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Yushi\GVC and ER(Rondeau, Yoshida)\"/>
    </mc:Choice>
  </mc:AlternateContent>
  <bookViews>
    <workbookView xWindow="0" yWindow="0" windowWidth="18060" windowHeight="10368" firstSheet="1" activeTab="3"/>
  </bookViews>
  <sheets>
    <sheet name="International Financial Statis" sheetId="1" r:id="rId1"/>
    <sheet name="Data1" sheetId="3" r:id="rId2"/>
    <sheet name="Data2" sheetId="7" r:id="rId3"/>
    <sheet name="Data3" sheetId="10" r:id="rId4"/>
    <sheet name="ER(end)" sheetId="4" r:id="rId5"/>
    <sheet name="FRAER(ave)" sheetId="9" r:id="rId6"/>
    <sheet name="ER(ave)" sheetId="8" r:id="rId7"/>
    <sheet name="EuroConv" sheetId="6" r:id="rId8"/>
    <sheet name="Tooltip" sheetId="2" r:id="rId9"/>
    <sheet name="MEX(IFS,IFM)" sheetId="11" r:id="rId10"/>
  </sheets>
  <calcPr calcId="152511"/>
</workbook>
</file>

<file path=xl/calcChain.xml><?xml version="1.0" encoding="utf-8"?>
<calcChain xmlns="http://schemas.openxmlformats.org/spreadsheetml/2006/main">
  <c r="AB18" i="10" l="1"/>
  <c r="AB19" i="10"/>
  <c r="AB20" i="10"/>
  <c r="AB21" i="10"/>
  <c r="AB22" i="10"/>
  <c r="AB23" i="10"/>
  <c r="AB24" i="10"/>
  <c r="AB25" i="10"/>
  <c r="AB26" i="10"/>
  <c r="AB27" i="10"/>
  <c r="AB28" i="10"/>
  <c r="AB29" i="10"/>
  <c r="AB17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15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AE7" i="10"/>
  <c r="Z7" i="10"/>
  <c r="V8" i="10"/>
  <c r="W8" i="10"/>
  <c r="V9" i="10"/>
  <c r="W9" i="10"/>
  <c r="V10" i="10"/>
  <c r="W10" i="10"/>
  <c r="V11" i="10"/>
  <c r="W11" i="10"/>
  <c r="V12" i="10"/>
  <c r="W12" i="10"/>
  <c r="V13" i="10"/>
  <c r="W13" i="10"/>
  <c r="V14" i="10"/>
  <c r="W14" i="10"/>
  <c r="V15" i="10"/>
  <c r="W15" i="10"/>
  <c r="V16" i="10"/>
  <c r="W16" i="10"/>
  <c r="V17" i="10"/>
  <c r="W17" i="10"/>
  <c r="V18" i="10"/>
  <c r="W18" i="10"/>
  <c r="V19" i="10"/>
  <c r="W19" i="10"/>
  <c r="V20" i="10"/>
  <c r="W20" i="10"/>
  <c r="V21" i="10"/>
  <c r="W21" i="10"/>
  <c r="V22" i="10"/>
  <c r="W22" i="10"/>
  <c r="V23" i="10"/>
  <c r="W23" i="10"/>
  <c r="V24" i="10"/>
  <c r="W24" i="10"/>
  <c r="V25" i="10"/>
  <c r="W25" i="10"/>
  <c r="V26" i="10"/>
  <c r="W26" i="10"/>
  <c r="V27" i="10"/>
  <c r="W27" i="10"/>
  <c r="V28" i="10"/>
  <c r="W28" i="10"/>
  <c r="V29" i="10"/>
  <c r="W29" i="10"/>
  <c r="W7" i="10"/>
  <c r="V7" i="10"/>
  <c r="T24" i="10"/>
  <c r="U24" i="10"/>
  <c r="T25" i="10"/>
  <c r="U25" i="10"/>
  <c r="T26" i="10"/>
  <c r="U26" i="10"/>
  <c r="T27" i="10"/>
  <c r="U27" i="10"/>
  <c r="T28" i="10"/>
  <c r="U28" i="10"/>
  <c r="T29" i="10"/>
  <c r="U29" i="10"/>
  <c r="U23" i="10"/>
  <c r="T23" i="10"/>
  <c r="T22" i="10"/>
  <c r="P8" i="10"/>
  <c r="Q8" i="10"/>
  <c r="P9" i="10"/>
  <c r="Q9" i="10"/>
  <c r="P10" i="10"/>
  <c r="Q10" i="10"/>
  <c r="P11" i="10"/>
  <c r="Q11" i="10"/>
  <c r="P12" i="10"/>
  <c r="Q12" i="10"/>
  <c r="P13" i="10"/>
  <c r="Q13" i="10"/>
  <c r="P14" i="10"/>
  <c r="Q14" i="10"/>
  <c r="P15" i="10"/>
  <c r="Q15" i="10"/>
  <c r="P16" i="10"/>
  <c r="Q16" i="10"/>
  <c r="P17" i="10"/>
  <c r="Q17" i="10"/>
  <c r="P18" i="10"/>
  <c r="Q18" i="10"/>
  <c r="P19" i="10"/>
  <c r="Q19" i="10"/>
  <c r="P20" i="10"/>
  <c r="Q20" i="10"/>
  <c r="P21" i="10"/>
  <c r="Q21" i="10"/>
  <c r="P22" i="10"/>
  <c r="Q22" i="10"/>
  <c r="P23" i="10"/>
  <c r="Q23" i="10"/>
  <c r="P24" i="10"/>
  <c r="Q24" i="10"/>
  <c r="P25" i="10"/>
  <c r="Q25" i="10"/>
  <c r="P26" i="10"/>
  <c r="Q26" i="10"/>
  <c r="P27" i="10"/>
  <c r="Q27" i="10"/>
  <c r="P28" i="10"/>
  <c r="Q28" i="10"/>
  <c r="P29" i="10"/>
  <c r="Q29" i="10"/>
  <c r="Q7" i="10"/>
  <c r="P7" i="10"/>
  <c r="M10" i="10"/>
  <c r="N10" i="10"/>
  <c r="M11" i="10"/>
  <c r="N11" i="10"/>
  <c r="M12" i="10"/>
  <c r="N12" i="10"/>
  <c r="M13" i="10"/>
  <c r="N13" i="10"/>
  <c r="M14" i="10"/>
  <c r="N14" i="10"/>
  <c r="M15" i="10"/>
  <c r="N15" i="10"/>
  <c r="M16" i="10"/>
  <c r="N16" i="10"/>
  <c r="M17" i="10"/>
  <c r="N17" i="10"/>
  <c r="M18" i="10"/>
  <c r="N18" i="10"/>
  <c r="M19" i="10"/>
  <c r="N19" i="10"/>
  <c r="M20" i="10"/>
  <c r="N20" i="10"/>
  <c r="M21" i="10"/>
  <c r="N21" i="10"/>
  <c r="M22" i="10"/>
  <c r="N22" i="10"/>
  <c r="M23" i="10"/>
  <c r="N23" i="10"/>
  <c r="M24" i="10"/>
  <c r="N24" i="10"/>
  <c r="M25" i="10"/>
  <c r="N25" i="10"/>
  <c r="M26" i="10"/>
  <c r="N26" i="10"/>
  <c r="M27" i="10"/>
  <c r="N27" i="10"/>
  <c r="M28" i="10"/>
  <c r="N28" i="10"/>
  <c r="M29" i="10"/>
  <c r="N29" i="10"/>
  <c r="N9" i="10"/>
  <c r="K8" i="10"/>
  <c r="L8" i="10"/>
  <c r="M8" i="10"/>
  <c r="K9" i="10"/>
  <c r="L9" i="10"/>
  <c r="M9" i="10"/>
  <c r="K10" i="10"/>
  <c r="L10" i="10"/>
  <c r="K11" i="10"/>
  <c r="L11" i="10"/>
  <c r="K12" i="10"/>
  <c r="L12" i="10"/>
  <c r="K13" i="10"/>
  <c r="L13" i="10"/>
  <c r="K14" i="10"/>
  <c r="L14" i="10"/>
  <c r="K15" i="10"/>
  <c r="L15" i="10"/>
  <c r="K16" i="10"/>
  <c r="L16" i="10"/>
  <c r="K17" i="10"/>
  <c r="L17" i="10"/>
  <c r="K18" i="10"/>
  <c r="L18" i="10"/>
  <c r="K19" i="10"/>
  <c r="L19" i="10"/>
  <c r="K20" i="10"/>
  <c r="L20" i="10"/>
  <c r="K21" i="10"/>
  <c r="L21" i="10"/>
  <c r="K22" i="10"/>
  <c r="L22" i="10"/>
  <c r="K23" i="10"/>
  <c r="L23" i="10"/>
  <c r="K24" i="10"/>
  <c r="L24" i="10"/>
  <c r="K25" i="10"/>
  <c r="L25" i="10"/>
  <c r="K26" i="10"/>
  <c r="L26" i="10"/>
  <c r="K27" i="10"/>
  <c r="L27" i="10"/>
  <c r="K28" i="10"/>
  <c r="L28" i="10"/>
  <c r="K29" i="10"/>
  <c r="L29" i="10"/>
  <c r="L7" i="10"/>
  <c r="M7" i="10"/>
  <c r="K7" i="10"/>
  <c r="J20" i="10"/>
  <c r="J21" i="10"/>
  <c r="J22" i="10"/>
  <c r="J23" i="10"/>
  <c r="J24" i="10"/>
  <c r="J25" i="10"/>
  <c r="J26" i="10"/>
  <c r="J27" i="10"/>
  <c r="J28" i="10"/>
  <c r="J29" i="10"/>
  <c r="J19" i="10"/>
  <c r="C8" i="10"/>
  <c r="D8" i="10"/>
  <c r="C9" i="10"/>
  <c r="D9" i="10"/>
  <c r="C10" i="10"/>
  <c r="D10" i="10"/>
  <c r="C11" i="10"/>
  <c r="D11" i="10"/>
  <c r="C12" i="10"/>
  <c r="D12" i="10"/>
  <c r="C13" i="10"/>
  <c r="D13" i="10"/>
  <c r="C14" i="10"/>
  <c r="D14" i="10"/>
  <c r="C15" i="10"/>
  <c r="D15" i="10"/>
  <c r="C16" i="10"/>
  <c r="D16" i="10"/>
  <c r="C17" i="10"/>
  <c r="D17" i="10"/>
  <c r="C18" i="10"/>
  <c r="D18" i="10"/>
  <c r="C19" i="10"/>
  <c r="D19" i="10"/>
  <c r="C20" i="10"/>
  <c r="D20" i="10"/>
  <c r="C21" i="10"/>
  <c r="D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C28" i="10"/>
  <c r="D28" i="10"/>
  <c r="C29" i="10"/>
  <c r="D29" i="10"/>
  <c r="D7" i="10"/>
  <c r="C7" i="10"/>
  <c r="AD5" i="9"/>
  <c r="AE5" i="9"/>
  <c r="AF5" i="9"/>
  <c r="AG5" i="9"/>
  <c r="AH5" i="9"/>
  <c r="AI5" i="9"/>
  <c r="AD6" i="9"/>
  <c r="AE6" i="9"/>
  <c r="AF6" i="9"/>
  <c r="AG6" i="9"/>
  <c r="AH6" i="9"/>
  <c r="AI6" i="9"/>
  <c r="AD7" i="9"/>
  <c r="AE7" i="9"/>
  <c r="AF7" i="9"/>
  <c r="AG7" i="9"/>
  <c r="AH7" i="9"/>
  <c r="AI7" i="9"/>
  <c r="AD8" i="9"/>
  <c r="AE8" i="9"/>
  <c r="AF8" i="9"/>
  <c r="AG8" i="9"/>
  <c r="AH8" i="9"/>
  <c r="AI8" i="9"/>
  <c r="AD9" i="9"/>
  <c r="AE9" i="9"/>
  <c r="AF9" i="9"/>
  <c r="AG9" i="9"/>
  <c r="AH9" i="9"/>
  <c r="AI9" i="9"/>
  <c r="AD10" i="9"/>
  <c r="AE10" i="9"/>
  <c r="AF10" i="9"/>
  <c r="AG10" i="9"/>
  <c r="AH10" i="9"/>
  <c r="AI10" i="9"/>
  <c r="AD11" i="9"/>
  <c r="AE11" i="9"/>
  <c r="AF11" i="9"/>
  <c r="AG11" i="9"/>
  <c r="AH11" i="9"/>
  <c r="AI11" i="9"/>
  <c r="AD12" i="9"/>
  <c r="AE12" i="9"/>
  <c r="AF12" i="9"/>
  <c r="AG12" i="9"/>
  <c r="AH12" i="9"/>
  <c r="AI12" i="9"/>
  <c r="AD13" i="9"/>
  <c r="AE13" i="9"/>
  <c r="AF13" i="9"/>
  <c r="AG13" i="9"/>
  <c r="AH13" i="9"/>
  <c r="AI13" i="9"/>
  <c r="AD14" i="9"/>
  <c r="AE14" i="9"/>
  <c r="AF14" i="9"/>
  <c r="AG14" i="9"/>
  <c r="AH14" i="9"/>
  <c r="AI14" i="9"/>
  <c r="AD15" i="9"/>
  <c r="AE15" i="9"/>
  <c r="AF15" i="9"/>
  <c r="AG15" i="9"/>
  <c r="AH15" i="9"/>
  <c r="AI15" i="9"/>
  <c r="AD16" i="9"/>
  <c r="AE16" i="9"/>
  <c r="AF16" i="9"/>
  <c r="AG16" i="9"/>
  <c r="AH16" i="9"/>
  <c r="AI16" i="9"/>
  <c r="AD17" i="9"/>
  <c r="AE17" i="9"/>
  <c r="AF17" i="9"/>
  <c r="AG17" i="9"/>
  <c r="AH17" i="9"/>
  <c r="AI17" i="9"/>
  <c r="AD18" i="9"/>
  <c r="AE18" i="9"/>
  <c r="AF18" i="9"/>
  <c r="AG18" i="9"/>
  <c r="AH18" i="9"/>
  <c r="AI18" i="9"/>
  <c r="AD19" i="9"/>
  <c r="AE19" i="9"/>
  <c r="AF19" i="9"/>
  <c r="AG19" i="9"/>
  <c r="AH19" i="9"/>
  <c r="AI19" i="9"/>
  <c r="AD20" i="9"/>
  <c r="AE20" i="9"/>
  <c r="AF20" i="9"/>
  <c r="AG20" i="9"/>
  <c r="AH20" i="9"/>
  <c r="AI20" i="9"/>
  <c r="AD21" i="9"/>
  <c r="AE21" i="9"/>
  <c r="AF21" i="9"/>
  <c r="AG21" i="9"/>
  <c r="AH21" i="9"/>
  <c r="AI21" i="9"/>
  <c r="AD22" i="9"/>
  <c r="AE22" i="9"/>
  <c r="AF22" i="9"/>
  <c r="AG22" i="9"/>
  <c r="AH22" i="9"/>
  <c r="AI22" i="9"/>
  <c r="AD23" i="9"/>
  <c r="AE23" i="9"/>
  <c r="AF23" i="9"/>
  <c r="AG23" i="9"/>
  <c r="AH23" i="9"/>
  <c r="AI23" i="9"/>
  <c r="AD24" i="9"/>
  <c r="AE24" i="9"/>
  <c r="AF24" i="9"/>
  <c r="AG24" i="9"/>
  <c r="AH24" i="9"/>
  <c r="AI24" i="9"/>
  <c r="AD25" i="9"/>
  <c r="AE25" i="9"/>
  <c r="AF25" i="9"/>
  <c r="AG25" i="9"/>
  <c r="AH25" i="9"/>
  <c r="AI25" i="9"/>
  <c r="AD26" i="9"/>
  <c r="AE26" i="9"/>
  <c r="AF26" i="9"/>
  <c r="AG26" i="9"/>
  <c r="AH26" i="9"/>
  <c r="AI26" i="9"/>
  <c r="AD27" i="9"/>
  <c r="AE27" i="9"/>
  <c r="AF27" i="9"/>
  <c r="AG27" i="9"/>
  <c r="AH27" i="9"/>
  <c r="AI27" i="9"/>
  <c r="AD28" i="9"/>
  <c r="AE28" i="9"/>
  <c r="AF28" i="9"/>
  <c r="AG28" i="9"/>
  <c r="AH28" i="9"/>
  <c r="AI28" i="9"/>
  <c r="AD29" i="9"/>
  <c r="AE29" i="9"/>
  <c r="AF29" i="9"/>
  <c r="AG29" i="9"/>
  <c r="AH29" i="9"/>
  <c r="AI29" i="9"/>
  <c r="AD30" i="9"/>
  <c r="AE30" i="9"/>
  <c r="AF30" i="9"/>
  <c r="AG30" i="9"/>
  <c r="AH30" i="9"/>
  <c r="AI30" i="9"/>
  <c r="AJ9" i="9"/>
  <c r="AJ10" i="9"/>
  <c r="AJ11" i="9"/>
  <c r="AJ12" i="9"/>
  <c r="AJ13" i="9"/>
  <c r="AJ14" i="9"/>
  <c r="AJ15" i="9"/>
  <c r="AJ16" i="9"/>
  <c r="AJ17" i="9"/>
  <c r="AJ18" i="9"/>
  <c r="AJ19" i="9"/>
  <c r="AJ20" i="9"/>
  <c r="AJ21" i="9"/>
  <c r="AJ22" i="9"/>
  <c r="AJ23" i="9"/>
  <c r="AJ24" i="9"/>
  <c r="AJ25" i="9"/>
  <c r="AJ26" i="9"/>
  <c r="AJ27" i="9"/>
  <c r="AJ28" i="9"/>
  <c r="AJ29" i="9"/>
  <c r="AJ30" i="9"/>
  <c r="AJ8" i="9"/>
  <c r="AJ5" i="9"/>
  <c r="AJ6" i="9"/>
  <c r="AJ7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C27" i="8" l="1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J5" i="8" l="1"/>
  <c r="AJ6" i="8"/>
  <c r="AJ7" i="8"/>
  <c r="AJ4" i="8"/>
  <c r="Z27" i="6"/>
  <c r="Z28" i="6"/>
  <c r="Z29" i="6"/>
  <c r="Z30" i="6"/>
  <c r="Z26" i="6"/>
  <c r="Y27" i="6"/>
  <c r="Y28" i="6"/>
  <c r="Y29" i="6"/>
  <c r="Y30" i="6"/>
  <c r="Y26" i="6"/>
  <c r="N26" i="6"/>
  <c r="O26" i="6"/>
  <c r="P26" i="6"/>
  <c r="Q26" i="6"/>
  <c r="R26" i="6"/>
  <c r="S26" i="6"/>
  <c r="T26" i="6"/>
  <c r="U26" i="6"/>
  <c r="V26" i="6"/>
  <c r="W26" i="6"/>
  <c r="X26" i="6"/>
  <c r="N27" i="6"/>
  <c r="O27" i="6"/>
  <c r="P27" i="6"/>
  <c r="Q27" i="6"/>
  <c r="R27" i="6"/>
  <c r="S27" i="6"/>
  <c r="T27" i="6"/>
  <c r="U27" i="6"/>
  <c r="V27" i="6"/>
  <c r="W27" i="6"/>
  <c r="X27" i="6"/>
  <c r="N28" i="6"/>
  <c r="O28" i="6"/>
  <c r="P28" i="6"/>
  <c r="Q28" i="6"/>
  <c r="R28" i="6"/>
  <c r="S28" i="6"/>
  <c r="T28" i="6"/>
  <c r="U28" i="6"/>
  <c r="V28" i="6"/>
  <c r="W28" i="6"/>
  <c r="X28" i="6"/>
  <c r="N29" i="6"/>
  <c r="O29" i="6"/>
  <c r="P29" i="6"/>
  <c r="Q29" i="6"/>
  <c r="R29" i="6"/>
  <c r="S29" i="6"/>
  <c r="T29" i="6"/>
  <c r="U29" i="6"/>
  <c r="V29" i="6"/>
  <c r="W29" i="6"/>
  <c r="X29" i="6"/>
  <c r="N30" i="6"/>
  <c r="O30" i="6"/>
  <c r="P30" i="6"/>
  <c r="Q30" i="6"/>
  <c r="R30" i="6"/>
  <c r="S30" i="6"/>
  <c r="T30" i="6"/>
  <c r="U30" i="6"/>
  <c r="V30" i="6"/>
  <c r="W30" i="6"/>
  <c r="X30" i="6"/>
  <c r="M27" i="6"/>
  <c r="M28" i="6"/>
  <c r="M29" i="6"/>
  <c r="M30" i="6"/>
  <c r="M26" i="6"/>
  <c r="Y21" i="6"/>
  <c r="Y22" i="6"/>
  <c r="Y23" i="6"/>
  <c r="Y24" i="6"/>
  <c r="Y20" i="6"/>
  <c r="N20" i="6"/>
  <c r="O20" i="6"/>
  <c r="P20" i="6"/>
  <c r="Q20" i="6"/>
  <c r="R20" i="6"/>
  <c r="S20" i="6"/>
  <c r="T20" i="6"/>
  <c r="U20" i="6"/>
  <c r="V20" i="6"/>
  <c r="W20" i="6"/>
  <c r="X20" i="6"/>
  <c r="N21" i="6"/>
  <c r="O21" i="6"/>
  <c r="P21" i="6"/>
  <c r="Q21" i="6"/>
  <c r="R21" i="6"/>
  <c r="S21" i="6"/>
  <c r="T21" i="6"/>
  <c r="U21" i="6"/>
  <c r="V21" i="6"/>
  <c r="W21" i="6"/>
  <c r="X21" i="6"/>
  <c r="N22" i="6"/>
  <c r="O22" i="6"/>
  <c r="P22" i="6"/>
  <c r="Q22" i="6"/>
  <c r="R22" i="6"/>
  <c r="S22" i="6"/>
  <c r="T22" i="6"/>
  <c r="U22" i="6"/>
  <c r="V22" i="6"/>
  <c r="W22" i="6"/>
  <c r="X22" i="6"/>
  <c r="N23" i="6"/>
  <c r="O23" i="6"/>
  <c r="P23" i="6"/>
  <c r="Q23" i="6"/>
  <c r="R23" i="6"/>
  <c r="S23" i="6"/>
  <c r="T23" i="6"/>
  <c r="U23" i="6"/>
  <c r="V23" i="6"/>
  <c r="W23" i="6"/>
  <c r="X23" i="6"/>
  <c r="N24" i="6"/>
  <c r="O24" i="6"/>
  <c r="P24" i="6"/>
  <c r="Q24" i="6"/>
  <c r="R24" i="6"/>
  <c r="S24" i="6"/>
  <c r="T24" i="6"/>
  <c r="U24" i="6"/>
  <c r="V24" i="6"/>
  <c r="W24" i="6"/>
  <c r="X24" i="6"/>
  <c r="M21" i="6"/>
  <c r="M22" i="6"/>
  <c r="M23" i="6"/>
  <c r="M24" i="6"/>
  <c r="M20" i="6"/>
  <c r="Y15" i="6"/>
  <c r="Y16" i="6"/>
  <c r="Y17" i="6"/>
  <c r="Y18" i="6"/>
  <c r="Y14" i="6"/>
  <c r="N14" i="6"/>
  <c r="O14" i="6"/>
  <c r="P14" i="6"/>
  <c r="Q14" i="6"/>
  <c r="R14" i="6"/>
  <c r="S14" i="6"/>
  <c r="T14" i="6"/>
  <c r="U14" i="6"/>
  <c r="V14" i="6"/>
  <c r="W14" i="6"/>
  <c r="X14" i="6"/>
  <c r="N15" i="6"/>
  <c r="O15" i="6"/>
  <c r="P15" i="6"/>
  <c r="Q15" i="6"/>
  <c r="R15" i="6"/>
  <c r="S15" i="6"/>
  <c r="T15" i="6"/>
  <c r="U15" i="6"/>
  <c r="V15" i="6"/>
  <c r="W15" i="6"/>
  <c r="X15" i="6"/>
  <c r="N16" i="6"/>
  <c r="O16" i="6"/>
  <c r="P16" i="6"/>
  <c r="Q16" i="6"/>
  <c r="R16" i="6"/>
  <c r="S16" i="6"/>
  <c r="T16" i="6"/>
  <c r="U16" i="6"/>
  <c r="V16" i="6"/>
  <c r="W16" i="6"/>
  <c r="X16" i="6"/>
  <c r="N17" i="6"/>
  <c r="O17" i="6"/>
  <c r="P17" i="6"/>
  <c r="Q17" i="6"/>
  <c r="R17" i="6"/>
  <c r="S17" i="6"/>
  <c r="T17" i="6"/>
  <c r="U17" i="6"/>
  <c r="V17" i="6"/>
  <c r="W17" i="6"/>
  <c r="X17" i="6"/>
  <c r="N18" i="6"/>
  <c r="O18" i="6"/>
  <c r="P18" i="6"/>
  <c r="Q18" i="6"/>
  <c r="R18" i="6"/>
  <c r="S18" i="6"/>
  <c r="T18" i="6"/>
  <c r="U18" i="6"/>
  <c r="V18" i="6"/>
  <c r="W18" i="6"/>
  <c r="X18" i="6"/>
  <c r="M15" i="6"/>
  <c r="M16" i="6"/>
  <c r="M17" i="6"/>
  <c r="M18" i="6"/>
  <c r="M14" i="6"/>
  <c r="N8" i="6"/>
  <c r="O8" i="6"/>
  <c r="P8" i="6"/>
  <c r="Q8" i="6"/>
  <c r="R8" i="6"/>
  <c r="S8" i="6"/>
  <c r="T8" i="6"/>
  <c r="U8" i="6"/>
  <c r="V8" i="6"/>
  <c r="W8" i="6"/>
  <c r="X8" i="6"/>
  <c r="N9" i="6"/>
  <c r="O9" i="6"/>
  <c r="P9" i="6"/>
  <c r="Q9" i="6"/>
  <c r="R9" i="6"/>
  <c r="S9" i="6"/>
  <c r="T9" i="6"/>
  <c r="U9" i="6"/>
  <c r="V9" i="6"/>
  <c r="W9" i="6"/>
  <c r="X9" i="6"/>
  <c r="N10" i="6"/>
  <c r="O10" i="6"/>
  <c r="P10" i="6"/>
  <c r="Q10" i="6"/>
  <c r="R10" i="6"/>
  <c r="S10" i="6"/>
  <c r="T10" i="6"/>
  <c r="U10" i="6"/>
  <c r="V10" i="6"/>
  <c r="W10" i="6"/>
  <c r="X10" i="6"/>
  <c r="N11" i="6"/>
  <c r="O11" i="6"/>
  <c r="P11" i="6"/>
  <c r="Q11" i="6"/>
  <c r="R11" i="6"/>
  <c r="S11" i="6"/>
  <c r="T11" i="6"/>
  <c r="U11" i="6"/>
  <c r="V11" i="6"/>
  <c r="W11" i="6"/>
  <c r="X11" i="6"/>
  <c r="N12" i="6"/>
  <c r="O12" i="6"/>
  <c r="P12" i="6"/>
  <c r="Q12" i="6"/>
  <c r="R12" i="6"/>
  <c r="S12" i="6"/>
  <c r="T12" i="6"/>
  <c r="U12" i="6"/>
  <c r="V12" i="6"/>
  <c r="W12" i="6"/>
  <c r="X12" i="6"/>
  <c r="M9" i="6"/>
  <c r="M10" i="6"/>
  <c r="M11" i="6"/>
  <c r="M12" i="6"/>
  <c r="M8" i="6"/>
  <c r="N2" i="6"/>
  <c r="O2" i="6"/>
  <c r="P2" i="6"/>
  <c r="Q2" i="6"/>
  <c r="R2" i="6"/>
  <c r="S2" i="6"/>
  <c r="T2" i="6"/>
  <c r="U2" i="6"/>
  <c r="V2" i="6"/>
  <c r="W2" i="6"/>
  <c r="X2" i="6"/>
  <c r="M2" i="6"/>
  <c r="AI5" i="8"/>
  <c r="AI6" i="8"/>
  <c r="AI7" i="8"/>
  <c r="AI8" i="8"/>
  <c r="AJ8" i="8"/>
  <c r="AI9" i="8"/>
  <c r="AJ9" i="8"/>
  <c r="AI10" i="8"/>
  <c r="AJ10" i="8"/>
  <c r="AI11" i="8"/>
  <c r="AJ11" i="8"/>
  <c r="AI12" i="8"/>
  <c r="AJ12" i="8"/>
  <c r="AI13" i="8"/>
  <c r="AJ13" i="8"/>
  <c r="AI14" i="8"/>
  <c r="AJ14" i="8"/>
  <c r="AI15" i="8"/>
  <c r="AJ15" i="8"/>
  <c r="AI16" i="8"/>
  <c r="AJ16" i="8"/>
  <c r="AI17" i="8"/>
  <c r="AJ17" i="8"/>
  <c r="AI18" i="8"/>
  <c r="AJ18" i="8"/>
  <c r="AI19" i="8"/>
  <c r="AJ19" i="8"/>
  <c r="AI20" i="8"/>
  <c r="AJ20" i="8"/>
  <c r="AI21" i="8"/>
  <c r="AJ21" i="8"/>
  <c r="AI22" i="8"/>
  <c r="AJ22" i="8"/>
  <c r="AI23" i="8"/>
  <c r="AJ23" i="8"/>
  <c r="AI24" i="8"/>
  <c r="AJ24" i="8"/>
  <c r="AI25" i="8"/>
  <c r="AJ25" i="8"/>
  <c r="AI26" i="8"/>
  <c r="AJ26" i="8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4" i="4"/>
  <c r="AC8" i="8" l="1"/>
  <c r="AC9" i="8"/>
  <c r="AC10" i="8"/>
  <c r="AC11" i="8"/>
  <c r="AC12" i="8"/>
  <c r="AC13" i="8"/>
  <c r="AC14" i="8"/>
  <c r="AC15" i="8"/>
  <c r="AC16" i="8"/>
  <c r="AC17" i="8"/>
  <c r="AB16" i="8"/>
  <c r="AB17" i="8"/>
  <c r="AA19" i="8"/>
  <c r="AB19" i="8"/>
  <c r="AC19" i="8"/>
  <c r="AA20" i="8"/>
  <c r="AB20" i="8"/>
  <c r="AC20" i="8"/>
  <c r="AA21" i="8"/>
  <c r="AB21" i="8"/>
  <c r="AC21" i="8"/>
  <c r="AA22" i="8"/>
  <c r="AB22" i="8"/>
  <c r="AC22" i="8"/>
  <c r="AA23" i="8"/>
  <c r="AB23" i="8"/>
  <c r="AC23" i="8"/>
  <c r="AA24" i="8"/>
  <c r="AB24" i="8"/>
  <c r="AC24" i="8"/>
  <c r="AA25" i="8"/>
  <c r="AB25" i="8"/>
  <c r="AC25" i="8"/>
  <c r="AA26" i="8"/>
  <c r="AB26" i="8"/>
  <c r="AC26" i="8"/>
  <c r="AB18" i="8"/>
  <c r="AC18" i="8"/>
  <c r="AA1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8" i="8"/>
  <c r="U8" i="8"/>
  <c r="V8" i="8"/>
  <c r="U9" i="8"/>
  <c r="V9" i="8"/>
  <c r="U10" i="8"/>
  <c r="V10" i="8"/>
  <c r="U11" i="8"/>
  <c r="V11" i="8"/>
  <c r="U12" i="8"/>
  <c r="V12" i="8"/>
  <c r="U13" i="8"/>
  <c r="V13" i="8"/>
  <c r="U14" i="8"/>
  <c r="V14" i="8"/>
  <c r="U15" i="8"/>
  <c r="V15" i="8"/>
  <c r="U16" i="8"/>
  <c r="V16" i="8"/>
  <c r="U17" i="8"/>
  <c r="V17" i="8"/>
  <c r="U18" i="8"/>
  <c r="V18" i="8"/>
  <c r="U19" i="8"/>
  <c r="V19" i="8"/>
  <c r="U20" i="8"/>
  <c r="V20" i="8"/>
  <c r="U21" i="8"/>
  <c r="V21" i="8"/>
  <c r="U22" i="8"/>
  <c r="V22" i="8"/>
  <c r="U23" i="8"/>
  <c r="V23" i="8"/>
  <c r="U25" i="8"/>
  <c r="V25" i="8"/>
  <c r="U26" i="8"/>
  <c r="V26" i="8"/>
  <c r="U24" i="8"/>
  <c r="V24" i="8"/>
  <c r="S25" i="8"/>
  <c r="T25" i="8"/>
  <c r="S26" i="8"/>
  <c r="T26" i="8"/>
  <c r="T24" i="8"/>
  <c r="S24" i="8"/>
  <c r="S23" i="8"/>
  <c r="P26" i="8"/>
  <c r="Q26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Q8" i="8"/>
  <c r="P8" i="8"/>
  <c r="M11" i="8"/>
  <c r="N11" i="8"/>
  <c r="M12" i="8"/>
  <c r="N12" i="8"/>
  <c r="M13" i="8"/>
  <c r="N13" i="8"/>
  <c r="M14" i="8"/>
  <c r="N14" i="8"/>
  <c r="M15" i="8"/>
  <c r="N15" i="8"/>
  <c r="M16" i="8"/>
  <c r="N16" i="8"/>
  <c r="M17" i="8"/>
  <c r="N17" i="8"/>
  <c r="M18" i="8"/>
  <c r="N18" i="8"/>
  <c r="M19" i="8"/>
  <c r="N19" i="8"/>
  <c r="M20" i="8"/>
  <c r="N20" i="8"/>
  <c r="M21" i="8"/>
  <c r="N21" i="8"/>
  <c r="M22" i="8"/>
  <c r="N22" i="8"/>
  <c r="M23" i="8"/>
  <c r="N23" i="8"/>
  <c r="M24" i="8"/>
  <c r="N24" i="8"/>
  <c r="M25" i="8"/>
  <c r="N25" i="8"/>
  <c r="M26" i="8"/>
  <c r="N26" i="8"/>
  <c r="N10" i="8"/>
  <c r="K9" i="8"/>
  <c r="L9" i="8"/>
  <c r="M9" i="8"/>
  <c r="K10" i="8"/>
  <c r="L10" i="8"/>
  <c r="M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L8" i="8"/>
  <c r="M8" i="8"/>
  <c r="K8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8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F8" i="8"/>
  <c r="G8" i="8"/>
  <c r="H8" i="8"/>
  <c r="I8" i="8"/>
  <c r="J8" i="8"/>
  <c r="N8" i="8"/>
  <c r="O8" i="8"/>
  <c r="R8" i="8"/>
  <c r="S8" i="8"/>
  <c r="T8" i="8"/>
  <c r="W8" i="8"/>
  <c r="X8" i="8"/>
  <c r="Z8" i="8"/>
  <c r="AA8" i="8"/>
  <c r="AB8" i="8"/>
  <c r="AD8" i="8"/>
  <c r="AE8" i="8"/>
  <c r="AF8" i="8"/>
  <c r="AG8" i="8"/>
  <c r="AH8" i="8"/>
  <c r="F9" i="8"/>
  <c r="G9" i="8"/>
  <c r="H9" i="8"/>
  <c r="I9" i="8"/>
  <c r="J9" i="8"/>
  <c r="N9" i="8"/>
  <c r="O9" i="8"/>
  <c r="R9" i="8"/>
  <c r="S9" i="8"/>
  <c r="T9" i="8"/>
  <c r="W9" i="8"/>
  <c r="X9" i="8"/>
  <c r="Z9" i="8"/>
  <c r="AA9" i="8"/>
  <c r="AB9" i="8"/>
  <c r="AD9" i="8"/>
  <c r="AE9" i="8"/>
  <c r="AF9" i="8"/>
  <c r="AG9" i="8"/>
  <c r="AH9" i="8"/>
  <c r="F10" i="8"/>
  <c r="G10" i="8"/>
  <c r="H10" i="8"/>
  <c r="I10" i="8"/>
  <c r="J10" i="8"/>
  <c r="O10" i="8"/>
  <c r="R10" i="8"/>
  <c r="S10" i="8"/>
  <c r="T10" i="8"/>
  <c r="W10" i="8"/>
  <c r="X10" i="8"/>
  <c r="Z10" i="8"/>
  <c r="AA10" i="8"/>
  <c r="AB10" i="8"/>
  <c r="AD10" i="8"/>
  <c r="AE10" i="8"/>
  <c r="AF10" i="8"/>
  <c r="AG10" i="8"/>
  <c r="AH10" i="8"/>
  <c r="F11" i="8"/>
  <c r="G11" i="8"/>
  <c r="H11" i="8"/>
  <c r="I11" i="8"/>
  <c r="J11" i="8"/>
  <c r="O11" i="8"/>
  <c r="R11" i="8"/>
  <c r="S11" i="8"/>
  <c r="T11" i="8"/>
  <c r="W11" i="8"/>
  <c r="X11" i="8"/>
  <c r="Z11" i="8"/>
  <c r="AA11" i="8"/>
  <c r="AB11" i="8"/>
  <c r="AD11" i="8"/>
  <c r="AE11" i="8"/>
  <c r="AF11" i="8"/>
  <c r="AG11" i="8"/>
  <c r="AH11" i="8"/>
  <c r="F12" i="8"/>
  <c r="G12" i="8"/>
  <c r="H12" i="8"/>
  <c r="I12" i="8"/>
  <c r="J12" i="8"/>
  <c r="O12" i="8"/>
  <c r="R12" i="8"/>
  <c r="S12" i="8"/>
  <c r="T12" i="8"/>
  <c r="W12" i="8"/>
  <c r="X12" i="8"/>
  <c r="Z12" i="8"/>
  <c r="AA12" i="8"/>
  <c r="AB12" i="8"/>
  <c r="AD12" i="8"/>
  <c r="AE12" i="8"/>
  <c r="AF12" i="8"/>
  <c r="AG12" i="8"/>
  <c r="AH12" i="8"/>
  <c r="F13" i="8"/>
  <c r="G13" i="8"/>
  <c r="H13" i="8"/>
  <c r="I13" i="8"/>
  <c r="J13" i="8"/>
  <c r="O13" i="8"/>
  <c r="R13" i="8"/>
  <c r="S13" i="8"/>
  <c r="T13" i="8"/>
  <c r="W13" i="8"/>
  <c r="X13" i="8"/>
  <c r="Z13" i="8"/>
  <c r="AA13" i="8"/>
  <c r="AB13" i="8"/>
  <c r="AD13" i="8"/>
  <c r="AE13" i="8"/>
  <c r="AF13" i="8"/>
  <c r="AG13" i="8"/>
  <c r="AH13" i="8"/>
  <c r="F14" i="8"/>
  <c r="G14" i="8"/>
  <c r="H14" i="8"/>
  <c r="I14" i="8"/>
  <c r="J14" i="8"/>
  <c r="O14" i="8"/>
  <c r="R14" i="8"/>
  <c r="S14" i="8"/>
  <c r="T14" i="8"/>
  <c r="W14" i="8"/>
  <c r="X14" i="8"/>
  <c r="Z14" i="8"/>
  <c r="AA14" i="8"/>
  <c r="AB14" i="8"/>
  <c r="AD14" i="8"/>
  <c r="AE14" i="8"/>
  <c r="AF14" i="8"/>
  <c r="AG14" i="8"/>
  <c r="AH14" i="8"/>
  <c r="F15" i="8"/>
  <c r="G15" i="8"/>
  <c r="H15" i="8"/>
  <c r="I15" i="8"/>
  <c r="J15" i="8"/>
  <c r="O15" i="8"/>
  <c r="R15" i="8"/>
  <c r="S15" i="8"/>
  <c r="T15" i="8"/>
  <c r="W15" i="8"/>
  <c r="X15" i="8"/>
  <c r="Z15" i="8"/>
  <c r="AA15" i="8"/>
  <c r="AB15" i="8"/>
  <c r="AD15" i="8"/>
  <c r="AE15" i="8"/>
  <c r="AF15" i="8"/>
  <c r="AG15" i="8"/>
  <c r="AH15" i="8"/>
  <c r="F16" i="8"/>
  <c r="G16" i="8"/>
  <c r="H16" i="8"/>
  <c r="I16" i="8"/>
  <c r="J16" i="8"/>
  <c r="O16" i="8"/>
  <c r="R16" i="8"/>
  <c r="S16" i="8"/>
  <c r="T16" i="8"/>
  <c r="W16" i="8"/>
  <c r="X16" i="8"/>
  <c r="Z16" i="8"/>
  <c r="AA16" i="8"/>
  <c r="AD16" i="8"/>
  <c r="AE16" i="8"/>
  <c r="AF16" i="8"/>
  <c r="AG16" i="8"/>
  <c r="AH16" i="8"/>
  <c r="F17" i="8"/>
  <c r="G17" i="8"/>
  <c r="H17" i="8"/>
  <c r="I17" i="8"/>
  <c r="J17" i="8"/>
  <c r="O17" i="8"/>
  <c r="R17" i="8"/>
  <c r="S17" i="8"/>
  <c r="T17" i="8"/>
  <c r="W17" i="8"/>
  <c r="X17" i="8"/>
  <c r="Z17" i="8"/>
  <c r="AA17" i="8"/>
  <c r="AD17" i="8"/>
  <c r="AE17" i="8"/>
  <c r="AF17" i="8"/>
  <c r="AG17" i="8"/>
  <c r="AH17" i="8"/>
  <c r="F18" i="8"/>
  <c r="G18" i="8"/>
  <c r="H18" i="8"/>
  <c r="I18" i="8"/>
  <c r="J18" i="8"/>
  <c r="O18" i="8"/>
  <c r="R18" i="8"/>
  <c r="S18" i="8"/>
  <c r="T18" i="8"/>
  <c r="W18" i="8"/>
  <c r="X18" i="8"/>
  <c r="Z18" i="8"/>
  <c r="AD18" i="8"/>
  <c r="AE18" i="8"/>
  <c r="AF18" i="8"/>
  <c r="AG18" i="8"/>
  <c r="AH18" i="8"/>
  <c r="F19" i="8"/>
  <c r="G19" i="8"/>
  <c r="H19" i="8"/>
  <c r="I19" i="8"/>
  <c r="J19" i="8"/>
  <c r="O19" i="8"/>
  <c r="R19" i="8"/>
  <c r="S19" i="8"/>
  <c r="T19" i="8"/>
  <c r="W19" i="8"/>
  <c r="X19" i="8"/>
  <c r="Z19" i="8"/>
  <c r="AD19" i="8"/>
  <c r="AE19" i="8"/>
  <c r="AF19" i="8"/>
  <c r="AG19" i="8"/>
  <c r="AH19" i="8"/>
  <c r="F20" i="8"/>
  <c r="G20" i="8"/>
  <c r="H20" i="8"/>
  <c r="I20" i="8"/>
  <c r="J20" i="8"/>
  <c r="O20" i="8"/>
  <c r="R20" i="8"/>
  <c r="S20" i="8"/>
  <c r="T20" i="8"/>
  <c r="W20" i="8"/>
  <c r="X20" i="8"/>
  <c r="Z20" i="8"/>
  <c r="AD20" i="8"/>
  <c r="AE20" i="8"/>
  <c r="AF20" i="8"/>
  <c r="AG20" i="8"/>
  <c r="AH20" i="8"/>
  <c r="F21" i="8"/>
  <c r="G21" i="8"/>
  <c r="H21" i="8"/>
  <c r="I21" i="8"/>
  <c r="J21" i="8"/>
  <c r="O21" i="8"/>
  <c r="R21" i="8"/>
  <c r="S21" i="8"/>
  <c r="T21" i="8"/>
  <c r="W21" i="8"/>
  <c r="X21" i="8"/>
  <c r="Z21" i="8"/>
  <c r="AD21" i="8"/>
  <c r="AE21" i="8"/>
  <c r="AF21" i="8"/>
  <c r="AG21" i="8"/>
  <c r="AH21" i="8"/>
  <c r="F22" i="8"/>
  <c r="G22" i="8"/>
  <c r="H22" i="8"/>
  <c r="I22" i="8"/>
  <c r="J22" i="8"/>
  <c r="O22" i="8"/>
  <c r="R22" i="8"/>
  <c r="S22" i="8"/>
  <c r="T22" i="8"/>
  <c r="W22" i="8"/>
  <c r="X22" i="8"/>
  <c r="Z22" i="8"/>
  <c r="AD22" i="8"/>
  <c r="AE22" i="8"/>
  <c r="AF22" i="8"/>
  <c r="AG22" i="8"/>
  <c r="AH22" i="8"/>
  <c r="F23" i="8"/>
  <c r="G23" i="8"/>
  <c r="H23" i="8"/>
  <c r="I23" i="8"/>
  <c r="J23" i="8"/>
  <c r="O23" i="8"/>
  <c r="R23" i="8"/>
  <c r="T23" i="8"/>
  <c r="W23" i="8"/>
  <c r="X23" i="8"/>
  <c r="Z23" i="8"/>
  <c r="AD23" i="8"/>
  <c r="AE23" i="8"/>
  <c r="AF23" i="8"/>
  <c r="AG23" i="8"/>
  <c r="AH23" i="8"/>
  <c r="F24" i="8"/>
  <c r="G24" i="8"/>
  <c r="H24" i="8"/>
  <c r="I24" i="8"/>
  <c r="J24" i="8"/>
  <c r="O24" i="8"/>
  <c r="R24" i="8"/>
  <c r="W24" i="8"/>
  <c r="X24" i="8"/>
  <c r="Z24" i="8"/>
  <c r="AD24" i="8"/>
  <c r="AE24" i="8"/>
  <c r="AF24" i="8"/>
  <c r="AG24" i="8"/>
  <c r="AH24" i="8"/>
  <c r="F25" i="8"/>
  <c r="G25" i="8"/>
  <c r="H25" i="8"/>
  <c r="I25" i="8"/>
  <c r="J25" i="8"/>
  <c r="O25" i="8"/>
  <c r="R25" i="8"/>
  <c r="W25" i="8"/>
  <c r="X25" i="8"/>
  <c r="Z25" i="8"/>
  <c r="AD25" i="8"/>
  <c r="AE25" i="8"/>
  <c r="AF25" i="8"/>
  <c r="AG25" i="8"/>
  <c r="AH25" i="8"/>
  <c r="F26" i="8"/>
  <c r="G26" i="8"/>
  <c r="H26" i="8"/>
  <c r="I26" i="8"/>
  <c r="J26" i="8"/>
  <c r="O26" i="8"/>
  <c r="R26" i="8"/>
  <c r="W26" i="8"/>
  <c r="X26" i="8"/>
  <c r="Z26" i="8"/>
  <c r="AD26" i="8"/>
  <c r="AE26" i="8"/>
  <c r="AF26" i="8"/>
  <c r="AG26" i="8"/>
  <c r="AH26" i="8"/>
  <c r="C4" i="8"/>
  <c r="D4" i="8"/>
  <c r="C5" i="8"/>
  <c r="D5" i="8"/>
  <c r="C6" i="8"/>
  <c r="D6" i="8"/>
  <c r="C7" i="8"/>
  <c r="D7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4" i="8"/>
  <c r="J21" i="4"/>
  <c r="J22" i="4"/>
  <c r="J23" i="4"/>
  <c r="J24" i="4"/>
  <c r="J25" i="4"/>
  <c r="J26" i="4"/>
  <c r="J20" i="4"/>
  <c r="T25" i="4"/>
  <c r="T26" i="4"/>
  <c r="T24" i="4"/>
  <c r="S24" i="4"/>
  <c r="S25" i="4"/>
  <c r="S26" i="4"/>
  <c r="S23" i="4"/>
  <c r="AA19" i="4"/>
  <c r="AA20" i="4"/>
  <c r="AA21" i="4"/>
  <c r="AA22" i="4"/>
  <c r="AA23" i="4"/>
  <c r="AA24" i="4"/>
  <c r="AA25" i="4"/>
  <c r="AA26" i="4"/>
  <c r="AA18" i="4"/>
  <c r="AB17" i="4"/>
  <c r="AB18" i="4"/>
  <c r="AB19" i="4"/>
  <c r="AB20" i="4"/>
  <c r="AB21" i="4"/>
  <c r="AB22" i="4"/>
  <c r="AB23" i="4"/>
  <c r="AB24" i="4"/>
  <c r="AB25" i="4"/>
  <c r="AB26" i="4"/>
  <c r="AB16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8" i="4"/>
  <c r="U9" i="4"/>
  <c r="V9" i="4"/>
  <c r="U10" i="4"/>
  <c r="V10" i="4"/>
  <c r="U11" i="4"/>
  <c r="V11" i="4"/>
  <c r="U12" i="4"/>
  <c r="V12" i="4"/>
  <c r="U13" i="4"/>
  <c r="V13" i="4"/>
  <c r="U14" i="4"/>
  <c r="V14" i="4"/>
  <c r="U15" i="4"/>
  <c r="V15" i="4"/>
  <c r="U16" i="4"/>
  <c r="V16" i="4"/>
  <c r="U17" i="4"/>
  <c r="V17" i="4"/>
  <c r="U18" i="4"/>
  <c r="V18" i="4"/>
  <c r="U19" i="4"/>
  <c r="V19" i="4"/>
  <c r="U20" i="4"/>
  <c r="V20" i="4"/>
  <c r="U21" i="4"/>
  <c r="V21" i="4"/>
  <c r="U22" i="4"/>
  <c r="V22" i="4"/>
  <c r="U23" i="4"/>
  <c r="V23" i="4"/>
  <c r="U24" i="4"/>
  <c r="V24" i="4"/>
  <c r="U25" i="4"/>
  <c r="V25" i="4"/>
  <c r="U26" i="4"/>
  <c r="V26" i="4"/>
  <c r="V8" i="4"/>
  <c r="U8" i="4"/>
  <c r="P9" i="4"/>
  <c r="Q9" i="4"/>
  <c r="P10" i="4"/>
  <c r="Q10" i="4"/>
  <c r="P11" i="4"/>
  <c r="Q11" i="4"/>
  <c r="P12" i="4"/>
  <c r="Q12" i="4"/>
  <c r="P13" i="4"/>
  <c r="Q13" i="4"/>
  <c r="P14" i="4"/>
  <c r="Q14" i="4"/>
  <c r="P15" i="4"/>
  <c r="Q15" i="4"/>
  <c r="P16" i="4"/>
  <c r="Q16" i="4"/>
  <c r="P17" i="4"/>
  <c r="Q17" i="4"/>
  <c r="P18" i="4"/>
  <c r="Q18" i="4"/>
  <c r="P19" i="4"/>
  <c r="Q19" i="4"/>
  <c r="P20" i="4"/>
  <c r="Q20" i="4"/>
  <c r="P21" i="4"/>
  <c r="Q21" i="4"/>
  <c r="P22" i="4"/>
  <c r="Q22" i="4"/>
  <c r="P23" i="4"/>
  <c r="Q23" i="4"/>
  <c r="P24" i="4"/>
  <c r="Q24" i="4"/>
  <c r="P25" i="4"/>
  <c r="Q25" i="4"/>
  <c r="P26" i="4"/>
  <c r="Q26" i="4"/>
  <c r="Q8" i="4"/>
  <c r="P8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N10" i="4"/>
  <c r="L8" i="4"/>
  <c r="M8" i="4"/>
  <c r="L9" i="4"/>
  <c r="M9" i="4"/>
  <c r="L10" i="4"/>
  <c r="M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D8" i="4"/>
  <c r="C8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I8" i="4"/>
  <c r="J8" i="4"/>
  <c r="N8" i="4"/>
  <c r="O8" i="4"/>
  <c r="R8" i="4"/>
  <c r="S8" i="4"/>
  <c r="T8" i="4"/>
  <c r="W8" i="4"/>
  <c r="X8" i="4"/>
  <c r="Z8" i="4"/>
  <c r="AA8" i="4"/>
  <c r="AB8" i="4"/>
  <c r="AD8" i="4"/>
  <c r="AE8" i="4"/>
  <c r="AF8" i="4"/>
  <c r="AG8" i="4"/>
  <c r="AH8" i="4"/>
  <c r="AI8" i="4"/>
  <c r="I9" i="4"/>
  <c r="J9" i="4"/>
  <c r="N9" i="4"/>
  <c r="O9" i="4"/>
  <c r="R9" i="4"/>
  <c r="S9" i="4"/>
  <c r="T9" i="4"/>
  <c r="W9" i="4"/>
  <c r="X9" i="4"/>
  <c r="Z9" i="4"/>
  <c r="AA9" i="4"/>
  <c r="AB9" i="4"/>
  <c r="AD9" i="4"/>
  <c r="AE9" i="4"/>
  <c r="AF9" i="4"/>
  <c r="AG9" i="4"/>
  <c r="AH9" i="4"/>
  <c r="AI9" i="4"/>
  <c r="I10" i="4"/>
  <c r="J10" i="4"/>
  <c r="O10" i="4"/>
  <c r="R10" i="4"/>
  <c r="S10" i="4"/>
  <c r="T10" i="4"/>
  <c r="W10" i="4"/>
  <c r="X10" i="4"/>
  <c r="Z10" i="4"/>
  <c r="AA10" i="4"/>
  <c r="AB10" i="4"/>
  <c r="AD10" i="4"/>
  <c r="AE10" i="4"/>
  <c r="AF10" i="4"/>
  <c r="AG10" i="4"/>
  <c r="AH10" i="4"/>
  <c r="AI10" i="4"/>
  <c r="I11" i="4"/>
  <c r="J11" i="4"/>
  <c r="O11" i="4"/>
  <c r="R11" i="4"/>
  <c r="S11" i="4"/>
  <c r="T11" i="4"/>
  <c r="W11" i="4"/>
  <c r="X11" i="4"/>
  <c r="Z11" i="4"/>
  <c r="AA11" i="4"/>
  <c r="AB11" i="4"/>
  <c r="AD11" i="4"/>
  <c r="AE11" i="4"/>
  <c r="AF11" i="4"/>
  <c r="AG11" i="4"/>
  <c r="AH11" i="4"/>
  <c r="AI11" i="4"/>
  <c r="I12" i="4"/>
  <c r="J12" i="4"/>
  <c r="O12" i="4"/>
  <c r="R12" i="4"/>
  <c r="S12" i="4"/>
  <c r="T12" i="4"/>
  <c r="W12" i="4"/>
  <c r="X12" i="4"/>
  <c r="Z12" i="4"/>
  <c r="AA12" i="4"/>
  <c r="AB12" i="4"/>
  <c r="AD12" i="4"/>
  <c r="AE12" i="4"/>
  <c r="AF12" i="4"/>
  <c r="AG12" i="4"/>
  <c r="AH12" i="4"/>
  <c r="AI12" i="4"/>
  <c r="I13" i="4"/>
  <c r="J13" i="4"/>
  <c r="O13" i="4"/>
  <c r="R13" i="4"/>
  <c r="S13" i="4"/>
  <c r="T13" i="4"/>
  <c r="W13" i="4"/>
  <c r="X13" i="4"/>
  <c r="Z13" i="4"/>
  <c r="AA13" i="4"/>
  <c r="AB13" i="4"/>
  <c r="AD13" i="4"/>
  <c r="AE13" i="4"/>
  <c r="AF13" i="4"/>
  <c r="AG13" i="4"/>
  <c r="AH13" i="4"/>
  <c r="AI13" i="4"/>
  <c r="I14" i="4"/>
  <c r="J14" i="4"/>
  <c r="O14" i="4"/>
  <c r="R14" i="4"/>
  <c r="S14" i="4"/>
  <c r="T14" i="4"/>
  <c r="W14" i="4"/>
  <c r="X14" i="4"/>
  <c r="Z14" i="4"/>
  <c r="AA14" i="4"/>
  <c r="AB14" i="4"/>
  <c r="AD14" i="4"/>
  <c r="AE14" i="4"/>
  <c r="AF14" i="4"/>
  <c r="AG14" i="4"/>
  <c r="AH14" i="4"/>
  <c r="AI14" i="4"/>
  <c r="I15" i="4"/>
  <c r="J15" i="4"/>
  <c r="O15" i="4"/>
  <c r="R15" i="4"/>
  <c r="S15" i="4"/>
  <c r="T15" i="4"/>
  <c r="W15" i="4"/>
  <c r="X15" i="4"/>
  <c r="Z15" i="4"/>
  <c r="AA15" i="4"/>
  <c r="AB15" i="4"/>
  <c r="AD15" i="4"/>
  <c r="AE15" i="4"/>
  <c r="AF15" i="4"/>
  <c r="AG15" i="4"/>
  <c r="AH15" i="4"/>
  <c r="AI15" i="4"/>
  <c r="I16" i="4"/>
  <c r="J16" i="4"/>
  <c r="O16" i="4"/>
  <c r="R16" i="4"/>
  <c r="S16" i="4"/>
  <c r="T16" i="4"/>
  <c r="W16" i="4"/>
  <c r="X16" i="4"/>
  <c r="Z16" i="4"/>
  <c r="AA16" i="4"/>
  <c r="AD16" i="4"/>
  <c r="AE16" i="4"/>
  <c r="AF16" i="4"/>
  <c r="AG16" i="4"/>
  <c r="AH16" i="4"/>
  <c r="AI16" i="4"/>
  <c r="I17" i="4"/>
  <c r="J17" i="4"/>
  <c r="O17" i="4"/>
  <c r="R17" i="4"/>
  <c r="S17" i="4"/>
  <c r="T17" i="4"/>
  <c r="W17" i="4"/>
  <c r="X17" i="4"/>
  <c r="Z17" i="4"/>
  <c r="AA17" i="4"/>
  <c r="AD17" i="4"/>
  <c r="AE17" i="4"/>
  <c r="AF17" i="4"/>
  <c r="AG17" i="4"/>
  <c r="AH17" i="4"/>
  <c r="AI17" i="4"/>
  <c r="I18" i="4"/>
  <c r="J18" i="4"/>
  <c r="O18" i="4"/>
  <c r="R18" i="4"/>
  <c r="S18" i="4"/>
  <c r="T18" i="4"/>
  <c r="W18" i="4"/>
  <c r="X18" i="4"/>
  <c r="Z18" i="4"/>
  <c r="AD18" i="4"/>
  <c r="AE18" i="4"/>
  <c r="AF18" i="4"/>
  <c r="AG18" i="4"/>
  <c r="AH18" i="4"/>
  <c r="AI18" i="4"/>
  <c r="I19" i="4"/>
  <c r="J19" i="4"/>
  <c r="O19" i="4"/>
  <c r="R19" i="4"/>
  <c r="S19" i="4"/>
  <c r="T19" i="4"/>
  <c r="W19" i="4"/>
  <c r="X19" i="4"/>
  <c r="Z19" i="4"/>
  <c r="AD19" i="4"/>
  <c r="AE19" i="4"/>
  <c r="AF19" i="4"/>
  <c r="AG19" i="4"/>
  <c r="AH19" i="4"/>
  <c r="AI19" i="4"/>
  <c r="I20" i="4"/>
  <c r="O20" i="4"/>
  <c r="R20" i="4"/>
  <c r="S20" i="4"/>
  <c r="T20" i="4"/>
  <c r="W20" i="4"/>
  <c r="X20" i="4"/>
  <c r="Z20" i="4"/>
  <c r="AD20" i="4"/>
  <c r="AE20" i="4"/>
  <c r="AF20" i="4"/>
  <c r="AG20" i="4"/>
  <c r="AH20" i="4"/>
  <c r="AI20" i="4"/>
  <c r="I21" i="4"/>
  <c r="O21" i="4"/>
  <c r="R21" i="4"/>
  <c r="S21" i="4"/>
  <c r="T21" i="4"/>
  <c r="W21" i="4"/>
  <c r="X21" i="4"/>
  <c r="Z21" i="4"/>
  <c r="AD21" i="4"/>
  <c r="AE21" i="4"/>
  <c r="AF21" i="4"/>
  <c r="AG21" i="4"/>
  <c r="AH21" i="4"/>
  <c r="AI21" i="4"/>
  <c r="I22" i="4"/>
  <c r="O22" i="4"/>
  <c r="R22" i="4"/>
  <c r="S22" i="4"/>
  <c r="T22" i="4"/>
  <c r="W22" i="4"/>
  <c r="X22" i="4"/>
  <c r="Z22" i="4"/>
  <c r="AD22" i="4"/>
  <c r="AE22" i="4"/>
  <c r="AF22" i="4"/>
  <c r="AG22" i="4"/>
  <c r="AH22" i="4"/>
  <c r="AI22" i="4"/>
  <c r="I23" i="4"/>
  <c r="O23" i="4"/>
  <c r="R23" i="4"/>
  <c r="T23" i="4"/>
  <c r="W23" i="4"/>
  <c r="X23" i="4"/>
  <c r="Z23" i="4"/>
  <c r="AD23" i="4"/>
  <c r="AE23" i="4"/>
  <c r="AF23" i="4"/>
  <c r="AG23" i="4"/>
  <c r="AH23" i="4"/>
  <c r="AI23" i="4"/>
  <c r="I24" i="4"/>
  <c r="O24" i="4"/>
  <c r="R24" i="4"/>
  <c r="W24" i="4"/>
  <c r="X24" i="4"/>
  <c r="Z24" i="4"/>
  <c r="AD24" i="4"/>
  <c r="AE24" i="4"/>
  <c r="AF24" i="4"/>
  <c r="AG24" i="4"/>
  <c r="AH24" i="4"/>
  <c r="AI24" i="4"/>
  <c r="I25" i="4"/>
  <c r="O25" i="4"/>
  <c r="R25" i="4"/>
  <c r="W25" i="4"/>
  <c r="X25" i="4"/>
  <c r="Z25" i="4"/>
  <c r="AD25" i="4"/>
  <c r="AE25" i="4"/>
  <c r="AF25" i="4"/>
  <c r="AG25" i="4"/>
  <c r="AH25" i="4"/>
  <c r="AI25" i="4"/>
  <c r="I26" i="4"/>
  <c r="O26" i="4"/>
  <c r="R26" i="4"/>
  <c r="W26" i="4"/>
  <c r="X26" i="4"/>
  <c r="Z26" i="4"/>
  <c r="AD26" i="4"/>
  <c r="AE26" i="4"/>
  <c r="AF26" i="4"/>
  <c r="AG26" i="4"/>
  <c r="AH26" i="4"/>
  <c r="AI26" i="4"/>
  <c r="C4" i="4"/>
  <c r="D4" i="4"/>
  <c r="C5" i="4"/>
  <c r="D5" i="4"/>
  <c r="C6" i="4"/>
  <c r="D6" i="4"/>
  <c r="C7" i="4"/>
  <c r="D7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4" i="4"/>
</calcChain>
</file>

<file path=xl/sharedStrings.xml><?xml version="1.0" encoding="utf-8"?>
<sst xmlns="http://schemas.openxmlformats.org/spreadsheetml/2006/main" count="2922" uniqueCount="1178">
  <si>
    <t>International Financial Statistics (IFS)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</si>
  <si>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</si>
  <si>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</si>
  <si>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</si>
  <si>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</si>
  <si>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</si>
  <si>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</si>
  <si>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</si>
  <si>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</si>
  <si>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</si>
  <si>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</si>
  <si>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</si>
  <si>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</si>
  <si>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</si>
  <si>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</si>
  <si>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</si>
  <si>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</si>
  <si>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</si>
  <si>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</si>
  <si>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</si>
  <si>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</si>
  <si>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</si>
  <si>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</si>
  <si>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</si>
  <si>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</si>
  <si>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</si>
  <si>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</si>
  <si>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</si>
  <si>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</si>
  <si>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Austria</t>
  </si>
  <si>
    <t>Exchange Rates, National Currency Per U.S. Dollar, End of Period, Rate</t>
  </si>
  <si>
    <t>Exchange Rates, National Currency Per U.S. Dollar, Period Average, Rate</t>
  </si>
  <si>
    <t>Belgium</t>
  </si>
  <si>
    <t>Brazil</t>
  </si>
  <si>
    <t>Canada</t>
  </si>
  <si>
    <t>China, P.R.: Mainland</t>
  </si>
  <si>
    <t>Czech Rep.</t>
  </si>
  <si>
    <t>Denmark</t>
  </si>
  <si>
    <t>Estonia, Rep. of</t>
  </si>
  <si>
    <t>Finland</t>
  </si>
  <si>
    <t>France</t>
  </si>
  <si>
    <t>Germany</t>
  </si>
  <si>
    <t>Greece</t>
  </si>
  <si>
    <t>Hungary</t>
  </si>
  <si>
    <t>Italy</t>
  </si>
  <si>
    <t>Japan</t>
  </si>
  <si>
    <t>Korea, Rep. of</t>
  </si>
  <si>
    <t>Latvia</t>
  </si>
  <si>
    <t>Lithuania</t>
  </si>
  <si>
    <t>Luxembourg</t>
  </si>
  <si>
    <t>Netherlands, The</t>
  </si>
  <si>
    <t>Norway</t>
  </si>
  <si>
    <t>Poland, Rep. of</t>
  </si>
  <si>
    <t>Portugal</t>
  </si>
  <si>
    <t>Singapore</t>
  </si>
  <si>
    <t>Slovak Rep.</t>
  </si>
  <si>
    <t>Slovenia, Rep. of</t>
  </si>
  <si>
    <t>Spain</t>
  </si>
  <si>
    <t>Sweden</t>
  </si>
  <si>
    <t>Switzerland</t>
  </si>
  <si>
    <t>Thailand</t>
  </si>
  <si>
    <t>United Kingdom</t>
  </si>
  <si>
    <t>United States</t>
  </si>
  <si>
    <t>Vietnam</t>
  </si>
  <si>
    <t>Country: Austria
Time: 1994</t>
  </si>
  <si>
    <t>Country: Austria
Time: 1995</t>
  </si>
  <si>
    <t>Country: Austria
Time: 1996</t>
  </si>
  <si>
    <t>Country: Austria
Time: 1997</t>
  </si>
  <si>
    <t>Country: Austria
Time: 1998</t>
  </si>
  <si>
    <t>Country: Austria
Time: 1999</t>
  </si>
  <si>
    <t>Country: Austria
Time: 2000</t>
  </si>
  <si>
    <t>Country: Austria
Time: 2001</t>
  </si>
  <si>
    <t>Country: Austria
Time: 2002</t>
  </si>
  <si>
    <t>Country: Austria
Time: 2003</t>
  </si>
  <si>
    <t>Country: Austria
Time: 2004</t>
  </si>
  <si>
    <t>Country: Austria
Time: 2005</t>
  </si>
  <si>
    <t>Country: Austria
Time: 2006</t>
  </si>
  <si>
    <t>Country: Austria
Time: 2007</t>
  </si>
  <si>
    <t>Country: Austria
Time: 2008</t>
  </si>
  <si>
    <t>Country: Austria
Time: 2009</t>
  </si>
  <si>
    <t>Country: Austria
Time: 2010</t>
  </si>
  <si>
    <t>Country: Austria
Time: 2011</t>
  </si>
  <si>
    <t>Country: Austria
Time: 2012</t>
  </si>
  <si>
    <t>Country: Austria
Time: 2013</t>
  </si>
  <si>
    <t>Country: Austria
Time: 2014</t>
  </si>
  <si>
    <t>Country: Austria
Time: 2015</t>
  </si>
  <si>
    <t>Country: Austria
Time: 2016</t>
  </si>
  <si>
    <t>Country: Austria
Time: 2017</t>
  </si>
  <si>
    <t>Country: Austria
Time: 2018</t>
  </si>
  <si>
    <t>Country: Austria
Time: 2019</t>
  </si>
  <si>
    <t>Country: Austria
Time: 2020</t>
  </si>
  <si>
    <t>Country: Austria
Time: 2021</t>
  </si>
  <si>
    <t>Country: Belgium
Time: 1994</t>
  </si>
  <si>
    <t>Country: Belgium
Time: 1995</t>
  </si>
  <si>
    <t>Country: Belgium
Time: 1996</t>
  </si>
  <si>
    <t>Country: Belgium
Time: 1997</t>
  </si>
  <si>
    <t>Country: Belgium
Time: 1998</t>
  </si>
  <si>
    <t>Country: Belgium
Time: 1999</t>
  </si>
  <si>
    <t>Country: Belgium
Time: 2000</t>
  </si>
  <si>
    <t>Country: Belgium
Time: 2001</t>
  </si>
  <si>
    <t>Country: Belgium
Time: 2002</t>
  </si>
  <si>
    <t>Country: Belgium
Time: 2003</t>
  </si>
  <si>
    <t>Country: Belgium
Time: 2004</t>
  </si>
  <si>
    <t>Country: Belgium
Time: 2005</t>
  </si>
  <si>
    <t>Country: Belgium
Time: 2006</t>
  </si>
  <si>
    <t>Country: Belgium
Time: 2007</t>
  </si>
  <si>
    <t>Country: Belgium
Time: 2008</t>
  </si>
  <si>
    <t>Country: Belgium
Time: 2009</t>
  </si>
  <si>
    <t>Country: Belgium
Time: 2010</t>
  </si>
  <si>
    <t>Country: Belgium
Time: 2011</t>
  </si>
  <si>
    <t>Country: Belgium
Time: 2012</t>
  </si>
  <si>
    <t>Country: Belgium
Time: 2013</t>
  </si>
  <si>
    <t>Country: Belgium
Time: 2014</t>
  </si>
  <si>
    <t>Country: Belgium
Time: 2015</t>
  </si>
  <si>
    <t>Country: Belgium
Time: 2016</t>
  </si>
  <si>
    <t>Country: Belgium
Time: 2017</t>
  </si>
  <si>
    <t>Country: Belgium
Time: 2018</t>
  </si>
  <si>
    <t>Country: Belgium
Time: 2019</t>
  </si>
  <si>
    <t>Country: Belgium
Time: 2020</t>
  </si>
  <si>
    <t>Country: Belgium
Time: 2021</t>
  </si>
  <si>
    <t>Country: Brazil
Time: 1994</t>
  </si>
  <si>
    <t>Country: Brazil
Time: 1995</t>
  </si>
  <si>
    <t>Country: Brazil
Time: 1996</t>
  </si>
  <si>
    <t>Country: Brazil
Time: 1997</t>
  </si>
  <si>
    <t>Country: Brazil
Time: 1998</t>
  </si>
  <si>
    <t>Country: Brazil
Time: 1999</t>
  </si>
  <si>
    <t>Country: Brazil
Time: 2000</t>
  </si>
  <si>
    <t>Country: Brazil
Time: 2001</t>
  </si>
  <si>
    <t>Country: Brazil
Time: 2002</t>
  </si>
  <si>
    <t>Country: Brazil
Time: 2003</t>
  </si>
  <si>
    <t>Country: Brazil
Time: 2004</t>
  </si>
  <si>
    <t>Country: Brazil
Time: 2005</t>
  </si>
  <si>
    <t>Country: Brazil
Time: 2006</t>
  </si>
  <si>
    <t>Country: Brazil
Time: 2007</t>
  </si>
  <si>
    <t>Country: Brazil
Time: 2008</t>
  </si>
  <si>
    <t>Country: Brazil
Time: 2009</t>
  </si>
  <si>
    <t>Country: Brazil
Time: 2010</t>
  </si>
  <si>
    <t>Country: Brazil
Time: 2011</t>
  </si>
  <si>
    <t>Country: Brazil
Time: 2012</t>
  </si>
  <si>
    <t>Country: Brazil
Time: 2013</t>
  </si>
  <si>
    <t>Country: Brazil
Time: 2014</t>
  </si>
  <si>
    <t>Country: Brazil
Time: 2015</t>
  </si>
  <si>
    <t>Country: Brazil
Time: 2016</t>
  </si>
  <si>
    <t>Country: Brazil
Time: 2017</t>
  </si>
  <si>
    <t>Country: Brazil
Time: 2018</t>
  </si>
  <si>
    <t>Country: Brazil
Time: 2019</t>
  </si>
  <si>
    <t>Country: Brazil
Time: 2020</t>
  </si>
  <si>
    <t>Country: Brazil
Time: 2021</t>
  </si>
  <si>
    <t>Country: Canada
Time: 1994</t>
  </si>
  <si>
    <t>Country: Canada
Time: 1995</t>
  </si>
  <si>
    <t>Country: Canada
Time: 1996</t>
  </si>
  <si>
    <t>Country: Canada
Time: 1997</t>
  </si>
  <si>
    <t>Country: Canada
Time: 1998</t>
  </si>
  <si>
    <t>Country: Canada
Time: 1999</t>
  </si>
  <si>
    <t>Country: Canada
Time: 2000</t>
  </si>
  <si>
    <t>Country: Canada
Time: 2001</t>
  </si>
  <si>
    <t>Country: Canada
Time: 2002</t>
  </si>
  <si>
    <t>Country: Canada
Time: 2003</t>
  </si>
  <si>
    <t>Country: Canada
Time: 2004</t>
  </si>
  <si>
    <t>Country: Canada
Time: 2005</t>
  </si>
  <si>
    <t>Country: Canada
Time: 2006</t>
  </si>
  <si>
    <t>Country: Canada
Time: 2007</t>
  </si>
  <si>
    <t>Country: Canada
Time: 2008</t>
  </si>
  <si>
    <t>Country: Canada
Time: 2009</t>
  </si>
  <si>
    <t>Country: Canada
Time: 2010</t>
  </si>
  <si>
    <t>Country: Canada
Time: 2011</t>
  </si>
  <si>
    <t>Country: Canada
Time: 2012</t>
  </si>
  <si>
    <t>Country: Canada
Time: 2013</t>
  </si>
  <si>
    <t>Country: Canada
Time: 2014</t>
  </si>
  <si>
    <t>Country: Canada
Time: 2015</t>
  </si>
  <si>
    <t>Country: Canada
Time: 2016</t>
  </si>
  <si>
    <t>Country: Canada
Time: 2017</t>
  </si>
  <si>
    <t>Country: Canada
Time: 2018</t>
  </si>
  <si>
    <t>Country: Canada
Time: 2019</t>
  </si>
  <si>
    <t>Country: Canada
Time: 2020</t>
  </si>
  <si>
    <t>Country: Canada
Time: 2021</t>
  </si>
  <si>
    <t>Country: China, P.R.: Mainland
Time: 1994</t>
  </si>
  <si>
    <t>Country: China, P.R.: Mainland
Time: 1995</t>
  </si>
  <si>
    <t>Country: China, P.R.: Mainland
Time: 1996</t>
  </si>
  <si>
    <t>Country: China, P.R.: Mainland
Time: 1997</t>
  </si>
  <si>
    <t>Country: China, P.R.: Mainland
Time: 1998</t>
  </si>
  <si>
    <t>Country: China, P.R.: Mainland
Time: 1999</t>
  </si>
  <si>
    <t>Country: China, P.R.: Mainland
Time: 2000</t>
  </si>
  <si>
    <t>Country: China, P.R.: Mainland
Time: 2001</t>
  </si>
  <si>
    <t>Country: China, P.R.: Mainland
Time: 2002</t>
  </si>
  <si>
    <t>Country: China, P.R.: Mainland
Time: 2003</t>
  </si>
  <si>
    <t>Country: China, P.R.: Mainland
Time: 2004</t>
  </si>
  <si>
    <t>Country: China, P.R.: Mainland
Time: 2005</t>
  </si>
  <si>
    <t>Country: China, P.R.: Mainland
Time: 2006</t>
  </si>
  <si>
    <t>Country: China, P.R.: Mainland
Time: 2007</t>
  </si>
  <si>
    <t>Country: China, P.R.: Mainland
Time: 2008</t>
  </si>
  <si>
    <t>Country: China, P.R.: Mainland
Time: 2009</t>
  </si>
  <si>
    <t>Country: China, P.R.: Mainland
Time: 2010</t>
  </si>
  <si>
    <t>Country: China, P.R.: Mainland
Time: 2011</t>
  </si>
  <si>
    <t>Country: China, P.R.: Mainland
Time: 2012</t>
  </si>
  <si>
    <t>Country: China, P.R.: Mainland
Time: 2013</t>
  </si>
  <si>
    <t>Country: China, P.R.: Mainland
Time: 2014</t>
  </si>
  <si>
    <t>Country: China, P.R.: Mainland
Time: 2015</t>
  </si>
  <si>
    <t>Country: China, P.R.: Mainland
Time: 2016</t>
  </si>
  <si>
    <t>Country: China, P.R.: Mainland
Time: 2017</t>
  </si>
  <si>
    <t>Country: China, P.R.: Mainland
Time: 2018</t>
  </si>
  <si>
    <t>Country: China, P.R.: Mainland
Time: 2019</t>
  </si>
  <si>
    <t>Country: China, P.R.: Mainland
Time: 2020</t>
  </si>
  <si>
    <t>Country: China, P.R.: Mainland
Time: 2021</t>
  </si>
  <si>
    <t>Country: Czech Rep.
Time: 1994</t>
  </si>
  <si>
    <t>Country: Czech Rep.
Time: 1995</t>
  </si>
  <si>
    <t>Country: Czech Rep.
Time: 1996</t>
  </si>
  <si>
    <t>Country: Czech Rep.
Time: 1997</t>
  </si>
  <si>
    <t>Country: Czech Rep.
Time: 1998</t>
  </si>
  <si>
    <t>Country: Czech Rep.
Time: 1999</t>
  </si>
  <si>
    <t>Country: Czech Rep.
Time: 2000</t>
  </si>
  <si>
    <t>Country: Czech Rep.
Time: 2001</t>
  </si>
  <si>
    <t>Country: Czech Rep.
Time: 2002</t>
  </si>
  <si>
    <t>Country: Czech Rep.
Time: 2003</t>
  </si>
  <si>
    <t>Country: Czech Rep.
Time: 2004</t>
  </si>
  <si>
    <t>Country: Czech Rep.
Time: 2005</t>
  </si>
  <si>
    <t>Country: Czech Rep.
Time: 2006</t>
  </si>
  <si>
    <t>Country: Czech Rep.
Time: 2007</t>
  </si>
  <si>
    <t>Country: Czech Rep.
Time: 2008</t>
  </si>
  <si>
    <t>Country: Czech Rep.
Time: 2009</t>
  </si>
  <si>
    <t>Country: Czech Rep.
Time: 2010</t>
  </si>
  <si>
    <t>Country: Czech Rep.
Time: 2011</t>
  </si>
  <si>
    <t>Country: Czech Rep.
Time: 2012</t>
  </si>
  <si>
    <t>Country: Czech Rep.
Time: 2013</t>
  </si>
  <si>
    <t>Country: Czech Rep.
Time: 2014</t>
  </si>
  <si>
    <t>Country: Czech Rep.
Time: 2015</t>
  </si>
  <si>
    <t>Country: Czech Rep.
Time: 2016</t>
  </si>
  <si>
    <t>Country: Czech Rep.
Time: 2017</t>
  </si>
  <si>
    <t>Country: Czech Rep.
Time: 2018</t>
  </si>
  <si>
    <t>Country: Czech Rep.
Time: 2019</t>
  </si>
  <si>
    <t>Country: Czech Rep.
Time: 2020</t>
  </si>
  <si>
    <t>Country: Czech Rep.
Time: 2021</t>
  </si>
  <si>
    <t>Country: Denmark
Time: 1994</t>
  </si>
  <si>
    <t>Country: Denmark
Time: 1995</t>
  </si>
  <si>
    <t>Country: Denmark
Time: 1996</t>
  </si>
  <si>
    <t>Country: Denmark
Time: 1997</t>
  </si>
  <si>
    <t>Country: Denmark
Time: 1998</t>
  </si>
  <si>
    <t>Country: Denmark
Time: 1999</t>
  </si>
  <si>
    <t>Country: Denmark
Time: 2000</t>
  </si>
  <si>
    <t>Country: Denmark
Time: 2001</t>
  </si>
  <si>
    <t>Country: Denmark
Time: 2002</t>
  </si>
  <si>
    <t>Country: Denmark
Time: 2003</t>
  </si>
  <si>
    <t>Country: Denmark
Time: 2004</t>
  </si>
  <si>
    <t>Country: Denmark
Time: 2005</t>
  </si>
  <si>
    <t>Country: Denmark
Time: 2006</t>
  </si>
  <si>
    <t>Country: Denmark
Time: 2007</t>
  </si>
  <si>
    <t>Country: Denmark
Time: 2008</t>
  </si>
  <si>
    <t>Country: Denmark
Time: 2009</t>
  </si>
  <si>
    <t>Country: Denmark
Time: 2010</t>
  </si>
  <si>
    <t>Country: Denmark
Time: 2011</t>
  </si>
  <si>
    <t>Country: Denmark
Time: 2012</t>
  </si>
  <si>
    <t>Country: Denmark
Time: 2013</t>
  </si>
  <si>
    <t>Country: Denmark
Time: 2014</t>
  </si>
  <si>
    <t>Country: Denmark
Time: 2015</t>
  </si>
  <si>
    <t>Country: Denmark
Time: 2016</t>
  </si>
  <si>
    <t>Country: Denmark
Time: 2017</t>
  </si>
  <si>
    <t>Country: Denmark
Time: 2018</t>
  </si>
  <si>
    <t>Country: Denmark
Time: 2019</t>
  </si>
  <si>
    <t>Country: Denmark
Time: 2020</t>
  </si>
  <si>
    <t>Country: Denmark
Time: 2021</t>
  </si>
  <si>
    <t>Country: Estonia, Rep. of
Time: 1994</t>
  </si>
  <si>
    <t>Country: Estonia, Rep. of
Time: 1995</t>
  </si>
  <si>
    <t>Country: Estonia, Rep. of
Time: 1996</t>
  </si>
  <si>
    <t>Country: Estonia, Rep. of
Time: 1997</t>
  </si>
  <si>
    <t>Country: Estonia, Rep. of
Time: 1998</t>
  </si>
  <si>
    <t>Country: Estonia, Rep. of
Time: 1999</t>
  </si>
  <si>
    <t>Country: Estonia, Rep. of
Time: 2000</t>
  </si>
  <si>
    <t>Country: Estonia, Rep. of
Time: 2001</t>
  </si>
  <si>
    <t>Country: Estonia, Rep. of
Time: 2002</t>
  </si>
  <si>
    <t>Country: Estonia, Rep. of
Time: 2003</t>
  </si>
  <si>
    <t>Country: Estonia, Rep. of
Time: 2004</t>
  </si>
  <si>
    <t>Country: Estonia, Rep. of
Time: 2005</t>
  </si>
  <si>
    <t>Country: Estonia, Rep. of
Time: 2006</t>
  </si>
  <si>
    <t>Country: Estonia, Rep. of
Time: 2007</t>
  </si>
  <si>
    <t>Country: Estonia, Rep. of
Time: 2008</t>
  </si>
  <si>
    <t>Country: Estonia, Rep. of
Time: 2009</t>
  </si>
  <si>
    <t>Country: Estonia, Rep. of
Time: 2010</t>
  </si>
  <si>
    <t>Country: Estonia, Rep. of
Time: 2011</t>
  </si>
  <si>
    <t>Country: Estonia, Rep. of
Time: 2012</t>
  </si>
  <si>
    <t>Country: Estonia, Rep. of
Time: 2013</t>
  </si>
  <si>
    <t>Country: Estonia, Rep. of
Time: 2014</t>
  </si>
  <si>
    <t>Country: Estonia, Rep. of
Time: 2015</t>
  </si>
  <si>
    <t>Country: Estonia, Rep. of
Time: 2016</t>
  </si>
  <si>
    <t>Country: Estonia, Rep. of
Time: 2017</t>
  </si>
  <si>
    <t>Country: Estonia, Rep. of
Time: 2018</t>
  </si>
  <si>
    <t>Country: Estonia, Rep. of
Time: 2019</t>
  </si>
  <si>
    <t>Country: Estonia, Rep. of
Time: 2020</t>
  </si>
  <si>
    <t>Country: Estonia, Rep. of
Time: 2021</t>
  </si>
  <si>
    <t>Country: Finland
Time: 1994</t>
  </si>
  <si>
    <t>Country: Finland
Time: 1995</t>
  </si>
  <si>
    <t>Country: Finland
Time: 1996</t>
  </si>
  <si>
    <t>Country: Finland
Time: 1997</t>
  </si>
  <si>
    <t>Country: Finland
Time: 1998</t>
  </si>
  <si>
    <t>Country: Finland
Time: 1999</t>
  </si>
  <si>
    <t>Country: Finland
Time: 2000</t>
  </si>
  <si>
    <t>Country: Finland
Time: 2001</t>
  </si>
  <si>
    <t>Country: Finland
Time: 2002</t>
  </si>
  <si>
    <t>Country: Finland
Time: 2003</t>
  </si>
  <si>
    <t>Country: Finland
Time: 2004</t>
  </si>
  <si>
    <t>Country: Finland
Time: 2005</t>
  </si>
  <si>
    <t>Country: Finland
Time: 2006</t>
  </si>
  <si>
    <t>Country: Finland
Time: 2007</t>
  </si>
  <si>
    <t>Country: Finland
Time: 2008</t>
  </si>
  <si>
    <t>Country: Finland
Time: 2009</t>
  </si>
  <si>
    <t>Country: Finland
Time: 2010</t>
  </si>
  <si>
    <t>Country: Finland
Time: 2011</t>
  </si>
  <si>
    <t>Country: Finland
Time: 2012</t>
  </si>
  <si>
    <t>Country: Finland
Time: 2013</t>
  </si>
  <si>
    <t>Country: Finland
Time: 2014</t>
  </si>
  <si>
    <t>Country: Finland
Time: 2015</t>
  </si>
  <si>
    <t>Country: Finland
Time: 2016</t>
  </si>
  <si>
    <t>Country: Finland
Time: 2017</t>
  </si>
  <si>
    <t>Country: Finland
Time: 2018</t>
  </si>
  <si>
    <t>Country: Finland
Time: 2019</t>
  </si>
  <si>
    <t>Country: Finland
Time: 2020</t>
  </si>
  <si>
    <t>Country: Finland
Time: 2021</t>
  </si>
  <si>
    <t>Country: France
Time: 1994</t>
  </si>
  <si>
    <t>Country: France
Time: 1995</t>
  </si>
  <si>
    <t>Country: France
Time: 1996</t>
  </si>
  <si>
    <t>Country: France
Time: 1997</t>
  </si>
  <si>
    <t>Country: France
Time: 1998</t>
  </si>
  <si>
    <t>Country: France
Time: 1999</t>
  </si>
  <si>
    <t>Country: France
Time: 2000</t>
  </si>
  <si>
    <t>Country: France
Time: 2001</t>
  </si>
  <si>
    <t>Country: France
Time: 2002</t>
  </si>
  <si>
    <t>Country: France
Time: 2003</t>
  </si>
  <si>
    <t>Country: France
Time: 2004</t>
  </si>
  <si>
    <t>Country: France
Time: 2005</t>
  </si>
  <si>
    <t>Country: France
Time: 2006</t>
  </si>
  <si>
    <t>Country: France
Time: 2007</t>
  </si>
  <si>
    <t>Country: France
Time: 2008</t>
  </si>
  <si>
    <t>Country: France
Time: 2009</t>
  </si>
  <si>
    <t>Country: France
Time: 2010</t>
  </si>
  <si>
    <t>Country: France
Time: 2011</t>
  </si>
  <si>
    <t>Country: France
Time: 2012</t>
  </si>
  <si>
    <t>Country: France
Time: 2013</t>
  </si>
  <si>
    <t>Country: France
Time: 2014</t>
  </si>
  <si>
    <t>Country: France
Time: 2015</t>
  </si>
  <si>
    <t>Country: France
Time: 2016</t>
  </si>
  <si>
    <t>Country: France
Time: 2017</t>
  </si>
  <si>
    <t>Country: France
Time: 2018</t>
  </si>
  <si>
    <t>Country: France
Time: 2019</t>
  </si>
  <si>
    <t>Country: France
Time: 2020</t>
  </si>
  <si>
    <t>Country: France
Time: 2021</t>
  </si>
  <si>
    <t>Country: Germany
Time: 1994</t>
  </si>
  <si>
    <t>Country: Germany
Time: 1995</t>
  </si>
  <si>
    <t>Country: Germany
Time: 1996</t>
  </si>
  <si>
    <t>Country: Germany
Time: 1997</t>
  </si>
  <si>
    <t>Country: Germany
Time: 1998</t>
  </si>
  <si>
    <t>Country: Germany
Time: 1999</t>
  </si>
  <si>
    <t>Country: Germany
Time: 2000</t>
  </si>
  <si>
    <t>Country: Germany
Time: 2001</t>
  </si>
  <si>
    <t>Country: Germany
Time: 2002</t>
  </si>
  <si>
    <t>Country: Germany
Time: 2003</t>
  </si>
  <si>
    <t>Country: Germany
Time: 2004</t>
  </si>
  <si>
    <t>Country: Germany
Time: 2005</t>
  </si>
  <si>
    <t>Country: Germany
Time: 2006</t>
  </si>
  <si>
    <t>Country: Germany
Time: 2007</t>
  </si>
  <si>
    <t>Country: Germany
Time: 2008</t>
  </si>
  <si>
    <t>Country: Germany
Time: 2009</t>
  </si>
  <si>
    <t>Country: Germany
Time: 2010</t>
  </si>
  <si>
    <t>Country: Germany
Time: 2011</t>
  </si>
  <si>
    <t>Country: Germany
Time: 2012</t>
  </si>
  <si>
    <t>Country: Germany
Time: 2013</t>
  </si>
  <si>
    <t>Country: Germany
Time: 2014</t>
  </si>
  <si>
    <t>Country: Germany
Time: 2015</t>
  </si>
  <si>
    <t>Country: Germany
Time: 2016</t>
  </si>
  <si>
    <t>Country: Germany
Time: 2017</t>
  </si>
  <si>
    <t>Country: Germany
Time: 2018</t>
  </si>
  <si>
    <t>Country: Germany
Time: 2019</t>
  </si>
  <si>
    <t>Country: Germany
Time: 2020</t>
  </si>
  <si>
    <t>Country: Germany
Time: 2021</t>
  </si>
  <si>
    <t>Country: Greece
Time: 1994</t>
  </si>
  <si>
    <t>Country: Greece
Time: 1995</t>
  </si>
  <si>
    <t>Country: Greece
Time: 1996</t>
  </si>
  <si>
    <t>Country: Greece
Time: 1997</t>
  </si>
  <si>
    <t>Country: Greece
Time: 1998</t>
  </si>
  <si>
    <t>Country: Greece
Time: 1999</t>
  </si>
  <si>
    <t>Country: Greece
Time: 2000</t>
  </si>
  <si>
    <t>Country: Greece
Time: 2001</t>
  </si>
  <si>
    <t>Country: Greece
Time: 2002</t>
  </si>
  <si>
    <t>Country: Greece
Time: 2003</t>
  </si>
  <si>
    <t>Country: Greece
Time: 2004</t>
  </si>
  <si>
    <t>Country: Greece
Time: 2005</t>
  </si>
  <si>
    <t>Country: Greece
Time: 2006</t>
  </si>
  <si>
    <t>Country: Greece
Time: 2007</t>
  </si>
  <si>
    <t>Country: Greece
Time: 2008</t>
  </si>
  <si>
    <t>Country: Greece
Time: 2009</t>
  </si>
  <si>
    <t>Country: Greece
Time: 2010</t>
  </si>
  <si>
    <t>Country: Greece
Time: 2011</t>
  </si>
  <si>
    <t>Country: Greece
Time: 2012</t>
  </si>
  <si>
    <t>Country: Greece
Time: 2013</t>
  </si>
  <si>
    <t>Country: Greece
Time: 2014</t>
  </si>
  <si>
    <t>Country: Greece
Time: 2015</t>
  </si>
  <si>
    <t>Country: Greece
Time: 2016</t>
  </si>
  <si>
    <t>Country: Greece
Time: 2017</t>
  </si>
  <si>
    <t>Country: Greece
Time: 2018</t>
  </si>
  <si>
    <t>Country: Greece
Time: 2019</t>
  </si>
  <si>
    <t>Country: Greece
Time: 2020</t>
  </si>
  <si>
    <t>Country: Greece
Time: 2021</t>
  </si>
  <si>
    <t>Country: Hungary
Time: 1994</t>
  </si>
  <si>
    <t>Country: Hungary
Time: 1995</t>
  </si>
  <si>
    <t>Country: Hungary
Time: 1996</t>
  </si>
  <si>
    <t>Country: Hungary
Time: 1997</t>
  </si>
  <si>
    <t>Country: Hungary
Time: 1998</t>
  </si>
  <si>
    <t>Country: Hungary
Time: 1999</t>
  </si>
  <si>
    <t>Country: Hungary
Time: 2000</t>
  </si>
  <si>
    <t>Country: Hungary
Time: 2001</t>
  </si>
  <si>
    <t>Country: Hungary
Time: 2002</t>
  </si>
  <si>
    <t>Country: Hungary
Time: 2003</t>
  </si>
  <si>
    <t>Country: Hungary
Time: 2004</t>
  </si>
  <si>
    <t>Country: Hungary
Time: 2005</t>
  </si>
  <si>
    <t>Country: Hungary
Time: 2006</t>
  </si>
  <si>
    <t>Country: Hungary
Time: 2007</t>
  </si>
  <si>
    <t>Country: Hungary
Time: 2008</t>
  </si>
  <si>
    <t>Country: Hungary
Time: 2009</t>
  </si>
  <si>
    <t>Country: Hungary
Time: 2010</t>
  </si>
  <si>
    <t>Country: Hungary
Time: 2011</t>
  </si>
  <si>
    <t>Country: Hungary
Time: 2012</t>
  </si>
  <si>
    <t>Country: Hungary
Time: 2013</t>
  </si>
  <si>
    <t>Country: Hungary
Time: 2014</t>
  </si>
  <si>
    <t>Country: Hungary
Time: 2015</t>
  </si>
  <si>
    <t>Country: Hungary
Time: 2016</t>
  </si>
  <si>
    <t>Country: Hungary
Time: 2017</t>
  </si>
  <si>
    <t>Country: Hungary
Time: 2018</t>
  </si>
  <si>
    <t>Country: Hungary
Time: 2019</t>
  </si>
  <si>
    <t>Country: Hungary
Time: 2020</t>
  </si>
  <si>
    <t>Country: Hungary
Time: 2021</t>
  </si>
  <si>
    <t>Country: Italy
Time: 1994</t>
  </si>
  <si>
    <t>Country: Italy
Time: 1995</t>
  </si>
  <si>
    <t>Country: Italy
Time: 1996</t>
  </si>
  <si>
    <t>Country: Italy
Time: 1997</t>
  </si>
  <si>
    <t>Country: Italy
Time: 1998</t>
  </si>
  <si>
    <t>Country: Italy
Time: 1999</t>
  </si>
  <si>
    <t>Country: Italy
Time: 2000</t>
  </si>
  <si>
    <t>Country: Italy
Time: 2001</t>
  </si>
  <si>
    <t>Country: Italy
Time: 2002</t>
  </si>
  <si>
    <t>Country: Italy
Time: 2003</t>
  </si>
  <si>
    <t>Country: Italy
Time: 2004</t>
  </si>
  <si>
    <t>Country: Italy
Time: 2005</t>
  </si>
  <si>
    <t>Country: Italy
Time: 2006</t>
  </si>
  <si>
    <t>Country: Italy
Time: 2007</t>
  </si>
  <si>
    <t>Country: Italy
Time: 2008</t>
  </si>
  <si>
    <t>Country: Italy
Time: 2009</t>
  </si>
  <si>
    <t>Country: Italy
Time: 2010</t>
  </si>
  <si>
    <t>Country: Italy
Time: 2011</t>
  </si>
  <si>
    <t>Country: Italy
Time: 2012</t>
  </si>
  <si>
    <t>Country: Italy
Time: 2013</t>
  </si>
  <si>
    <t>Country: Italy
Time: 2014</t>
  </si>
  <si>
    <t>Country: Italy
Time: 2015</t>
  </si>
  <si>
    <t>Country: Italy
Time: 2016</t>
  </si>
  <si>
    <t>Country: Italy
Time: 2017</t>
  </si>
  <si>
    <t>Country: Italy
Time: 2018</t>
  </si>
  <si>
    <t>Country: Italy
Time: 2019</t>
  </si>
  <si>
    <t>Country: Italy
Time: 2020</t>
  </si>
  <si>
    <t>Country: Italy
Time: 2021</t>
  </si>
  <si>
    <t>Country: Japan
Time: 1994</t>
  </si>
  <si>
    <t>Country: Japan
Time: 1995</t>
  </si>
  <si>
    <t>Country: Japan
Time: 1996</t>
  </si>
  <si>
    <t>Country: Japan
Time: 1997</t>
  </si>
  <si>
    <t>Country: Japan
Time: 1998</t>
  </si>
  <si>
    <t>Country: Japan
Time: 1999</t>
  </si>
  <si>
    <t>Country: Japan
Time: 2000</t>
  </si>
  <si>
    <t>Country: Japan
Time: 2001</t>
  </si>
  <si>
    <t>Country: Japan
Time: 2002</t>
  </si>
  <si>
    <t>Country: Japan
Time: 2003</t>
  </si>
  <si>
    <t>Country: Japan
Time: 2004</t>
  </si>
  <si>
    <t>Country: Japan
Time: 2005</t>
  </si>
  <si>
    <t>Country: Japan
Time: 2006</t>
  </si>
  <si>
    <t>Country: Japan
Time: 2007</t>
  </si>
  <si>
    <t>Country: Japan
Time: 2008</t>
  </si>
  <si>
    <t>Country: Japan
Time: 2009</t>
  </si>
  <si>
    <t>Country: Japan
Time: 2010</t>
  </si>
  <si>
    <t>Country: Japan
Time: 2011</t>
  </si>
  <si>
    <t>Country: Japan
Time: 2012</t>
  </si>
  <si>
    <t>Country: Japan
Time: 2013</t>
  </si>
  <si>
    <t>Country: Japan
Time: 2014</t>
  </si>
  <si>
    <t>Country: Japan
Time: 2015</t>
  </si>
  <si>
    <t>Country: Japan
Time: 2016</t>
  </si>
  <si>
    <t>Country: Japan
Time: 2017</t>
  </si>
  <si>
    <t>Country: Japan
Time: 2018</t>
  </si>
  <si>
    <t>Country: Japan
Time: 2019</t>
  </si>
  <si>
    <t>Country: Japan
Time: 2020</t>
  </si>
  <si>
    <t>Country: Japan
Time: 2021</t>
  </si>
  <si>
    <t>Country: Korea, Rep. of
Time: 1994</t>
  </si>
  <si>
    <t>Country: Korea, Rep. of
Time: 1995</t>
  </si>
  <si>
    <t>Country: Korea, Rep. of
Time: 1996</t>
  </si>
  <si>
    <t>Country: Korea, Rep. of
Time: 1997</t>
  </si>
  <si>
    <t>Country: Korea, Rep. of
Time: 1998</t>
  </si>
  <si>
    <t>Country: Korea, Rep. of
Time: 1999</t>
  </si>
  <si>
    <t>Country: Korea, Rep. of
Time: 2000</t>
  </si>
  <si>
    <t>Country: Korea, Rep. of
Time: 2001</t>
  </si>
  <si>
    <t>Country: Korea, Rep. of
Time: 2002</t>
  </si>
  <si>
    <t>Country: Korea, Rep. of
Time: 2003</t>
  </si>
  <si>
    <t>Country: Korea, Rep. of
Time: 2004</t>
  </si>
  <si>
    <t>Country: Korea, Rep. of
Time: 2005</t>
  </si>
  <si>
    <t>Country: Korea, Rep. of
Time: 2006</t>
  </si>
  <si>
    <t>Country: Korea, Rep. of
Time: 2007</t>
  </si>
  <si>
    <t>Country: Korea, Rep. of
Time: 2008</t>
  </si>
  <si>
    <t>Country: Korea, Rep. of
Time: 2009</t>
  </si>
  <si>
    <t>Country: Korea, Rep. of
Time: 2010</t>
  </si>
  <si>
    <t>Country: Korea, Rep. of
Time: 2011</t>
  </si>
  <si>
    <t>Country: Korea, Rep. of
Time: 2012</t>
  </si>
  <si>
    <t>Country: Korea, Rep. of
Time: 2013</t>
  </si>
  <si>
    <t>Country: Korea, Rep. of
Time: 2014</t>
  </si>
  <si>
    <t>Country: Korea, Rep. of
Time: 2015</t>
  </si>
  <si>
    <t>Country: Korea, Rep. of
Time: 2016</t>
  </si>
  <si>
    <t>Country: Korea, Rep. of
Time: 2017</t>
  </si>
  <si>
    <t>Country: Korea, Rep. of
Time: 2018</t>
  </si>
  <si>
    <t>Country: Korea, Rep. of
Time: 2019</t>
  </si>
  <si>
    <t>Country: Korea, Rep. of
Time: 2020</t>
  </si>
  <si>
    <t>Country: Korea, Rep. of
Time: 2021</t>
  </si>
  <si>
    <t>Country: Latvia
Time: 1994</t>
  </si>
  <si>
    <t>Country: Latvia
Time: 1995</t>
  </si>
  <si>
    <t>Country: Latvia
Time: 1996</t>
  </si>
  <si>
    <t>Country: Latvia
Time: 1997</t>
  </si>
  <si>
    <t>Country: Latvia
Time: 1998</t>
  </si>
  <si>
    <t>Country: Latvia
Time: 1999</t>
  </si>
  <si>
    <t>Country: Latvia
Time: 2000</t>
  </si>
  <si>
    <t>Country: Latvia
Time: 2001</t>
  </si>
  <si>
    <t>Country: Latvia
Time: 2002</t>
  </si>
  <si>
    <t>Country: Latvia
Time: 2003</t>
  </si>
  <si>
    <t>Country: Latvia
Time: 2004</t>
  </si>
  <si>
    <t>Country: Latvia
Time: 2005</t>
  </si>
  <si>
    <t>Country: Latvia
Time: 2006</t>
  </si>
  <si>
    <t>Country: Latvia
Time: 2007</t>
  </si>
  <si>
    <t>Country: Latvia
Time: 2008</t>
  </si>
  <si>
    <t>Country: Latvia
Time: 2009</t>
  </si>
  <si>
    <t>Country: Latvia
Time: 2010</t>
  </si>
  <si>
    <t>Country: Latvia
Time: 2011</t>
  </si>
  <si>
    <t>Country: Latvia
Time: 2012</t>
  </si>
  <si>
    <t>Country: Latvia
Time: 2013</t>
  </si>
  <si>
    <t>Country: Latvia
Time: 2014</t>
  </si>
  <si>
    <t>Country: Latvia
Time: 2015</t>
  </si>
  <si>
    <t>Country: Latvia
Time: 2016</t>
  </si>
  <si>
    <t>Country: Latvia
Time: 2017</t>
  </si>
  <si>
    <t>Country: Latvia
Time: 2018</t>
  </si>
  <si>
    <t>Country: Latvia
Time: 2019</t>
  </si>
  <si>
    <t>Country: Latvia
Time: 2020</t>
  </si>
  <si>
    <t>Country: Latvia
Time: 2021</t>
  </si>
  <si>
    <t>Country: Lithuania
Time: 1994</t>
  </si>
  <si>
    <t>Country: Lithuania
Time: 1995</t>
  </si>
  <si>
    <t>Country: Lithuania
Time: 1996</t>
  </si>
  <si>
    <t>Country: Lithuania
Time: 1997</t>
  </si>
  <si>
    <t>Country: Lithuania
Time: 1998</t>
  </si>
  <si>
    <t>Country: Lithuania
Time: 1999</t>
  </si>
  <si>
    <t>Country: Lithuania
Time: 2000</t>
  </si>
  <si>
    <t>Country: Lithuania
Time: 2001</t>
  </si>
  <si>
    <t>Country: Lithuania
Time: 2002</t>
  </si>
  <si>
    <t>Country: Lithuania
Time: 2003</t>
  </si>
  <si>
    <t>Country: Lithuania
Time: 2004</t>
  </si>
  <si>
    <t>Country: Lithuania
Time: 2005</t>
  </si>
  <si>
    <t>Country: Lithuania
Time: 2006</t>
  </si>
  <si>
    <t>Country: Lithuania
Time: 2007</t>
  </si>
  <si>
    <t>Country: Lithuania
Time: 2008</t>
  </si>
  <si>
    <t>Country: Lithuania
Time: 2009</t>
  </si>
  <si>
    <t>Country: Lithuania
Time: 2010</t>
  </si>
  <si>
    <t>Country: Lithuania
Time: 2011</t>
  </si>
  <si>
    <t>Country: Lithuania
Time: 2012</t>
  </si>
  <si>
    <t>Country: Lithuania
Time: 2013</t>
  </si>
  <si>
    <t>Country: Lithuania
Time: 2014</t>
  </si>
  <si>
    <t>Country: Lithuania
Time: 2015</t>
  </si>
  <si>
    <t>Country: Lithuania
Time: 2016</t>
  </si>
  <si>
    <t>Country: Lithuania
Time: 2017</t>
  </si>
  <si>
    <t>Country: Lithuania
Time: 2018</t>
  </si>
  <si>
    <t>Country: Lithuania
Time: 2019</t>
  </si>
  <si>
    <t>Country: Lithuania
Time: 2020</t>
  </si>
  <si>
    <t>Country: Lithuania
Time: 2021</t>
  </si>
  <si>
    <t>Country: Luxembourg
Time: 1994</t>
  </si>
  <si>
    <t>Country: Luxembourg
Time: 1995</t>
  </si>
  <si>
    <t>Country: Luxembourg
Time: 1996</t>
  </si>
  <si>
    <t>Country: Luxembourg
Time: 1997</t>
  </si>
  <si>
    <t>Country: Luxembourg
Time: 1998</t>
  </si>
  <si>
    <t>Country: Luxembourg
Time: 1999</t>
  </si>
  <si>
    <t>Country: Luxembourg
Time: 2000</t>
  </si>
  <si>
    <t>Country: Luxembourg
Time: 2001</t>
  </si>
  <si>
    <t>Country: Luxembourg
Time: 2002</t>
  </si>
  <si>
    <t>Country: Luxembourg
Time: 2003</t>
  </si>
  <si>
    <t>Country: Luxembourg
Time: 2004</t>
  </si>
  <si>
    <t>Country: Luxembourg
Time: 2005</t>
  </si>
  <si>
    <t>Country: Luxembourg
Time: 2006</t>
  </si>
  <si>
    <t>Country: Luxembourg
Time: 2007</t>
  </si>
  <si>
    <t>Country: Luxembourg
Time: 2008</t>
  </si>
  <si>
    <t>Country: Luxembourg
Time: 2009</t>
  </si>
  <si>
    <t>Country: Luxembourg
Time: 2010</t>
  </si>
  <si>
    <t>Country: Luxembourg
Time: 2011</t>
  </si>
  <si>
    <t>Country: Luxembourg
Time: 2012</t>
  </si>
  <si>
    <t>Country: Luxembourg
Time: 2013</t>
  </si>
  <si>
    <t>Country: Luxembourg
Time: 2014</t>
  </si>
  <si>
    <t>Country: Luxembourg
Time: 2015</t>
  </si>
  <si>
    <t>Country: Luxembourg
Time: 2016</t>
  </si>
  <si>
    <t>Country: Luxembourg
Time: 2017</t>
  </si>
  <si>
    <t>Country: Luxembourg
Time: 2018</t>
  </si>
  <si>
    <t>Country: Luxembourg
Time: 2019</t>
  </si>
  <si>
    <t>Country: Luxembourg
Time: 2020</t>
  </si>
  <si>
    <t>Country: Luxembourg
Time: 2021</t>
  </si>
  <si>
    <t>Country: Netherlands, The
Time: 1994</t>
  </si>
  <si>
    <t>Country: Netherlands, The
Time: 1995</t>
  </si>
  <si>
    <t>Country: Netherlands, The
Time: 1996</t>
  </si>
  <si>
    <t>Country: Netherlands, The
Time: 1997</t>
  </si>
  <si>
    <t>Country: Netherlands, The
Time: 1998</t>
  </si>
  <si>
    <t>Country: Netherlands, The
Time: 1999</t>
  </si>
  <si>
    <t>Country: Netherlands, The
Time: 2000</t>
  </si>
  <si>
    <t>Country: Netherlands, The
Time: 2001</t>
  </si>
  <si>
    <t>Country: Netherlands, The
Time: 2002</t>
  </si>
  <si>
    <t>Country: Netherlands, The
Time: 2003</t>
  </si>
  <si>
    <t>Country: Netherlands, The
Time: 2004</t>
  </si>
  <si>
    <t>Country: Netherlands, The
Time: 2005</t>
  </si>
  <si>
    <t>Country: Netherlands, The
Time: 2006</t>
  </si>
  <si>
    <t>Country: Netherlands, The
Time: 2007</t>
  </si>
  <si>
    <t>Country: Netherlands, The
Time: 2008</t>
  </si>
  <si>
    <t>Country: Netherlands, The
Time: 2009</t>
  </si>
  <si>
    <t>Country: Netherlands, The
Time: 2010</t>
  </si>
  <si>
    <t>Country: Netherlands, The
Time: 2011</t>
  </si>
  <si>
    <t>Country: Netherlands, The
Time: 2012</t>
  </si>
  <si>
    <t>Country: Netherlands, The
Time: 2013</t>
  </si>
  <si>
    <t>Country: Netherlands, The
Time: 2014</t>
  </si>
  <si>
    <t>Country: Netherlands, The
Time: 2015</t>
  </si>
  <si>
    <t>Country: Netherlands, The
Time: 2016</t>
  </si>
  <si>
    <t>Country: Netherlands, The
Time: 2017</t>
  </si>
  <si>
    <t>Country: Netherlands, The
Time: 2018</t>
  </si>
  <si>
    <t>Country: Netherlands, The
Time: 2019</t>
  </si>
  <si>
    <t>Country: Netherlands, The
Time: 2020</t>
  </si>
  <si>
    <t>Country: Netherlands, The
Time: 2021</t>
  </si>
  <si>
    <t>Country: Norway
Time: 1994</t>
  </si>
  <si>
    <t>Country: Norway
Time: 1995</t>
  </si>
  <si>
    <t>Country: Norway
Time: 1996</t>
  </si>
  <si>
    <t>Country: Norway
Time: 1997</t>
  </si>
  <si>
    <t>Country: Norway
Time: 1998</t>
  </si>
  <si>
    <t>Country: Norway
Time: 1999</t>
  </si>
  <si>
    <t>Country: Norway
Time: 2000</t>
  </si>
  <si>
    <t>Country: Norway
Time: 2001</t>
  </si>
  <si>
    <t>Country: Norway
Time: 2002</t>
  </si>
  <si>
    <t>Country: Norway
Time: 2003</t>
  </si>
  <si>
    <t>Country: Norway
Time: 2004</t>
  </si>
  <si>
    <t>Country: Norway
Time: 2005</t>
  </si>
  <si>
    <t>Country: Norway
Time: 2006</t>
  </si>
  <si>
    <t>Country: Norway
Time: 2007</t>
  </si>
  <si>
    <t>Country: Norway
Time: 2008</t>
  </si>
  <si>
    <t>Country: Norway
Time: 2009</t>
  </si>
  <si>
    <t>Country: Norway
Time: 2010</t>
  </si>
  <si>
    <t>Country: Norway
Time: 2011</t>
  </si>
  <si>
    <t>Country: Norway
Time: 2012</t>
  </si>
  <si>
    <t>Country: Norway
Time: 2013</t>
  </si>
  <si>
    <t>Country: Norway
Time: 2014</t>
  </si>
  <si>
    <t>Country: Norway
Time: 2015</t>
  </si>
  <si>
    <t>Country: Norway
Time: 2016</t>
  </si>
  <si>
    <t>Country: Norway
Time: 2017</t>
  </si>
  <si>
    <t>Country: Norway
Time: 2018</t>
  </si>
  <si>
    <t>Country: Norway
Time: 2019</t>
  </si>
  <si>
    <t>Country: Norway
Time: 2020</t>
  </si>
  <si>
    <t>Country: Norway
Time: 2021</t>
  </si>
  <si>
    <t>Country: Poland, Rep. of
Time: 1994</t>
  </si>
  <si>
    <t>Country: Poland, Rep. of
Time: 1995</t>
  </si>
  <si>
    <t>Country: Poland, Rep. of
Time: 1996</t>
  </si>
  <si>
    <t>Country: Poland, Rep. of
Time: 1997</t>
  </si>
  <si>
    <t>Country: Poland, Rep. of
Time: 1998</t>
  </si>
  <si>
    <t>Country: Poland, Rep. of
Time: 1999</t>
  </si>
  <si>
    <t>Country: Poland, Rep. of
Time: 2000</t>
  </si>
  <si>
    <t>Country: Poland, Rep. of
Time: 2001</t>
  </si>
  <si>
    <t>Country: Poland, Rep. of
Time: 2002</t>
  </si>
  <si>
    <t>Country: Poland, Rep. of
Time: 2003</t>
  </si>
  <si>
    <t>Country: Poland, Rep. of
Time: 2004</t>
  </si>
  <si>
    <t>Country: Poland, Rep. of
Time: 2005</t>
  </si>
  <si>
    <t>Country: Poland, Rep. of
Time: 2006</t>
  </si>
  <si>
    <t>Country: Poland, Rep. of
Time: 2007</t>
  </si>
  <si>
    <t>Country: Poland, Rep. of
Time: 2008</t>
  </si>
  <si>
    <t>Country: Poland, Rep. of
Time: 2009</t>
  </si>
  <si>
    <t>Country: Poland, Rep. of
Time: 2010</t>
  </si>
  <si>
    <t>Country: Poland, Rep. of
Time: 2011</t>
  </si>
  <si>
    <t>Country: Poland, Rep. of
Time: 2012</t>
  </si>
  <si>
    <t>Country: Poland, Rep. of
Time: 2013</t>
  </si>
  <si>
    <t>Country: Poland, Rep. of
Time: 2014</t>
  </si>
  <si>
    <t>Country: Poland, Rep. of
Time: 2015</t>
  </si>
  <si>
    <t>Country: Poland, Rep. of
Time: 2016</t>
  </si>
  <si>
    <t>Country: Poland, Rep. of
Time: 2017</t>
  </si>
  <si>
    <t>Country: Poland, Rep. of
Time: 2018</t>
  </si>
  <si>
    <t>Country: Poland, Rep. of
Time: 2019</t>
  </si>
  <si>
    <t>Country: Poland, Rep. of
Time: 2020</t>
  </si>
  <si>
    <t>Country: Poland, Rep. of
Time: 2021</t>
  </si>
  <si>
    <t>Country: Portugal
Time: 1994</t>
  </si>
  <si>
    <t>Country: Portugal
Time: 1995</t>
  </si>
  <si>
    <t>Country: Portugal
Time: 1996</t>
  </si>
  <si>
    <t>Country: Portugal
Time: 1997</t>
  </si>
  <si>
    <t>Country: Portugal
Time: 1998</t>
  </si>
  <si>
    <t>Country: Portugal
Time: 1999</t>
  </si>
  <si>
    <t>Country: Portugal
Time: 2000</t>
  </si>
  <si>
    <t>Country: Portugal
Time: 2001</t>
  </si>
  <si>
    <t>Country: Portugal
Time: 2002</t>
  </si>
  <si>
    <t>Country: Portugal
Time: 2003</t>
  </si>
  <si>
    <t>Country: Portugal
Time: 2004</t>
  </si>
  <si>
    <t>Country: Portugal
Time: 2005</t>
  </si>
  <si>
    <t>Country: Portugal
Time: 2006</t>
  </si>
  <si>
    <t>Country: Portugal
Time: 2007</t>
  </si>
  <si>
    <t>Country: Portugal
Time: 2008</t>
  </si>
  <si>
    <t>Country: Portugal
Time: 2009</t>
  </si>
  <si>
    <t>Country: Portugal
Time: 2010</t>
  </si>
  <si>
    <t>Country: Portugal
Time: 2011</t>
  </si>
  <si>
    <t>Country: Portugal
Time: 2012</t>
  </si>
  <si>
    <t>Country: Portugal
Time: 2013</t>
  </si>
  <si>
    <t>Country: Portugal
Time: 2014</t>
  </si>
  <si>
    <t>Country: Portugal
Time: 2015</t>
  </si>
  <si>
    <t>Country: Portugal
Time: 2016</t>
  </si>
  <si>
    <t>Country: Portugal
Time: 2017</t>
  </si>
  <si>
    <t>Country: Portugal
Time: 2018</t>
  </si>
  <si>
    <t>Country: Portugal
Time: 2019</t>
  </si>
  <si>
    <t>Country: Portugal
Time: 2020</t>
  </si>
  <si>
    <t>Country: Portugal
Time: 2021</t>
  </si>
  <si>
    <t>Country: Singapore
Time: 1994</t>
  </si>
  <si>
    <t>Country: Singapore
Time: 1995</t>
  </si>
  <si>
    <t>Country: Singapore
Time: 1996</t>
  </si>
  <si>
    <t>Country: Singapore
Time: 1997</t>
  </si>
  <si>
    <t>Country: Singapore
Time: 1998</t>
  </si>
  <si>
    <t>Country: Singapore
Time: 1999</t>
  </si>
  <si>
    <t>Country: Singapore
Time: 2000</t>
  </si>
  <si>
    <t>Country: Singapore
Time: 2001</t>
  </si>
  <si>
    <t>Country: Singapore
Time: 2002</t>
  </si>
  <si>
    <t>Country: Singapore
Time: 2003</t>
  </si>
  <si>
    <t>Country: Singapore
Time: 2004</t>
  </si>
  <si>
    <t>Country: Singapore
Time: 2005</t>
  </si>
  <si>
    <t>Country: Singapore
Time: 2006</t>
  </si>
  <si>
    <t>Country: Singapore
Time: 2007</t>
  </si>
  <si>
    <t>Country: Singapore
Time: 2008</t>
  </si>
  <si>
    <t>Country: Singapore
Time: 2009</t>
  </si>
  <si>
    <t>Country: Singapore
Time: 2010</t>
  </si>
  <si>
    <t>Country: Singapore
Time: 2011</t>
  </si>
  <si>
    <t>Country: Singapore
Time: 2012</t>
  </si>
  <si>
    <t>Country: Singapore
Time: 2013</t>
  </si>
  <si>
    <t>Country: Singapore
Time: 2014</t>
  </si>
  <si>
    <t>Country: Singapore
Time: 2015</t>
  </si>
  <si>
    <t>Country: Singapore
Time: 2016</t>
  </si>
  <si>
    <t>Country: Singapore
Time: 2017</t>
  </si>
  <si>
    <t>Country: Singapore
Time: 2018</t>
  </si>
  <si>
    <t>Country: Singapore
Time: 2019</t>
  </si>
  <si>
    <t>Country: Singapore
Time: 2020</t>
  </si>
  <si>
    <t>Country: Singapore
Time: 2021</t>
  </si>
  <si>
    <t>Country: Slovak Rep.
Time: 1994</t>
  </si>
  <si>
    <t>Country: Slovak Rep.
Time: 1995</t>
  </si>
  <si>
    <t>Country: Slovak Rep.
Time: 1996</t>
  </si>
  <si>
    <t>Country: Slovak Rep.
Time: 1997</t>
  </si>
  <si>
    <t>Country: Slovak Rep.
Time: 1998</t>
  </si>
  <si>
    <t>Country: Slovak Rep.
Time: 1999</t>
  </si>
  <si>
    <t>Country: Slovak Rep.
Time: 2000</t>
  </si>
  <si>
    <t>Country: Slovak Rep.
Time: 2001</t>
  </si>
  <si>
    <t>Country: Slovak Rep.
Time: 2002</t>
  </si>
  <si>
    <t>Country: Slovak Rep.
Time: 2003</t>
  </si>
  <si>
    <t>Country: Slovak Rep.
Time: 2004</t>
  </si>
  <si>
    <t>Country: Slovak Rep.
Time: 2005</t>
  </si>
  <si>
    <t>Country: Slovak Rep.
Time: 2006</t>
  </si>
  <si>
    <t>Country: Slovak Rep.
Time: 2007</t>
  </si>
  <si>
    <t>Country: Slovak Rep.
Time: 2008</t>
  </si>
  <si>
    <t>Country: Slovak Rep.
Time: 2009</t>
  </si>
  <si>
    <t>Country: Slovak Rep.
Time: 2010</t>
  </si>
  <si>
    <t>Country: Slovak Rep.
Time: 2011</t>
  </si>
  <si>
    <t>Country: Slovak Rep.
Time: 2012</t>
  </si>
  <si>
    <t>Country: Slovak Rep.
Time: 2013</t>
  </si>
  <si>
    <t>Country: Slovak Rep.
Time: 2014</t>
  </si>
  <si>
    <t>Country: Slovak Rep.
Time: 2015</t>
  </si>
  <si>
    <t>Country: Slovak Rep.
Time: 2016</t>
  </si>
  <si>
    <t>Country: Slovak Rep.
Time: 2017</t>
  </si>
  <si>
    <t>Country: Slovak Rep.
Time: 2018</t>
  </si>
  <si>
    <t>Country: Slovak Rep.
Time: 2019</t>
  </si>
  <si>
    <t>Country: Slovak Rep.
Time: 2020</t>
  </si>
  <si>
    <t>Country: Slovak Rep.
Time: 2021</t>
  </si>
  <si>
    <t>Country: Slovenia, Rep. of
Time: 1994</t>
  </si>
  <si>
    <t>Country: Slovenia, Rep. of
Time: 1995</t>
  </si>
  <si>
    <t>Country: Slovenia, Rep. of
Time: 1996</t>
  </si>
  <si>
    <t>Country: Slovenia, Rep. of
Time: 1997</t>
  </si>
  <si>
    <t>Country: Slovenia, Rep. of
Time: 1998</t>
  </si>
  <si>
    <t>Country: Slovenia, Rep. of
Time: 1999</t>
  </si>
  <si>
    <t>Country: Slovenia, Rep. of
Time: 2000</t>
  </si>
  <si>
    <t>Country: Slovenia, Rep. of
Time: 2001</t>
  </si>
  <si>
    <t>Country: Slovenia, Rep. of
Time: 2002</t>
  </si>
  <si>
    <t>Country: Slovenia, Rep. of
Time: 2003</t>
  </si>
  <si>
    <t>Country: Slovenia, Rep. of
Time: 2004</t>
  </si>
  <si>
    <t>Country: Slovenia, Rep. of
Time: 2005</t>
  </si>
  <si>
    <t>Country: Slovenia, Rep. of
Time: 2006</t>
  </si>
  <si>
    <t>Country: Slovenia, Rep. of
Time: 2007</t>
  </si>
  <si>
    <t>Country: Slovenia, Rep. of
Time: 2008</t>
  </si>
  <si>
    <t>Country: Slovenia, Rep. of
Time: 2009</t>
  </si>
  <si>
    <t>Country: Slovenia, Rep. of
Time: 2010</t>
  </si>
  <si>
    <t>Country: Slovenia, Rep. of
Time: 2011</t>
  </si>
  <si>
    <t>Country: Slovenia, Rep. of
Time: 2012</t>
  </si>
  <si>
    <t>Country: Slovenia, Rep. of
Time: 2013</t>
  </si>
  <si>
    <t>Country: Slovenia, Rep. of
Time: 2014</t>
  </si>
  <si>
    <t>Country: Slovenia, Rep. of
Time: 2015</t>
  </si>
  <si>
    <t>Country: Slovenia, Rep. of
Time: 2016</t>
  </si>
  <si>
    <t>Country: Slovenia, Rep. of
Time: 2017</t>
  </si>
  <si>
    <t>Country: Slovenia, Rep. of
Time: 2018</t>
  </si>
  <si>
    <t>Country: Slovenia, Rep. of
Time: 2019</t>
  </si>
  <si>
    <t>Country: Slovenia, Rep. of
Time: 2020</t>
  </si>
  <si>
    <t>Country: Slovenia, Rep. of
Time: 2021</t>
  </si>
  <si>
    <t>Country: Spain
Time: 1994</t>
  </si>
  <si>
    <t>Country: Spain
Time: 1995</t>
  </si>
  <si>
    <t>Country: Spain
Time: 1996</t>
  </si>
  <si>
    <t>Country: Spain
Time: 1997</t>
  </si>
  <si>
    <t>Country: Spain
Time: 1998</t>
  </si>
  <si>
    <t>Country: Spain
Time: 1999</t>
  </si>
  <si>
    <t>Country: Spain
Time: 2000</t>
  </si>
  <si>
    <t>Country: Spain
Time: 2001</t>
  </si>
  <si>
    <t>Country: Spain
Time: 2002</t>
  </si>
  <si>
    <t>Country: Spain
Time: 2003</t>
  </si>
  <si>
    <t>Country: Spain
Time: 2004</t>
  </si>
  <si>
    <t>Country: Spain
Time: 2005</t>
  </si>
  <si>
    <t>Country: Spain
Time: 2006</t>
  </si>
  <si>
    <t>Country: Spain
Time: 2007</t>
  </si>
  <si>
    <t>Country: Spain
Time: 2008</t>
  </si>
  <si>
    <t>Country: Spain
Time: 2009</t>
  </si>
  <si>
    <t>Country: Spain
Time: 2010</t>
  </si>
  <si>
    <t>Country: Spain
Time: 2011</t>
  </si>
  <si>
    <t>Country: Spain
Time: 2012</t>
  </si>
  <si>
    <t>Country: Spain
Time: 2013</t>
  </si>
  <si>
    <t>Country: Spain
Time: 2014</t>
  </si>
  <si>
    <t>Country: Spain
Time: 2015</t>
  </si>
  <si>
    <t>Country: Spain
Time: 2016</t>
  </si>
  <si>
    <t>Country: Spain
Time: 2017</t>
  </si>
  <si>
    <t>Country: Spain
Time: 2018</t>
  </si>
  <si>
    <t>Country: Spain
Time: 2019</t>
  </si>
  <si>
    <t>Country: Spain
Time: 2020</t>
  </si>
  <si>
    <t>Country: Spain
Time: 2021</t>
  </si>
  <si>
    <t>Country: Sweden
Time: 1994</t>
  </si>
  <si>
    <t>Country: Sweden
Time: 1995</t>
  </si>
  <si>
    <t>Country: Sweden
Time: 1996</t>
  </si>
  <si>
    <t>Country: Sweden
Time: 1997</t>
  </si>
  <si>
    <t>Country: Sweden
Time: 1998</t>
  </si>
  <si>
    <t>Country: Sweden
Time: 1999</t>
  </si>
  <si>
    <t>Country: Sweden
Time: 2000</t>
  </si>
  <si>
    <t>Country: Sweden
Time: 2001</t>
  </si>
  <si>
    <t>Country: Sweden
Time: 2002</t>
  </si>
  <si>
    <t>Country: Sweden
Time: 2003</t>
  </si>
  <si>
    <t>Country: Sweden
Time: 2004</t>
  </si>
  <si>
    <t>Country: Sweden
Time: 2005</t>
  </si>
  <si>
    <t>Country: Sweden
Time: 2006</t>
  </si>
  <si>
    <t>Country: Sweden
Time: 2007</t>
  </si>
  <si>
    <t>Country: Sweden
Time: 2008</t>
  </si>
  <si>
    <t>Country: Sweden
Time: 2009</t>
  </si>
  <si>
    <t>Country: Sweden
Time: 2010</t>
  </si>
  <si>
    <t>Country: Sweden
Time: 2011</t>
  </si>
  <si>
    <t>Country: Sweden
Time: 2012</t>
  </si>
  <si>
    <t>Country: Sweden
Time: 2013</t>
  </si>
  <si>
    <t>Country: Sweden
Time: 2014</t>
  </si>
  <si>
    <t>Country: Sweden
Time: 2015</t>
  </si>
  <si>
    <t>Country: Sweden
Time: 2016</t>
  </si>
  <si>
    <t>Country: Sweden
Time: 2017</t>
  </si>
  <si>
    <t>Country: Sweden
Time: 2018</t>
  </si>
  <si>
    <t>Country: Sweden
Time: 2019</t>
  </si>
  <si>
    <t>Country: Sweden
Time: 2020</t>
  </si>
  <si>
    <t>Country: Sweden
Time: 2021</t>
  </si>
  <si>
    <t>Country: Switzerland
Time: 1994</t>
  </si>
  <si>
    <t>Country: Switzerland
Time: 1995</t>
  </si>
  <si>
    <t>Country: Switzerland
Time: 1996</t>
  </si>
  <si>
    <t>Country: Switzerland
Time: 1997</t>
  </si>
  <si>
    <t>Country: Switzerland
Time: 1998</t>
  </si>
  <si>
    <t>Country: Switzerland
Time: 1999</t>
  </si>
  <si>
    <t>Country: Switzerland
Time: 2000</t>
  </si>
  <si>
    <t>Country: Switzerland
Time: 2001</t>
  </si>
  <si>
    <t>Country: Switzerland
Time: 2002</t>
  </si>
  <si>
    <t>Country: Switzerland
Time: 2003</t>
  </si>
  <si>
    <t>Country: Switzerland
Time: 2004</t>
  </si>
  <si>
    <t>Country: Switzerland
Time: 2005</t>
  </si>
  <si>
    <t>Country: Switzerland
Time: 2006</t>
  </si>
  <si>
    <t>Country: Switzerland
Time: 2007</t>
  </si>
  <si>
    <t>Country: Switzerland
Time: 2008</t>
  </si>
  <si>
    <t>Country: Switzerland
Time: 2009</t>
  </si>
  <si>
    <t>Country: Switzerland
Time: 2010</t>
  </si>
  <si>
    <t>Country: Switzerland
Time: 2011</t>
  </si>
  <si>
    <t>Country: Switzerland
Time: 2012</t>
  </si>
  <si>
    <t>Country: Switzerland
Time: 2013</t>
  </si>
  <si>
    <t>Country: Switzerland
Time: 2014</t>
  </si>
  <si>
    <t>Country: Switzerland
Time: 2015</t>
  </si>
  <si>
    <t>Country: Switzerland
Time: 2016</t>
  </si>
  <si>
    <t>Country: Switzerland
Time: 2017</t>
  </si>
  <si>
    <t>Country: Switzerland
Time: 2018</t>
  </si>
  <si>
    <t>Country: Switzerland
Time: 2019</t>
  </si>
  <si>
    <t>Country: Switzerland
Time: 2020</t>
  </si>
  <si>
    <t>Country: Switzerland
Time: 2021</t>
  </si>
  <si>
    <t>Country: Thailand
Time: 1994</t>
  </si>
  <si>
    <t>Country: Thailand
Time: 1995</t>
  </si>
  <si>
    <t>Country: Thailand
Time: 1996</t>
  </si>
  <si>
    <t>Country: Thailand
Time: 1997</t>
  </si>
  <si>
    <t>Country: Thailand
Time: 1998</t>
  </si>
  <si>
    <t>Country: Thailand
Time: 1999</t>
  </si>
  <si>
    <t>Country: Thailand
Time: 2000</t>
  </si>
  <si>
    <t>Country: Thailand
Time: 2001</t>
  </si>
  <si>
    <t>Country: Thailand
Time: 2002</t>
  </si>
  <si>
    <t>Country: Thailand
Time: 2003</t>
  </si>
  <si>
    <t>Country: Thailand
Time: 2004</t>
  </si>
  <si>
    <t>Country: Thailand
Time: 2005</t>
  </si>
  <si>
    <t>Country: Thailand
Time: 2006</t>
  </si>
  <si>
    <t>Country: Thailand
Time: 2007</t>
  </si>
  <si>
    <t>Country: Thailand
Time: 2008</t>
  </si>
  <si>
    <t>Country: Thailand
Time: 2009</t>
  </si>
  <si>
    <t>Country: Thailand
Time: 2010</t>
  </si>
  <si>
    <t>Country: Thailand
Time: 2011</t>
  </si>
  <si>
    <t>Country: Thailand
Time: 2012</t>
  </si>
  <si>
    <t>Country: Thailand
Time: 2013</t>
  </si>
  <si>
    <t>Country: Thailand
Time: 2014</t>
  </si>
  <si>
    <t>Country: Thailand
Time: 2015</t>
  </si>
  <si>
    <t>Country: Thailand
Time: 2016</t>
  </si>
  <si>
    <t>Country: Thailand
Time: 2017</t>
  </si>
  <si>
    <t>Country: Thailand
Time: 2018</t>
  </si>
  <si>
    <t>Country: Thailand
Time: 2019</t>
  </si>
  <si>
    <t>Country: Thailand
Time: 2020</t>
  </si>
  <si>
    <t>Country: Thailand
Time: 2021</t>
  </si>
  <si>
    <t>Country: United Kingdom
Time: 1994</t>
  </si>
  <si>
    <t>Country: United Kingdom
Time: 1995</t>
  </si>
  <si>
    <t>Country: United Kingdom
Time: 1996</t>
  </si>
  <si>
    <t>Country: United Kingdom
Time: 1997</t>
  </si>
  <si>
    <t>Country: United Kingdom
Time: 1998</t>
  </si>
  <si>
    <t>Country: United Kingdom
Time: 1999</t>
  </si>
  <si>
    <t>Country: United Kingdom
Time: 2000</t>
  </si>
  <si>
    <t>Country: United Kingdom
Time: 2001</t>
  </si>
  <si>
    <t>Country: United Kingdom
Time: 2002</t>
  </si>
  <si>
    <t>Country: United Kingdom
Time: 2003</t>
  </si>
  <si>
    <t>Country: United Kingdom
Time: 2004</t>
  </si>
  <si>
    <t>Country: United Kingdom
Time: 2005</t>
  </si>
  <si>
    <t>Country: United Kingdom
Time: 2006</t>
  </si>
  <si>
    <t>Country: United Kingdom
Time: 2007</t>
  </si>
  <si>
    <t>Country: United Kingdom
Time: 2008</t>
  </si>
  <si>
    <t>Country: United Kingdom
Time: 2009</t>
  </si>
  <si>
    <t>Country: United Kingdom
Time: 2010</t>
  </si>
  <si>
    <t>Country: United Kingdom
Time: 2011</t>
  </si>
  <si>
    <t>Country: United Kingdom
Time: 2012</t>
  </si>
  <si>
    <t>Country: United Kingdom
Time: 2013</t>
  </si>
  <si>
    <t>Country: United Kingdom
Time: 2014</t>
  </si>
  <si>
    <t>Country: United Kingdom
Time: 2015</t>
  </si>
  <si>
    <t>Country: United Kingdom
Time: 2016</t>
  </si>
  <si>
    <t>Country: United Kingdom
Time: 2017</t>
  </si>
  <si>
    <t>Country: United Kingdom
Time: 2018</t>
  </si>
  <si>
    <t>Country: United Kingdom
Time: 2019</t>
  </si>
  <si>
    <t>Country: United Kingdom
Time: 2020</t>
  </si>
  <si>
    <t>Country: United Kingdom
Time: 2021</t>
  </si>
  <si>
    <t>Country: United States
Time: 1994</t>
  </si>
  <si>
    <t>Country: United States
Time: 1995</t>
  </si>
  <si>
    <t>Country: United States
Time: 1996</t>
  </si>
  <si>
    <t>Country: United States
Time: 1997</t>
  </si>
  <si>
    <t>Country: United States
Time: 1998</t>
  </si>
  <si>
    <t>Country: United States
Time: 1999</t>
  </si>
  <si>
    <t>Country: United States
Time: 2000</t>
  </si>
  <si>
    <t>Country: United States
Time: 2001</t>
  </si>
  <si>
    <t>Country: United States
Time: 2002</t>
  </si>
  <si>
    <t>Country: United States
Time: 2003</t>
  </si>
  <si>
    <t>Country: United States
Time: 2004</t>
  </si>
  <si>
    <t>Country: United States
Time: 2005</t>
  </si>
  <si>
    <t>Country: United States
Time: 2006</t>
  </si>
  <si>
    <t>Country: United States
Time: 2007</t>
  </si>
  <si>
    <t>Country: United States
Time: 2008</t>
  </si>
  <si>
    <t>Country: United States
Time: 2009</t>
  </si>
  <si>
    <t>Country: United States
Time: 2010</t>
  </si>
  <si>
    <t>Country: United States
Time: 2011</t>
  </si>
  <si>
    <t>Country: United States
Time: 2012</t>
  </si>
  <si>
    <t>Country: United States
Time: 2013</t>
  </si>
  <si>
    <t>Country: United States
Time: 2014</t>
  </si>
  <si>
    <t>Country: United States
Time: 2015</t>
  </si>
  <si>
    <t>Country: United States
Time: 2016</t>
  </si>
  <si>
    <t>Country: United States
Time: 2017</t>
  </si>
  <si>
    <t>Country: United States
Time: 2018</t>
  </si>
  <si>
    <t>Country: United States
Time: 2019</t>
  </si>
  <si>
    <t>Country: United States
Time: 2020</t>
  </si>
  <si>
    <t>Country: United States
Time: 2021</t>
  </si>
  <si>
    <t>Country: Vietnam
Time: 1994</t>
  </si>
  <si>
    <t>Country: Vietnam
Time: 1995</t>
  </si>
  <si>
    <t>Country: Vietnam
Time: 1996</t>
  </si>
  <si>
    <t>Country: Vietnam
Time: 1997</t>
  </si>
  <si>
    <t>Country: Vietnam
Time: 1998</t>
  </si>
  <si>
    <t>Country: Vietnam
Time: 1999</t>
  </si>
  <si>
    <t>Country: Vietnam
Time: 2000</t>
  </si>
  <si>
    <t>Country: Vietnam
Time: 2001</t>
  </si>
  <si>
    <t>Country: Vietnam
Time: 2002</t>
  </si>
  <si>
    <t>Country: Vietnam
Time: 2003</t>
  </si>
  <si>
    <t>Country: Vietnam
Time: 2004</t>
  </si>
  <si>
    <t>Country: Vietnam
Time: 2005</t>
  </si>
  <si>
    <t>Country: Vietnam
Time: 2006</t>
  </si>
  <si>
    <t>Country: Vietnam
Time: 2007</t>
  </si>
  <si>
    <t>Country: Vietnam
Time: 2008</t>
  </si>
  <si>
    <t>Country: Vietnam
Time: 2009</t>
  </si>
  <si>
    <t>Country: Vietnam
Time: 2010</t>
  </si>
  <si>
    <t>Country: Vietnam
Time: 2011</t>
  </si>
  <si>
    <t>Country: Vietnam
Time: 2012</t>
  </si>
  <si>
    <t>Country: Vietnam
Time: 2013</t>
  </si>
  <si>
    <t>Country: Vietnam
Time: 2014</t>
  </si>
  <si>
    <t>Country: Vietnam
Time: 2015</t>
  </si>
  <si>
    <t>Country: Vietnam
Time: 2016</t>
  </si>
  <si>
    <t>Country: Vietnam
Time: 2017</t>
  </si>
  <si>
    <t>Country: Vietnam
Time: 2018</t>
  </si>
  <si>
    <t>Country: Vietnam
Time: 2019</t>
  </si>
  <si>
    <t>Country: Vietnam
Time: 2020</t>
  </si>
  <si>
    <t>Country: Vietnam
Time: 2021</t>
  </si>
  <si>
    <t>Euro Area</t>
  </si>
  <si>
    <r>
      <t>c</t>
    </r>
    <r>
      <rPr>
        <sz val="10"/>
        <color rgb="FF000000"/>
        <rFont val="Lucida Sans Unicode"/>
        <family val="2"/>
      </rPr>
      <t>ountry</t>
    </r>
    <phoneticPr fontId="3"/>
  </si>
  <si>
    <r>
      <t>d</t>
    </r>
    <r>
      <rPr>
        <sz val="10"/>
        <color rgb="FF000000"/>
        <rFont val="Lucida Sans Unicode"/>
        <family val="2"/>
      </rPr>
      <t>efinition</t>
    </r>
    <phoneticPr fontId="3"/>
  </si>
  <si>
    <r>
      <t>A</t>
    </r>
    <r>
      <rPr>
        <sz val="10"/>
        <color rgb="FF000000"/>
        <rFont val="Lucida Sans Unicode"/>
        <family val="2"/>
      </rPr>
      <t>UT</t>
    </r>
    <phoneticPr fontId="3"/>
  </si>
  <si>
    <r>
      <t>B</t>
    </r>
    <r>
      <rPr>
        <sz val="10"/>
        <color rgb="FF000000"/>
        <rFont val="Lucida Sans Unicode"/>
        <family val="2"/>
      </rPr>
      <t>EL</t>
    </r>
    <phoneticPr fontId="3"/>
  </si>
  <si>
    <r>
      <t>C</t>
    </r>
    <r>
      <rPr>
        <sz val="10"/>
        <color rgb="FF000000"/>
        <rFont val="Lucida Sans Unicode"/>
        <family val="2"/>
      </rPr>
      <t>AN</t>
    </r>
    <phoneticPr fontId="3"/>
  </si>
  <si>
    <r>
      <t>C</t>
    </r>
    <r>
      <rPr>
        <sz val="10"/>
        <color rgb="FF000000"/>
        <rFont val="Lucida Sans Unicode"/>
        <family val="2"/>
      </rPr>
      <t>ZE</t>
    </r>
    <phoneticPr fontId="3"/>
  </si>
  <si>
    <r>
      <t>D</t>
    </r>
    <r>
      <rPr>
        <sz val="10"/>
        <color rgb="FF000000"/>
        <rFont val="Lucida Sans Unicode"/>
        <family val="2"/>
      </rPr>
      <t>NK</t>
    </r>
    <phoneticPr fontId="3"/>
  </si>
  <si>
    <r>
      <t>E</t>
    </r>
    <r>
      <rPr>
        <sz val="10"/>
        <color rgb="FF000000"/>
        <rFont val="Lucida Sans Unicode"/>
        <family val="2"/>
      </rPr>
      <t>ST</t>
    </r>
    <phoneticPr fontId="3"/>
  </si>
  <si>
    <r>
      <t>F</t>
    </r>
    <r>
      <rPr>
        <sz val="10"/>
        <color rgb="FF000000"/>
        <rFont val="Lucida Sans Unicode"/>
        <family val="2"/>
      </rPr>
      <t>IN</t>
    </r>
    <phoneticPr fontId="3"/>
  </si>
  <si>
    <r>
      <t>F</t>
    </r>
    <r>
      <rPr>
        <sz val="10"/>
        <color rgb="FF000000"/>
        <rFont val="Lucida Sans Unicode"/>
        <family val="2"/>
      </rPr>
      <t>RA</t>
    </r>
    <phoneticPr fontId="3"/>
  </si>
  <si>
    <r>
      <t>D</t>
    </r>
    <r>
      <rPr>
        <sz val="10"/>
        <color rgb="FF000000"/>
        <rFont val="Lucida Sans Unicode"/>
        <family val="2"/>
      </rPr>
      <t>EU</t>
    </r>
    <phoneticPr fontId="3"/>
  </si>
  <si>
    <r>
      <t>G</t>
    </r>
    <r>
      <rPr>
        <sz val="10"/>
        <color rgb="FF000000"/>
        <rFont val="Lucida Sans Unicode"/>
        <family val="2"/>
      </rPr>
      <t>RC</t>
    </r>
    <phoneticPr fontId="3"/>
  </si>
  <si>
    <r>
      <t>H</t>
    </r>
    <r>
      <rPr>
        <sz val="10"/>
        <color rgb="FF000000"/>
        <rFont val="Lucida Sans Unicode"/>
        <family val="2"/>
      </rPr>
      <t>UN</t>
    </r>
    <phoneticPr fontId="3"/>
  </si>
  <si>
    <r>
      <t>I</t>
    </r>
    <r>
      <rPr>
        <sz val="10"/>
        <color rgb="FF000000"/>
        <rFont val="Lucida Sans Unicode"/>
        <family val="2"/>
      </rPr>
      <t>TA</t>
    </r>
    <phoneticPr fontId="3"/>
  </si>
  <si>
    <r>
      <t>K</t>
    </r>
    <r>
      <rPr>
        <sz val="10"/>
        <color rgb="FF000000"/>
        <rFont val="Lucida Sans Unicode"/>
        <family val="2"/>
      </rPr>
      <t>OR</t>
    </r>
    <phoneticPr fontId="3"/>
  </si>
  <si>
    <r>
      <t>L</t>
    </r>
    <r>
      <rPr>
        <sz val="10"/>
        <color rgb="FF000000"/>
        <rFont val="Lucida Sans Unicode"/>
        <family val="2"/>
      </rPr>
      <t>VA</t>
    </r>
    <phoneticPr fontId="3"/>
  </si>
  <si>
    <r>
      <t>L</t>
    </r>
    <r>
      <rPr>
        <sz val="10"/>
        <color rgb="FF000000"/>
        <rFont val="Lucida Sans Unicode"/>
        <family val="2"/>
      </rPr>
      <t>TU</t>
    </r>
    <phoneticPr fontId="3"/>
  </si>
  <si>
    <r>
      <t>L</t>
    </r>
    <r>
      <rPr>
        <sz val="10"/>
        <color rgb="FF000000"/>
        <rFont val="Lucida Sans Unicode"/>
        <family val="2"/>
      </rPr>
      <t>UX</t>
    </r>
    <phoneticPr fontId="3"/>
  </si>
  <si>
    <r>
      <t>N</t>
    </r>
    <r>
      <rPr>
        <sz val="10"/>
        <color rgb="FF000000"/>
        <rFont val="Lucida Sans Unicode"/>
        <family val="2"/>
      </rPr>
      <t>LD</t>
    </r>
    <phoneticPr fontId="3"/>
  </si>
  <si>
    <r>
      <t>N</t>
    </r>
    <r>
      <rPr>
        <sz val="10"/>
        <color rgb="FF000000"/>
        <rFont val="Lucida Sans Unicode"/>
        <family val="2"/>
      </rPr>
      <t>OR</t>
    </r>
    <phoneticPr fontId="3"/>
  </si>
  <si>
    <r>
      <t>P</t>
    </r>
    <r>
      <rPr>
        <sz val="10"/>
        <color rgb="FF000000"/>
        <rFont val="Lucida Sans Unicode"/>
        <family val="2"/>
      </rPr>
      <t>OL</t>
    </r>
    <phoneticPr fontId="3"/>
  </si>
  <si>
    <r>
      <t>P</t>
    </r>
    <r>
      <rPr>
        <sz val="10"/>
        <color rgb="FF000000"/>
        <rFont val="Lucida Sans Unicode"/>
        <family val="2"/>
      </rPr>
      <t>RT</t>
    </r>
    <phoneticPr fontId="3"/>
  </si>
  <si>
    <r>
      <t>S</t>
    </r>
    <r>
      <rPr>
        <sz val="10"/>
        <color rgb="FF000000"/>
        <rFont val="Lucida Sans Unicode"/>
        <family val="2"/>
      </rPr>
      <t>GP</t>
    </r>
    <phoneticPr fontId="3"/>
  </si>
  <si>
    <r>
      <t>S</t>
    </r>
    <r>
      <rPr>
        <sz val="10"/>
        <color rgb="FF000000"/>
        <rFont val="Lucida Sans Unicode"/>
        <family val="2"/>
      </rPr>
      <t>VK</t>
    </r>
    <phoneticPr fontId="3"/>
  </si>
  <si>
    <r>
      <t>S</t>
    </r>
    <r>
      <rPr>
        <sz val="10"/>
        <color rgb="FF000000"/>
        <rFont val="Lucida Sans Unicode"/>
        <family val="2"/>
      </rPr>
      <t>VN</t>
    </r>
    <phoneticPr fontId="3"/>
  </si>
  <si>
    <r>
      <t>E</t>
    </r>
    <r>
      <rPr>
        <sz val="10"/>
        <color rgb="FF000000"/>
        <rFont val="Lucida Sans Unicode"/>
        <family val="2"/>
      </rPr>
      <t>SP</t>
    </r>
    <phoneticPr fontId="3"/>
  </si>
  <si>
    <r>
      <t>S</t>
    </r>
    <r>
      <rPr>
        <sz val="10"/>
        <color rgb="FF000000"/>
        <rFont val="Lucida Sans Unicode"/>
        <family val="2"/>
      </rPr>
      <t>WE</t>
    </r>
    <phoneticPr fontId="3"/>
  </si>
  <si>
    <r>
      <t>C</t>
    </r>
    <r>
      <rPr>
        <sz val="10"/>
        <color rgb="FF000000"/>
        <rFont val="Lucida Sans Unicode"/>
        <family val="2"/>
      </rPr>
      <t>HE</t>
    </r>
    <phoneticPr fontId="3"/>
  </si>
  <si>
    <r>
      <t>T</t>
    </r>
    <r>
      <rPr>
        <sz val="10"/>
        <color rgb="FF000000"/>
        <rFont val="Lucida Sans Unicode"/>
        <family val="2"/>
      </rPr>
      <t>HA</t>
    </r>
    <phoneticPr fontId="3"/>
  </si>
  <si>
    <r>
      <t>G</t>
    </r>
    <r>
      <rPr>
        <sz val="10"/>
        <color rgb="FF000000"/>
        <rFont val="Lucida Sans Unicode"/>
        <family val="2"/>
      </rPr>
      <t>BR</t>
    </r>
    <phoneticPr fontId="3"/>
  </si>
  <si>
    <r>
      <t>U</t>
    </r>
    <r>
      <rPr>
        <sz val="10"/>
        <color rgb="FF000000"/>
        <rFont val="Lucida Sans Unicode"/>
        <family val="2"/>
      </rPr>
      <t>SA</t>
    </r>
    <phoneticPr fontId="3"/>
  </si>
  <si>
    <r>
      <t>V</t>
    </r>
    <r>
      <rPr>
        <sz val="10"/>
        <color rgb="FF000000"/>
        <rFont val="Lucida Sans Unicode"/>
        <family val="2"/>
      </rPr>
      <t>NM</t>
    </r>
    <phoneticPr fontId="3"/>
  </si>
  <si>
    <r>
      <t>B</t>
    </r>
    <r>
      <rPr>
        <sz val="10"/>
        <color rgb="FF000000"/>
        <rFont val="Lucida Sans Unicode"/>
        <family val="2"/>
      </rPr>
      <t>RA</t>
    </r>
    <phoneticPr fontId="3"/>
  </si>
  <si>
    <r>
      <t>C</t>
    </r>
    <r>
      <rPr>
        <sz val="10"/>
        <color rgb="FF000000"/>
        <rFont val="Lucida Sans Unicode"/>
        <family val="2"/>
      </rPr>
      <t>HN</t>
    </r>
    <phoneticPr fontId="3"/>
  </si>
  <si>
    <t>Ireland</t>
  </si>
  <si>
    <t>IRL</t>
    <phoneticPr fontId="3"/>
  </si>
  <si>
    <t>euro</t>
  </si>
  <si>
    <t>Belgian</t>
  </si>
  <si>
    <t>franc</t>
  </si>
  <si>
    <t>German</t>
  </si>
  <si>
    <t>mark</t>
  </si>
  <si>
    <t>Spanish</t>
  </si>
  <si>
    <t>peseta</t>
  </si>
  <si>
    <t>French</t>
  </si>
  <si>
    <t>Irish</t>
  </si>
  <si>
    <t>pound</t>
  </si>
  <si>
    <t>Italian</t>
  </si>
  <si>
    <t>lira</t>
  </si>
  <si>
    <t>Netherlands</t>
  </si>
  <si>
    <t>guilder</t>
  </si>
  <si>
    <t>Austrian</t>
  </si>
  <si>
    <t>schilling</t>
  </si>
  <si>
    <t>Portuguese</t>
  </si>
  <si>
    <t>escudo</t>
  </si>
  <si>
    <t>Finnish</t>
  </si>
  <si>
    <t>markka</t>
  </si>
  <si>
    <t>Greek</t>
  </si>
  <si>
    <t>drachma</t>
  </si>
  <si>
    <t>(in</t>
  </si>
  <si>
    <t>effect</t>
  </si>
  <si>
    <t>from</t>
  </si>
  <si>
    <t>2001)</t>
  </si>
  <si>
    <t>(1</t>
  </si>
  <si>
    <t>January</t>
  </si>
  <si>
    <t>2008)</t>
  </si>
  <si>
    <t>Estonian</t>
  </si>
  <si>
    <t>kroon</t>
  </si>
  <si>
    <t>2011)</t>
  </si>
  <si>
    <t>Latvian</t>
  </si>
  <si>
    <t>lats</t>
  </si>
  <si>
    <t>2014)</t>
  </si>
  <si>
    <t>Lithuanian</t>
  </si>
  <si>
    <t>litas</t>
  </si>
  <si>
    <t>2015)</t>
  </si>
  <si>
    <t>Maltese</t>
  </si>
  <si>
    <t>Slovak</t>
  </si>
  <si>
    <t>koruna</t>
  </si>
  <si>
    <t>2009)</t>
  </si>
  <si>
    <t>Slovenian</t>
  </si>
  <si>
    <t>tolar</t>
  </si>
  <si>
    <t>2007)</t>
  </si>
  <si>
    <t> Cypriot</t>
    <phoneticPr fontId="3"/>
  </si>
  <si>
    <r>
      <t>D</t>
    </r>
    <r>
      <rPr>
        <sz val="10"/>
        <color rgb="FF000000"/>
        <rFont val="Lucida Sans Unicode"/>
        <family val="2"/>
      </rPr>
      <t>EU</t>
    </r>
    <phoneticPr fontId="3"/>
  </si>
  <si>
    <r>
      <t>E</t>
    </r>
    <r>
      <rPr>
        <sz val="10"/>
        <color rgb="FF000000"/>
        <rFont val="Lucida Sans Unicode"/>
        <family val="2"/>
      </rPr>
      <t>SP</t>
    </r>
    <phoneticPr fontId="3"/>
  </si>
  <si>
    <r>
      <t>I</t>
    </r>
    <r>
      <rPr>
        <sz val="10"/>
        <color rgb="FF000000"/>
        <rFont val="Lucida Sans Unicode"/>
        <family val="2"/>
      </rPr>
      <t>RL</t>
    </r>
    <phoneticPr fontId="3"/>
  </si>
  <si>
    <r>
      <t>I</t>
    </r>
    <r>
      <rPr>
        <sz val="10"/>
        <color rgb="FF000000"/>
        <rFont val="Lucida Sans Unicode"/>
        <family val="2"/>
      </rPr>
      <t>TA</t>
    </r>
    <phoneticPr fontId="3"/>
  </si>
  <si>
    <r>
      <t>L</t>
    </r>
    <r>
      <rPr>
        <sz val="10"/>
        <color rgb="FF000000"/>
        <rFont val="Lucida Sans Unicode"/>
        <family val="2"/>
      </rPr>
      <t>UX</t>
    </r>
    <phoneticPr fontId="3"/>
  </si>
  <si>
    <r>
      <t>P</t>
    </r>
    <r>
      <rPr>
        <sz val="10"/>
        <color rgb="FF000000"/>
        <rFont val="Lucida Sans Unicode"/>
        <family val="2"/>
      </rPr>
      <t>RT</t>
    </r>
    <phoneticPr fontId="3"/>
  </si>
  <si>
    <r>
      <t>F</t>
    </r>
    <r>
      <rPr>
        <sz val="10"/>
        <color rgb="FF000000"/>
        <rFont val="Lucida Sans Unicode"/>
        <family val="2"/>
      </rPr>
      <t>IN</t>
    </r>
    <phoneticPr fontId="3"/>
  </si>
  <si>
    <r>
      <t>G</t>
    </r>
    <r>
      <rPr>
        <sz val="10"/>
        <color rgb="FF000000"/>
        <rFont val="Lucida Sans Unicode"/>
        <family val="2"/>
      </rPr>
      <t>RC</t>
    </r>
    <phoneticPr fontId="3"/>
  </si>
  <si>
    <r>
      <t>C</t>
    </r>
    <r>
      <rPr>
        <sz val="10"/>
        <color rgb="FF000000"/>
        <rFont val="Lucida Sans Unicode"/>
        <family val="2"/>
      </rPr>
      <t>YPRIOT</t>
    </r>
    <phoneticPr fontId="3"/>
  </si>
  <si>
    <r>
      <t>L</t>
    </r>
    <r>
      <rPr>
        <sz val="10"/>
        <color rgb="FF000000"/>
        <rFont val="Lucida Sans Unicode"/>
        <family val="2"/>
      </rPr>
      <t>VA</t>
    </r>
    <phoneticPr fontId="3"/>
  </si>
  <si>
    <r>
      <t>L</t>
    </r>
    <r>
      <rPr>
        <sz val="10"/>
        <color rgb="FF000000"/>
        <rFont val="Lucida Sans Unicode"/>
        <family val="2"/>
      </rPr>
      <t>TU</t>
    </r>
    <phoneticPr fontId="3"/>
  </si>
  <si>
    <r>
      <t>M</t>
    </r>
    <r>
      <rPr>
        <sz val="10"/>
        <color rgb="FF000000"/>
        <rFont val="Lucida Sans Unicode"/>
        <family val="2"/>
      </rPr>
      <t>ALTESE</t>
    </r>
    <phoneticPr fontId="3"/>
  </si>
  <si>
    <r>
      <t>S</t>
    </r>
    <r>
      <rPr>
        <sz val="10"/>
        <color rgb="FF000000"/>
        <rFont val="Lucida Sans Unicode"/>
        <family val="2"/>
      </rPr>
      <t>VK</t>
    </r>
    <phoneticPr fontId="3"/>
  </si>
  <si>
    <r>
      <t>S</t>
    </r>
    <r>
      <rPr>
        <sz val="10"/>
        <color rgb="FF000000"/>
        <rFont val="Lucida Sans Unicode"/>
        <family val="2"/>
      </rPr>
      <t>VN</t>
    </r>
    <phoneticPr fontId="3"/>
  </si>
  <si>
    <r>
      <t>S</t>
    </r>
    <r>
      <rPr>
        <sz val="10"/>
        <color rgb="FF000000"/>
        <rFont val="Lucida Sans Unicode"/>
        <family val="2"/>
      </rPr>
      <t>ource: https://datahelpdesk.worldbank.org/knowledgebase/articles/114964-what-are-the-conversion-rates-from-european-moneta</t>
    </r>
    <phoneticPr fontId="3"/>
  </si>
  <si>
    <r>
      <t>E</t>
    </r>
    <r>
      <rPr>
        <sz val="10"/>
        <color rgb="FF000000"/>
        <rFont val="Lucida Sans Unicode"/>
        <family val="2"/>
      </rPr>
      <t>UR</t>
    </r>
    <phoneticPr fontId="3"/>
  </si>
  <si>
    <r>
      <t>E</t>
    </r>
    <r>
      <rPr>
        <sz val="10"/>
        <color rgb="FF000000"/>
        <rFont val="Lucida Sans Unicode"/>
        <family val="2"/>
      </rPr>
      <t>uro Area</t>
    </r>
    <phoneticPr fontId="3"/>
  </si>
  <si>
    <r>
      <t>E</t>
    </r>
    <r>
      <rPr>
        <sz val="10"/>
        <color rgb="FF000000"/>
        <rFont val="Lucida Sans Unicode"/>
        <family val="2"/>
      </rPr>
      <t>UR</t>
    </r>
    <phoneticPr fontId="3"/>
  </si>
  <si>
    <t>1989–1998[δ]</t>
  </si>
  <si>
    <t>3.301 (8.183%)</t>
  </si>
  <si>
    <t>0.6242 (31.915%)</t>
  </si>
  <si>
    <t>0.1976 (2.653%)</t>
  </si>
  <si>
    <t>1.332 (20.306%)</t>
  </si>
  <si>
    <t>0.08784 (12.452%)</t>
  </si>
  <si>
    <t>0.008552 (1.086%)</t>
  </si>
  <si>
    <t>151.8 (7.84%)</t>
  </si>
  <si>
    <t>0.2198 (9.87%)</t>
  </si>
  <si>
    <t>0.13 (0.322%)</t>
  </si>
  <si>
    <t>6.885 (4.138%)</t>
  </si>
  <si>
    <t>1.44 (0.437%)</t>
  </si>
  <si>
    <t>1.393 (0.695%)</t>
  </si>
  <si>
    <t>Belgium BEF</t>
  </si>
  <si>
    <t>Germany DEM</t>
  </si>
  <si>
    <t>Denmark DKK</t>
  </si>
  <si>
    <t>France FRF</t>
  </si>
  <si>
    <t>United Kingdom GBP</t>
  </si>
  <si>
    <t>Republic of Ireland IEP</t>
  </si>
  <si>
    <t>Italy ITL</t>
  </si>
  <si>
    <t>Netherlands NLG</t>
  </si>
  <si>
    <t>Luxembourg LUF</t>
  </si>
  <si>
    <t>Spain ESP</t>
  </si>
  <si>
    <t>Greece GRD</t>
  </si>
  <si>
    <t>Portugal PTE</t>
  </si>
  <si>
    <t>BEL</t>
    <phoneticPr fontId="3"/>
  </si>
  <si>
    <r>
      <t>D</t>
    </r>
    <r>
      <rPr>
        <sz val="10"/>
        <color rgb="FF000000"/>
        <rFont val="Lucida Sans Unicode"/>
        <family val="2"/>
      </rPr>
      <t>EU</t>
    </r>
    <phoneticPr fontId="3"/>
  </si>
  <si>
    <r>
      <t>D</t>
    </r>
    <r>
      <rPr>
        <sz val="10"/>
        <color rgb="FF000000"/>
        <rFont val="Lucida Sans Unicode"/>
        <family val="2"/>
      </rPr>
      <t>EN</t>
    </r>
    <phoneticPr fontId="3"/>
  </si>
  <si>
    <r>
      <t>F</t>
    </r>
    <r>
      <rPr>
        <sz val="10"/>
        <color rgb="FF000000"/>
        <rFont val="Lucida Sans Unicode"/>
        <family val="2"/>
      </rPr>
      <t>RA</t>
    </r>
    <phoneticPr fontId="3"/>
  </si>
  <si>
    <r>
      <t>G</t>
    </r>
    <r>
      <rPr>
        <sz val="10"/>
        <color rgb="FF000000"/>
        <rFont val="Lucida Sans Unicode"/>
        <family val="2"/>
      </rPr>
      <t>BR</t>
    </r>
    <phoneticPr fontId="3"/>
  </si>
  <si>
    <r>
      <t>I</t>
    </r>
    <r>
      <rPr>
        <sz val="10"/>
        <color rgb="FF000000"/>
        <rFont val="Lucida Sans Unicode"/>
        <family val="2"/>
      </rPr>
      <t>RL</t>
    </r>
    <phoneticPr fontId="3"/>
  </si>
  <si>
    <r>
      <t>I</t>
    </r>
    <r>
      <rPr>
        <sz val="10"/>
        <color rgb="FF000000"/>
        <rFont val="Lucida Sans Unicode"/>
        <family val="2"/>
      </rPr>
      <t>TL</t>
    </r>
    <phoneticPr fontId="3"/>
  </si>
  <si>
    <r>
      <t>N</t>
    </r>
    <r>
      <rPr>
        <sz val="10"/>
        <color rgb="FF000000"/>
        <rFont val="Lucida Sans Unicode"/>
        <family val="2"/>
      </rPr>
      <t>LD</t>
    </r>
    <phoneticPr fontId="3"/>
  </si>
  <si>
    <r>
      <t>L</t>
    </r>
    <r>
      <rPr>
        <sz val="10"/>
        <color rgb="FF000000"/>
        <rFont val="Lucida Sans Unicode"/>
        <family val="2"/>
      </rPr>
      <t>UX</t>
    </r>
    <phoneticPr fontId="3"/>
  </si>
  <si>
    <r>
      <t>E</t>
    </r>
    <r>
      <rPr>
        <sz val="10"/>
        <color rgb="FF000000"/>
        <rFont val="Lucida Sans Unicode"/>
        <family val="2"/>
      </rPr>
      <t>SP</t>
    </r>
    <phoneticPr fontId="3"/>
  </si>
  <si>
    <r>
      <t>G</t>
    </r>
    <r>
      <rPr>
        <sz val="10"/>
        <color rgb="FF000000"/>
        <rFont val="Lucida Sans Unicode"/>
        <family val="2"/>
      </rPr>
      <t>RC</t>
    </r>
    <phoneticPr fontId="3"/>
  </si>
  <si>
    <r>
      <t>P</t>
    </r>
    <r>
      <rPr>
        <sz val="10"/>
        <color rgb="FF000000"/>
        <rFont val="Lucida Sans Unicode"/>
        <family val="2"/>
      </rPr>
      <t>RT</t>
    </r>
    <phoneticPr fontId="3"/>
  </si>
  <si>
    <t>Belgium</t>
    <phoneticPr fontId="3"/>
  </si>
  <si>
    <r>
      <t>B</t>
    </r>
    <r>
      <rPr>
        <sz val="10"/>
        <color rgb="FF000000"/>
        <rFont val="Lucida Sans Unicode"/>
        <family val="2"/>
      </rPr>
      <t>elgium</t>
    </r>
    <phoneticPr fontId="3"/>
  </si>
  <si>
    <r>
      <t>G</t>
    </r>
    <r>
      <rPr>
        <sz val="10"/>
        <color rgb="FF000000"/>
        <rFont val="Lucida Sans Unicode"/>
        <family val="2"/>
      </rPr>
      <t>ermany</t>
    </r>
    <phoneticPr fontId="3"/>
  </si>
  <si>
    <r>
      <t>D</t>
    </r>
    <r>
      <rPr>
        <sz val="10"/>
        <color rgb="FF000000"/>
        <rFont val="Lucida Sans Unicode"/>
        <family val="2"/>
      </rPr>
      <t>enmark</t>
    </r>
    <phoneticPr fontId="3"/>
  </si>
  <si>
    <r>
      <t>F</t>
    </r>
    <r>
      <rPr>
        <sz val="10"/>
        <color rgb="FF000000"/>
        <rFont val="Lucida Sans Unicode"/>
        <family val="2"/>
      </rPr>
      <t>rance</t>
    </r>
    <phoneticPr fontId="3"/>
  </si>
  <si>
    <r>
      <t>U</t>
    </r>
    <r>
      <rPr>
        <sz val="10"/>
        <color rgb="FF000000"/>
        <rFont val="Lucida Sans Unicode"/>
        <family val="2"/>
      </rPr>
      <t>nited Kingdom</t>
    </r>
    <phoneticPr fontId="3"/>
  </si>
  <si>
    <r>
      <t>I</t>
    </r>
    <r>
      <rPr>
        <sz val="10"/>
        <color rgb="FF000000"/>
        <rFont val="Lucida Sans Unicode"/>
        <family val="2"/>
      </rPr>
      <t>reland</t>
    </r>
    <phoneticPr fontId="3"/>
  </si>
  <si>
    <r>
      <t>I</t>
    </r>
    <r>
      <rPr>
        <sz val="10"/>
        <color rgb="FF000000"/>
        <rFont val="Lucida Sans Unicode"/>
        <family val="2"/>
      </rPr>
      <t>taly</t>
    </r>
    <phoneticPr fontId="3"/>
  </si>
  <si>
    <t>Netherlands, The</t>
    <phoneticPr fontId="3"/>
  </si>
  <si>
    <r>
      <t>L</t>
    </r>
    <r>
      <rPr>
        <sz val="10"/>
        <color rgb="FF000000"/>
        <rFont val="Lucida Sans Unicode"/>
        <family val="2"/>
      </rPr>
      <t>uxembourg</t>
    </r>
    <phoneticPr fontId="3"/>
  </si>
  <si>
    <r>
      <t>S</t>
    </r>
    <r>
      <rPr>
        <sz val="10"/>
        <color rgb="FF000000"/>
        <rFont val="Lucida Sans Unicode"/>
        <family val="2"/>
      </rPr>
      <t>pain</t>
    </r>
    <phoneticPr fontId="3"/>
  </si>
  <si>
    <r>
      <t>G</t>
    </r>
    <r>
      <rPr>
        <sz val="10"/>
        <color rgb="FF000000"/>
        <rFont val="Lucida Sans Unicode"/>
        <family val="2"/>
      </rPr>
      <t>reece</t>
    </r>
    <phoneticPr fontId="3"/>
  </si>
  <si>
    <r>
      <t>P</t>
    </r>
    <r>
      <rPr>
        <sz val="10"/>
        <color rgb="FF000000"/>
        <rFont val="Lucida Sans Unicode"/>
        <family val="2"/>
      </rPr>
      <t>ortugal</t>
    </r>
    <phoneticPr fontId="3"/>
  </si>
  <si>
    <r>
      <t>c</t>
    </r>
    <r>
      <rPr>
        <sz val="10"/>
        <color rgb="FF000000"/>
        <rFont val="Lucida Sans Unicode"/>
        <family val="2"/>
      </rPr>
      <t>onstructe by the author Yushi Yoshida</t>
    </r>
    <phoneticPr fontId="3"/>
  </si>
  <si>
    <t>AUT</t>
  </si>
  <si>
    <t>BEL</t>
  </si>
  <si>
    <t>BRA</t>
  </si>
  <si>
    <t>CAN</t>
  </si>
  <si>
    <t>CHN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</si>
  <si>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</si>
  <si>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</si>
  <si>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</si>
  <si>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</si>
  <si>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</si>
  <si>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</si>
  <si>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</si>
  <si>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</si>
  <si>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</si>
  <si>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</si>
  <si>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KOR</t>
  </si>
  <si>
    <t>LVA</t>
  </si>
  <si>
    <t>LTU</t>
  </si>
  <si>
    <t>LUX</t>
  </si>
  <si>
    <t>NLD</t>
  </si>
  <si>
    <t>NOR</t>
  </si>
  <si>
    <t>POL</t>
  </si>
  <si>
    <t>PRT</t>
  </si>
  <si>
    <t>SGP</t>
  </si>
  <si>
    <t>SVK</t>
  </si>
  <si>
    <t>SVN</t>
  </si>
  <si>
    <t>ESP</t>
  </si>
  <si>
    <t>SWE</t>
  </si>
  <si>
    <t>CHE</t>
  </si>
  <si>
    <t>THA</t>
  </si>
  <si>
    <t>GBR</t>
  </si>
  <si>
    <t>USA</t>
  </si>
  <si>
    <t>VNM</t>
  </si>
  <si>
    <t>EUR</t>
  </si>
  <si>
    <r>
      <t>J</t>
    </r>
    <r>
      <rPr>
        <sz val="10"/>
        <color rgb="FF000000"/>
        <rFont val="Lucida Sans Unicode"/>
        <family val="2"/>
      </rPr>
      <t>PN</t>
    </r>
    <phoneticPr fontId="3"/>
  </si>
  <si>
    <t>2022</t>
  </si>
  <si>
    <t>Mexico</t>
  </si>
  <si>
    <r>
      <t>M</t>
    </r>
    <r>
      <rPr>
        <sz val="10"/>
        <color rgb="FF000000"/>
        <rFont val="Lucida Sans Unicode"/>
        <family val="2"/>
      </rPr>
      <t>EX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</si>
</sst>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Lucida Sans Unicode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  <xf numFmtId="4" fontId="5" fillId="0" borderId="0" xfId="1" applyNumberFormat="1" applyFont="1" applyFill="1" applyAlignment="1" applyProtection="1">
      <alignment horizontal="right" vertical="center" wrapText="1"/>
    </xf>
    <xf numFmtId="4" fontId="5" fillId="2" borderId="0" xfId="1" applyNumberFormat="1" applyFont="1" applyFill="1" applyAlignment="1" applyProtection="1">
      <alignment horizontal="right" vertical="center" wrapText="1"/>
    </xf>
    <xf numFmtId="2" fontId="5" fillId="0" borderId="0" xfId="1" applyNumberFormat="1" applyFont="1" applyFill="1" applyAlignment="1" applyProtection="1">
      <alignment horizontal="left" vertical="center" wrapText="1"/>
    </xf>
    <xf numFmtId="0" fontId="4" fillId="0" borderId="0" xfId="0" applyNumberFormat="1" applyFont="1" applyFill="1" applyAlignment="1" applyProtection="1">
      <alignment vertical="center" wrapText="1"/>
    </xf>
    <xf numFmtId="4" fontId="5" fillId="0" borderId="0" xfId="1" applyNumberFormat="1" applyFont="1" applyFill="1" applyAlignment="1" applyProtection="1">
      <alignment horizontal="right" vertical="center" wrapText="1"/>
    </xf>
    <xf numFmtId="4" fontId="5" fillId="2" borderId="0" xfId="1" applyNumberFormat="1" applyFont="1" applyFill="1" applyAlignment="1" applyProtection="1">
      <alignment horizontal="right" vertical="center" wrapText="1"/>
    </xf>
    <xf numFmtId="2" fontId="5" fillId="0" borderId="0" xfId="1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vertical="center" wrapText="1"/>
    </xf>
    <xf numFmtId="1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4" fillId="0" borderId="0" xfId="1" applyNumberFormat="1" applyFill="1" applyAlignment="1" applyProtection="1">
      <alignment vertical="center" wrapText="1"/>
    </xf>
    <xf numFmtId="2" fontId="1" fillId="0" borderId="0" xfId="1" applyNumberFormat="1" applyFont="1" applyFill="1" applyAlignment="1" applyProtection="1">
      <alignment horizontal="center" vertical="center" wrapText="1"/>
    </xf>
    <xf numFmtId="2" fontId="1" fillId="0" borderId="0" xfId="1" applyNumberFormat="1" applyFont="1" applyFill="1" applyAlignment="1" applyProtection="1">
      <alignment horizontal="left" vertical="center" wrapText="1"/>
    </xf>
    <xf numFmtId="4" fontId="1" fillId="0" borderId="0" xfId="1" applyNumberFormat="1" applyFont="1" applyFill="1" applyAlignment="1" applyProtection="1">
      <alignment horizontal="right" vertical="center" wrapText="1"/>
    </xf>
    <xf numFmtId="4" fontId="1" fillId="2" borderId="0" xfId="1" applyNumberFormat="1" applyFont="1" applyFill="1" applyAlignment="1" applyProtection="1">
      <alignment horizontal="right" vertical="center" wrapText="1"/>
    </xf>
    <xf numFmtId="2" fontId="5" fillId="0" borderId="0" xfId="1" applyNumberFormat="1" applyFont="1" applyFill="1" applyAlignment="1" applyProtection="1">
      <alignment horizontal="left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  <xf numFmtId="2" fontId="2" fillId="0" borderId="0" xfId="1" applyNumberFormat="1" applyFont="1" applyFill="1" applyAlignment="1" applyProtection="1">
      <alignment horizontal="center" vertical="center" wrapText="1"/>
    </xf>
    <xf numFmtId="0" fontId="4" fillId="0" borderId="0" xfId="1" applyNumberFormat="1" applyFill="1" applyAlignment="1" applyProtection="1">
      <alignment vertical="center" wrapText="1"/>
    </xf>
    <xf numFmtId="2" fontId="1" fillId="0" borderId="0" xfId="1" applyNumberFormat="1" applyFont="1" applyFill="1" applyAlignment="1" applyProtection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"/>
  <sheetViews>
    <sheetView workbookViewId="0">
      <pane xSplit="2" ySplit="2" topLeftCell="C63" activePane="bottomRight" state="frozen"/>
      <selection pane="topRight"/>
      <selection pane="bottomLeft"/>
      <selection pane="bottomRight" activeCell="A71" sqref="A71:G72"/>
    </sheetView>
  </sheetViews>
  <sheetFormatPr defaultColWidth="12" defaultRowHeight="15" customHeight="1" x14ac:dyDescent="0.25"/>
  <cols>
    <col min="1" max="1" width="17" customWidth="1"/>
    <col min="2" max="2" width="27" customWidth="1"/>
    <col min="3" max="30" width="9" customWidth="1"/>
  </cols>
  <sheetData>
    <row r="1" spans="1:30" ht="23.2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30" ht="17.25" customHeight="1" x14ac:dyDescent="0.25">
      <c r="A2" s="10" t="s">
        <v>989</v>
      </c>
      <c r="B2" s="10" t="s">
        <v>990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</row>
    <row r="3" spans="1:30" ht="24" customHeight="1" x14ac:dyDescent="0.25">
      <c r="A3" s="24" t="s">
        <v>29</v>
      </c>
      <c r="B3" s="3" t="s">
        <v>30</v>
      </c>
      <c r="C3" s="4">
        <v>10.968999999999999</v>
      </c>
      <c r="D3" s="4">
        <v>10.087999999999999</v>
      </c>
      <c r="E3" s="4">
        <v>10.954000000000001</v>
      </c>
      <c r="F3" s="4">
        <v>12.632999999999999</v>
      </c>
      <c r="G3" s="4">
        <v>11.747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24" customHeight="1" x14ac:dyDescent="0.25">
      <c r="A4" s="24" t="s">
        <v>29</v>
      </c>
      <c r="B4" s="3" t="s">
        <v>31</v>
      </c>
      <c r="C4" s="5">
        <v>11.421824916666701</v>
      </c>
      <c r="D4" s="5">
        <v>10.0814958333333</v>
      </c>
      <c r="E4" s="5">
        <v>10.5865575</v>
      </c>
      <c r="F4" s="5">
        <v>12.204244166666699</v>
      </c>
      <c r="G4" s="5">
        <v>12.379065000000001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24" customHeight="1" x14ac:dyDescent="0.25">
      <c r="A5" s="24" t="s">
        <v>32</v>
      </c>
      <c r="B5" s="3" t="s">
        <v>30</v>
      </c>
      <c r="C5" s="4">
        <v>31.837499999999999</v>
      </c>
      <c r="D5" s="4">
        <v>29.414999999999999</v>
      </c>
      <c r="E5" s="4">
        <v>32.005000000000003</v>
      </c>
      <c r="F5" s="4">
        <v>36.92</v>
      </c>
      <c r="G5" s="4">
        <v>34.5745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24" customHeight="1" x14ac:dyDescent="0.25">
      <c r="A6" s="24" t="s">
        <v>32</v>
      </c>
      <c r="B6" s="3" t="s">
        <v>31</v>
      </c>
      <c r="C6" s="5">
        <v>33.456497499999998</v>
      </c>
      <c r="D6" s="5">
        <v>29.4800166666667</v>
      </c>
      <c r="E6" s="5">
        <v>30.961513333333301</v>
      </c>
      <c r="F6" s="5">
        <v>35.773890833333297</v>
      </c>
      <c r="G6" s="5">
        <v>36.298640833333302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24" customHeight="1" x14ac:dyDescent="0.25">
      <c r="A7" s="24" t="s">
        <v>33</v>
      </c>
      <c r="B7" s="3" t="s">
        <v>30</v>
      </c>
      <c r="C7" s="4">
        <v>0.84599999999999997</v>
      </c>
      <c r="D7" s="4">
        <v>0.97299999999999998</v>
      </c>
      <c r="E7" s="4">
        <v>1.0394000000000001</v>
      </c>
      <c r="F7" s="4">
        <v>1.1164000000000001</v>
      </c>
      <c r="G7" s="4">
        <v>1.2087000000000001</v>
      </c>
      <c r="H7" s="4">
        <v>1.7882</v>
      </c>
      <c r="I7" s="4">
        <v>1.9545999999999999</v>
      </c>
      <c r="J7" s="4">
        <v>2.3195999999999999</v>
      </c>
      <c r="K7" s="4">
        <v>3.5325000000000002</v>
      </c>
      <c r="L7" s="4">
        <v>2.8883999999999999</v>
      </c>
      <c r="M7" s="4">
        <v>2.6536</v>
      </c>
      <c r="N7" s="4">
        <v>2.3399000000000001</v>
      </c>
      <c r="O7" s="4">
        <v>2.1372</v>
      </c>
      <c r="P7" s="4">
        <v>1.7705</v>
      </c>
      <c r="Q7" s="4">
        <v>2.3361999999999998</v>
      </c>
      <c r="R7" s="4">
        <v>1.7403999999999999</v>
      </c>
      <c r="S7" s="4">
        <v>1.6858</v>
      </c>
      <c r="T7" s="4">
        <v>1.8588</v>
      </c>
      <c r="U7" s="4">
        <v>2.0482999999999998</v>
      </c>
      <c r="V7" s="4">
        <v>2.3538000000000001</v>
      </c>
      <c r="W7" s="4">
        <v>2.6562000000000001</v>
      </c>
      <c r="X7" s="4">
        <v>3.9047999999999998</v>
      </c>
      <c r="Y7" s="4">
        <v>3.2585000000000002</v>
      </c>
      <c r="Z7" s="4">
        <v>3.3073999999999999</v>
      </c>
      <c r="AA7" s="4">
        <v>3.8742000000000001</v>
      </c>
      <c r="AB7" s="4">
        <v>4.0301</v>
      </c>
      <c r="AC7" s="4">
        <v>5.1961000000000004</v>
      </c>
      <c r="AD7" s="4">
        <v>5.5799000000000003</v>
      </c>
    </row>
    <row r="8" spans="1:30" ht="24" customHeight="1" x14ac:dyDescent="0.25">
      <c r="A8" s="24" t="s">
        <v>33</v>
      </c>
      <c r="B8" s="3" t="s">
        <v>31</v>
      </c>
      <c r="C8" s="5">
        <v>0.66468351407057702</v>
      </c>
      <c r="D8" s="5">
        <v>0.91766666666666696</v>
      </c>
      <c r="E8" s="5">
        <v>1.0051000000000001</v>
      </c>
      <c r="F8" s="5">
        <v>1.07799166666667</v>
      </c>
      <c r="G8" s="5">
        <v>1.16051666666667</v>
      </c>
      <c r="H8" s="5">
        <v>1.8139328465721301</v>
      </c>
      <c r="I8" s="5">
        <v>1.8294231220756101</v>
      </c>
      <c r="J8" s="5">
        <v>2.3496317093224399</v>
      </c>
      <c r="K8" s="5">
        <v>2.9203630177551898</v>
      </c>
      <c r="L8" s="5">
        <v>3.0774751184780098</v>
      </c>
      <c r="M8" s="5">
        <v>2.9251194495158601</v>
      </c>
      <c r="N8" s="5">
        <v>2.4343900362318802</v>
      </c>
      <c r="O8" s="5">
        <v>2.17532666666667</v>
      </c>
      <c r="P8" s="5">
        <v>1.94705833333333</v>
      </c>
      <c r="Q8" s="5">
        <v>1.8337666666666701</v>
      </c>
      <c r="R8" s="5">
        <v>1.99942817314426</v>
      </c>
      <c r="S8" s="5">
        <v>1.7592267105871799</v>
      </c>
      <c r="T8" s="5">
        <v>1.6728287552565899</v>
      </c>
      <c r="U8" s="5">
        <v>1.9530686111248701</v>
      </c>
      <c r="V8" s="5">
        <v>2.1560891512631102</v>
      </c>
      <c r="W8" s="5">
        <v>2.3529519627666899</v>
      </c>
      <c r="X8" s="5">
        <v>3.3269043827687899</v>
      </c>
      <c r="Y8" s="5">
        <v>3.49131342157271</v>
      </c>
      <c r="Z8" s="5">
        <v>3.1913894463004802</v>
      </c>
      <c r="AA8" s="5">
        <v>3.65382536145755</v>
      </c>
      <c r="AB8" s="5">
        <v>3.9444710972507</v>
      </c>
      <c r="AC8" s="5">
        <v>5.1551787875128099</v>
      </c>
      <c r="AD8" s="5">
        <v>5.3944007896250303</v>
      </c>
    </row>
    <row r="9" spans="1:30" ht="24" customHeight="1" x14ac:dyDescent="0.25">
      <c r="A9" s="24" t="s">
        <v>34</v>
      </c>
      <c r="B9" s="3" t="s">
        <v>30</v>
      </c>
      <c r="C9" s="4">
        <v>1.4017999999999999</v>
      </c>
      <c r="D9" s="4">
        <v>1.3639999599999999</v>
      </c>
      <c r="E9" s="4">
        <v>1.3706</v>
      </c>
      <c r="F9" s="4">
        <v>1.4305000000000001</v>
      </c>
      <c r="G9" s="4">
        <v>1.5333000000000001</v>
      </c>
      <c r="H9" s="4">
        <v>1.4433</v>
      </c>
      <c r="I9" s="4">
        <v>1.4995000000000001</v>
      </c>
      <c r="J9" s="4">
        <v>1.5928</v>
      </c>
      <c r="K9" s="4">
        <v>1.5775999999999999</v>
      </c>
      <c r="L9" s="4">
        <v>1.2965</v>
      </c>
      <c r="M9" s="4">
        <v>1.202</v>
      </c>
      <c r="N9" s="4">
        <v>1.163</v>
      </c>
      <c r="O9" s="4">
        <v>1.1654</v>
      </c>
      <c r="P9" s="4">
        <v>0.99129999999999996</v>
      </c>
      <c r="Q9" s="4">
        <v>1.218</v>
      </c>
      <c r="R9" s="4">
        <v>1.0509999999999999</v>
      </c>
      <c r="S9" s="4">
        <v>0.99460000000000004</v>
      </c>
      <c r="T9" s="4">
        <v>1.0169999999999999</v>
      </c>
      <c r="U9" s="4">
        <v>0.99490000000000001</v>
      </c>
      <c r="V9" s="4">
        <v>1.0636000000000001</v>
      </c>
      <c r="W9" s="4">
        <v>1.1600999999999999</v>
      </c>
      <c r="X9" s="4">
        <v>1.3839999999999999</v>
      </c>
      <c r="Y9" s="4">
        <v>1.3427</v>
      </c>
      <c r="Z9" s="4">
        <v>1.2544999999999999</v>
      </c>
      <c r="AA9" s="4">
        <v>1.3641000000000001</v>
      </c>
      <c r="AB9" s="4">
        <v>1.3059000000000001</v>
      </c>
      <c r="AC9" s="4">
        <v>1.2856000000000001</v>
      </c>
      <c r="AD9" s="4">
        <v>1.2865</v>
      </c>
    </row>
    <row r="10" spans="1:30" ht="24" customHeight="1" x14ac:dyDescent="0.25">
      <c r="A10" s="24" t="s">
        <v>34</v>
      </c>
      <c r="B10" s="3" t="s">
        <v>31</v>
      </c>
      <c r="C10" s="5">
        <v>1.3656734475000001</v>
      </c>
      <c r="D10" s="5">
        <v>1.3724454183333299</v>
      </c>
      <c r="E10" s="5">
        <v>1.36352163583333</v>
      </c>
      <c r="F10" s="5">
        <v>1.3845980283333299</v>
      </c>
      <c r="G10" s="5">
        <v>1.4835053016666699</v>
      </c>
      <c r="H10" s="5">
        <v>1.48570481916667</v>
      </c>
      <c r="I10" s="5">
        <v>1.485394095</v>
      </c>
      <c r="J10" s="5">
        <v>1.548839955</v>
      </c>
      <c r="K10" s="5">
        <v>1.5703428341666701</v>
      </c>
      <c r="L10" s="5">
        <v>1.4010145475</v>
      </c>
      <c r="M10" s="5">
        <v>1.3012815950000001</v>
      </c>
      <c r="N10" s="5">
        <v>1.2114051341666701</v>
      </c>
      <c r="O10" s="5">
        <v>1.1343447258333299</v>
      </c>
      <c r="P10" s="5">
        <v>1.0740456216666701</v>
      </c>
      <c r="Q10" s="5">
        <v>1.06708691833333</v>
      </c>
      <c r="R10" s="5">
        <v>1.1415354059127001</v>
      </c>
      <c r="S10" s="5">
        <v>1.03011273517598</v>
      </c>
      <c r="T10" s="5">
        <v>0.98925815863636402</v>
      </c>
      <c r="U10" s="5">
        <v>0.99936474359307403</v>
      </c>
      <c r="V10" s="5">
        <v>1.0301373637301601</v>
      </c>
      <c r="W10" s="5">
        <v>1.10474713237886</v>
      </c>
      <c r="X10" s="5">
        <v>1.27878620362554</v>
      </c>
      <c r="Y10" s="5">
        <v>1.3256151637482001</v>
      </c>
      <c r="Z10" s="5">
        <v>1.2979358464603901</v>
      </c>
      <c r="AA10" s="5">
        <v>1.2958179281353399</v>
      </c>
      <c r="AB10" s="5">
        <v>1.32679336266012</v>
      </c>
      <c r="AC10" s="5">
        <v>1.34115267222386</v>
      </c>
      <c r="AD10" s="5">
        <v>1.2538769021267999</v>
      </c>
    </row>
    <row r="11" spans="1:30" ht="24" customHeight="1" x14ac:dyDescent="0.25">
      <c r="A11" s="24" t="s">
        <v>35</v>
      </c>
      <c r="B11" s="3" t="s">
        <v>30</v>
      </c>
      <c r="C11" s="4">
        <v>8.4461999999999993</v>
      </c>
      <c r="D11" s="4">
        <v>8.3173999999999992</v>
      </c>
      <c r="E11" s="4">
        <v>8.2981999999999996</v>
      </c>
      <c r="F11" s="4">
        <v>8.2797999999999998</v>
      </c>
      <c r="G11" s="4">
        <v>8.2787000000000006</v>
      </c>
      <c r="H11" s="4">
        <v>8.2795000000000005</v>
      </c>
      <c r="I11" s="4">
        <v>8.2774000000000001</v>
      </c>
      <c r="J11" s="4">
        <v>8.2767999999999997</v>
      </c>
      <c r="K11" s="4">
        <v>8.2773000000000003</v>
      </c>
      <c r="L11" s="4">
        <v>8.2766999999999999</v>
      </c>
      <c r="M11" s="4">
        <v>8.2765000000000004</v>
      </c>
      <c r="N11" s="4">
        <v>8.0701999999999998</v>
      </c>
      <c r="O11" s="4">
        <v>7.8087</v>
      </c>
      <c r="P11" s="4">
        <v>7.3045999999999998</v>
      </c>
      <c r="Q11" s="4">
        <v>6.8346</v>
      </c>
      <c r="R11" s="4">
        <v>6.8281999999999998</v>
      </c>
      <c r="S11" s="4">
        <v>6.6228999999999996</v>
      </c>
      <c r="T11" s="4">
        <v>6.3009000000000004</v>
      </c>
      <c r="U11" s="4">
        <v>6.2896000000000001</v>
      </c>
      <c r="V11" s="4">
        <v>6.1024000000000003</v>
      </c>
      <c r="W11" s="4">
        <v>6.1189999999999998</v>
      </c>
      <c r="X11" s="4">
        <v>6.4915000000000003</v>
      </c>
      <c r="Y11" s="4">
        <v>6.9497999999999998</v>
      </c>
      <c r="Z11" s="4">
        <v>6.5115999999999996</v>
      </c>
      <c r="AA11" s="4">
        <v>6.8529999999999998</v>
      </c>
      <c r="AB11" s="4">
        <v>6.9870000000000001</v>
      </c>
      <c r="AC11" s="4">
        <v>6.5349000000000004</v>
      </c>
      <c r="AD11" s="4">
        <v>6.3704000000000001</v>
      </c>
    </row>
    <row r="12" spans="1:30" ht="24" customHeight="1" x14ac:dyDescent="0.25">
      <c r="A12" s="24" t="s">
        <v>35</v>
      </c>
      <c r="B12" s="3" t="s">
        <v>31</v>
      </c>
      <c r="C12" s="5">
        <v>8.6187426666666695</v>
      </c>
      <c r="D12" s="5">
        <v>8.3514166666666707</v>
      </c>
      <c r="E12" s="5">
        <v>8.3141750000000005</v>
      </c>
      <c r="F12" s="5">
        <v>8.2898166666666704</v>
      </c>
      <c r="G12" s="5">
        <v>8.2789583333333301</v>
      </c>
      <c r="H12" s="5">
        <v>8.2782499999999999</v>
      </c>
      <c r="I12" s="5">
        <v>8.2785041666666697</v>
      </c>
      <c r="J12" s="5">
        <v>8.2770683333333306</v>
      </c>
      <c r="K12" s="5">
        <v>8.2769575</v>
      </c>
      <c r="L12" s="5">
        <v>8.2770366666666693</v>
      </c>
      <c r="M12" s="5">
        <v>8.2768008333333292</v>
      </c>
      <c r="N12" s="5">
        <v>8.1943166666666691</v>
      </c>
      <c r="O12" s="5">
        <v>7.9734383333333296</v>
      </c>
      <c r="P12" s="5">
        <v>7.6075324999999996</v>
      </c>
      <c r="Q12" s="5">
        <v>6.9486549999999996</v>
      </c>
      <c r="R12" s="5">
        <v>6.8314160517666602</v>
      </c>
      <c r="S12" s="5">
        <v>6.7702690287094001</v>
      </c>
      <c r="T12" s="5">
        <v>6.4614613265500704</v>
      </c>
      <c r="U12" s="5">
        <v>6.3123328268318604</v>
      </c>
      <c r="V12" s="5">
        <v>6.19575834608231</v>
      </c>
      <c r="W12" s="5">
        <v>6.1434340944886703</v>
      </c>
      <c r="X12" s="5">
        <v>6.22748867298455</v>
      </c>
      <c r="Y12" s="5">
        <v>6.6444778294468003</v>
      </c>
      <c r="Z12" s="5">
        <v>6.7587550863359702</v>
      </c>
      <c r="AA12" s="5">
        <v>6.6159571773543897</v>
      </c>
      <c r="AB12" s="5">
        <v>6.9083850099290096</v>
      </c>
      <c r="AC12" s="5">
        <v>6.9007672694492497</v>
      </c>
      <c r="AD12" s="5">
        <v>6.4489751802431599</v>
      </c>
    </row>
    <row r="13" spans="1:30" ht="24" customHeight="1" x14ac:dyDescent="0.25">
      <c r="A13" s="24" t="s">
        <v>36</v>
      </c>
      <c r="B13" s="3" t="s">
        <v>30</v>
      </c>
      <c r="C13" s="4">
        <v>28.048999999999999</v>
      </c>
      <c r="D13" s="4">
        <v>26.602</v>
      </c>
      <c r="E13" s="4">
        <v>27.332000000000001</v>
      </c>
      <c r="F13" s="4">
        <v>34.636000000000003</v>
      </c>
      <c r="G13" s="4">
        <v>29.855</v>
      </c>
      <c r="H13" s="4">
        <v>35.978999999999999</v>
      </c>
      <c r="I13" s="4">
        <v>37.813000000000002</v>
      </c>
      <c r="J13" s="4">
        <v>36.259</v>
      </c>
      <c r="K13" s="4">
        <v>30.140999999999998</v>
      </c>
      <c r="L13" s="4">
        <v>25.654</v>
      </c>
      <c r="M13" s="4">
        <v>22.364999999999998</v>
      </c>
      <c r="N13" s="4">
        <v>24.588000000000001</v>
      </c>
      <c r="O13" s="4">
        <v>20.876000000000001</v>
      </c>
      <c r="P13" s="4">
        <v>18.077999999999999</v>
      </c>
      <c r="Q13" s="4">
        <v>19.346</v>
      </c>
      <c r="R13" s="4">
        <v>18.367999999999999</v>
      </c>
      <c r="S13" s="4">
        <v>18.751000000000001</v>
      </c>
      <c r="T13" s="4">
        <v>19.940000000000001</v>
      </c>
      <c r="U13" s="4">
        <v>19.055</v>
      </c>
      <c r="V13" s="4">
        <v>19.893999999999998</v>
      </c>
      <c r="W13" s="4">
        <v>22.834</v>
      </c>
      <c r="X13" s="4">
        <v>24.824000000000002</v>
      </c>
      <c r="Y13" s="4">
        <v>25.638999999999999</v>
      </c>
      <c r="Z13" s="4">
        <v>21.291</v>
      </c>
      <c r="AA13" s="4">
        <v>22.466000000000001</v>
      </c>
      <c r="AB13" s="4">
        <v>22.620999999999999</v>
      </c>
      <c r="AC13" s="4">
        <v>21.387</v>
      </c>
      <c r="AD13" s="4">
        <v>21.951000000000001</v>
      </c>
    </row>
    <row r="14" spans="1:30" ht="24" customHeight="1" x14ac:dyDescent="0.25">
      <c r="A14" s="24" t="s">
        <v>36</v>
      </c>
      <c r="B14" s="3" t="s">
        <v>31</v>
      </c>
      <c r="C14" s="5">
        <v>28.785083333333301</v>
      </c>
      <c r="D14" s="5">
        <v>26.540666666666699</v>
      </c>
      <c r="E14" s="5">
        <v>27.144916666666699</v>
      </c>
      <c r="F14" s="5">
        <v>31.698416666666699</v>
      </c>
      <c r="G14" s="5">
        <v>32.281166666666699</v>
      </c>
      <c r="H14" s="5">
        <v>34.569249999999997</v>
      </c>
      <c r="I14" s="5">
        <v>38.598416666666701</v>
      </c>
      <c r="J14" s="5">
        <v>38.035328333333297</v>
      </c>
      <c r="K14" s="5">
        <v>32.738518333333303</v>
      </c>
      <c r="L14" s="5">
        <v>28.209</v>
      </c>
      <c r="M14" s="5">
        <v>25.699750000000002</v>
      </c>
      <c r="N14" s="5">
        <v>23.957416666666699</v>
      </c>
      <c r="O14" s="5">
        <v>22.595583333333298</v>
      </c>
      <c r="P14" s="5">
        <v>20.293666666666699</v>
      </c>
      <c r="Q14" s="5">
        <v>17.071666666666701</v>
      </c>
      <c r="R14" s="5">
        <v>19.062999999999999</v>
      </c>
      <c r="S14" s="5">
        <v>19.09825</v>
      </c>
      <c r="T14" s="5">
        <v>17.695916666666701</v>
      </c>
      <c r="U14" s="5">
        <v>19.577500000000001</v>
      </c>
      <c r="V14" s="5">
        <v>19.5705833333333</v>
      </c>
      <c r="W14" s="5">
        <v>20.7575</v>
      </c>
      <c r="X14" s="5">
        <v>24.598749999999999</v>
      </c>
      <c r="Y14" s="5">
        <v>24.439916666666701</v>
      </c>
      <c r="Z14" s="5">
        <v>23.376333333333299</v>
      </c>
      <c r="AA14" s="5">
        <v>21.7299166666667</v>
      </c>
      <c r="AB14" s="5">
        <v>22.93225</v>
      </c>
      <c r="AC14" s="5">
        <v>23.210249999999998</v>
      </c>
      <c r="AD14" s="5">
        <v>21.678166666666701</v>
      </c>
    </row>
    <row r="15" spans="1:30" ht="24" customHeight="1" x14ac:dyDescent="0.25">
      <c r="A15" s="24" t="s">
        <v>37</v>
      </c>
      <c r="B15" s="3" t="s">
        <v>30</v>
      </c>
      <c r="C15" s="4">
        <v>6.0830000000000002</v>
      </c>
      <c r="D15" s="4">
        <v>5.5460000000000003</v>
      </c>
      <c r="E15" s="4">
        <v>5.9444999999999997</v>
      </c>
      <c r="F15" s="4">
        <v>6.8259999999999996</v>
      </c>
      <c r="G15" s="4">
        <v>6.3864999999999998</v>
      </c>
      <c r="H15" s="4">
        <v>7.3987999999999996</v>
      </c>
      <c r="I15" s="4">
        <v>8.0205000000000002</v>
      </c>
      <c r="J15" s="4">
        <v>8.4094999999999995</v>
      </c>
      <c r="K15" s="4">
        <v>7.0822000000000003</v>
      </c>
      <c r="L15" s="4">
        <v>5.9576000000000002</v>
      </c>
      <c r="M15" s="4">
        <v>5.4676</v>
      </c>
      <c r="N15" s="4">
        <v>6.3240999999999996</v>
      </c>
      <c r="O15" s="4">
        <v>5.6614000000000004</v>
      </c>
      <c r="P15" s="4">
        <v>5.0753000000000004</v>
      </c>
      <c r="Q15" s="4">
        <v>5.2849000000000004</v>
      </c>
      <c r="R15" s="4">
        <v>5.1901000000000002</v>
      </c>
      <c r="S15" s="4">
        <v>5.6132999999999997</v>
      </c>
      <c r="T15" s="4">
        <v>5.7455999999999996</v>
      </c>
      <c r="U15" s="4">
        <v>5.6590999999999996</v>
      </c>
      <c r="V15" s="4">
        <v>5.4127000000000001</v>
      </c>
      <c r="W15" s="4">
        <v>6.1214000000000004</v>
      </c>
      <c r="X15" s="4">
        <v>6.83</v>
      </c>
      <c r="Y15" s="4">
        <v>7.0528000000000004</v>
      </c>
      <c r="Z15" s="4">
        <v>6.2077</v>
      </c>
      <c r="AA15" s="4">
        <v>6.5194000000000001</v>
      </c>
      <c r="AB15" s="4">
        <v>6.6759000000000004</v>
      </c>
      <c r="AC15" s="4">
        <v>6.0575999999999999</v>
      </c>
      <c r="AD15" s="4">
        <v>6.5612000000000004</v>
      </c>
    </row>
    <row r="16" spans="1:30" ht="24" customHeight="1" x14ac:dyDescent="0.25">
      <c r="A16" s="24" t="s">
        <v>37</v>
      </c>
      <c r="B16" s="3" t="s">
        <v>31</v>
      </c>
      <c r="C16" s="5">
        <v>6.3605516666666704</v>
      </c>
      <c r="D16" s="5">
        <v>5.6023666666666703</v>
      </c>
      <c r="E16" s="5">
        <v>5.79867166666667</v>
      </c>
      <c r="F16" s="5">
        <v>6.6044591666666701</v>
      </c>
      <c r="G16" s="5">
        <v>6.7008266666666696</v>
      </c>
      <c r="H16" s="5">
        <v>6.9762399999999998</v>
      </c>
      <c r="I16" s="5">
        <v>8.0831441666666706</v>
      </c>
      <c r="J16" s="5">
        <v>8.3228174999999993</v>
      </c>
      <c r="K16" s="5">
        <v>7.8947141666666703</v>
      </c>
      <c r="L16" s="5">
        <v>6.5876733333333304</v>
      </c>
      <c r="M16" s="5">
        <v>5.9910566666666698</v>
      </c>
      <c r="N16" s="5">
        <v>5.9969099999999997</v>
      </c>
      <c r="O16" s="5">
        <v>5.9467783333333299</v>
      </c>
      <c r="P16" s="5">
        <v>5.4437008333333301</v>
      </c>
      <c r="Q16" s="5">
        <v>5.0981308333333297</v>
      </c>
      <c r="R16" s="5">
        <v>5.36086666666667</v>
      </c>
      <c r="S16" s="5">
        <v>5.6240750000000004</v>
      </c>
      <c r="T16" s="5">
        <v>5.3687115350877201</v>
      </c>
      <c r="U16" s="5">
        <v>5.7924755370391603</v>
      </c>
      <c r="V16" s="5">
        <v>5.6163116861762203</v>
      </c>
      <c r="W16" s="5">
        <v>5.6124666666666698</v>
      </c>
      <c r="X16" s="5">
        <v>6.7279068312963002</v>
      </c>
      <c r="Y16" s="5">
        <v>6.7317182572463796</v>
      </c>
      <c r="Z16" s="5">
        <v>6.6028934656140397</v>
      </c>
      <c r="AA16" s="5">
        <v>6.3146187866666699</v>
      </c>
      <c r="AB16" s="5">
        <v>6.669446615</v>
      </c>
      <c r="AC16" s="5">
        <v>6.54215220416667</v>
      </c>
      <c r="AD16" s="5">
        <v>6.2871130825000003</v>
      </c>
    </row>
    <row r="17" spans="1:30" ht="24" customHeight="1" x14ac:dyDescent="0.25">
      <c r="A17" s="24" t="s">
        <v>38</v>
      </c>
      <c r="B17" s="3" t="s">
        <v>30</v>
      </c>
      <c r="C17" s="4">
        <v>12.39</v>
      </c>
      <c r="D17" s="4">
        <v>11.462</v>
      </c>
      <c r="E17" s="4">
        <v>12.44</v>
      </c>
      <c r="F17" s="4">
        <v>14.336</v>
      </c>
      <c r="G17" s="4">
        <v>13.41</v>
      </c>
      <c r="H17" s="4">
        <v>15.561999999999999</v>
      </c>
      <c r="I17" s="4">
        <v>16.819800000000001</v>
      </c>
      <c r="J17" s="4">
        <v>17.692</v>
      </c>
      <c r="K17" s="4">
        <v>14.936400000000001</v>
      </c>
      <c r="L17" s="4">
        <v>12.409599999999999</v>
      </c>
      <c r="M17" s="4">
        <v>11.4711</v>
      </c>
      <c r="N17" s="4">
        <v>13.220599999999999</v>
      </c>
      <c r="O17" s="4">
        <v>11.8818</v>
      </c>
      <c r="P17" s="4">
        <v>10.638199999999999</v>
      </c>
      <c r="Q17" s="4">
        <v>11.1052</v>
      </c>
      <c r="R17" s="4">
        <v>10.8653</v>
      </c>
      <c r="S17" s="4">
        <v>11.710699999999999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24" customHeight="1" x14ac:dyDescent="0.25">
      <c r="A18" s="24" t="s">
        <v>38</v>
      </c>
      <c r="B18" s="3" t="s">
        <v>31</v>
      </c>
      <c r="C18" s="5">
        <v>12.991250000000001</v>
      </c>
      <c r="D18" s="5">
        <v>11.46475</v>
      </c>
      <c r="E18" s="5">
        <v>12.038</v>
      </c>
      <c r="F18" s="5">
        <v>13.88175</v>
      </c>
      <c r="G18" s="5">
        <v>14.074666666666699</v>
      </c>
      <c r="H18" s="5">
        <v>14.677583333333301</v>
      </c>
      <c r="I18" s="5">
        <v>16.968636666666701</v>
      </c>
      <c r="J18" s="5">
        <v>17.478071533333299</v>
      </c>
      <c r="K18" s="5">
        <v>16.611791666666701</v>
      </c>
      <c r="L18" s="5">
        <v>13.856411404510499</v>
      </c>
      <c r="M18" s="5">
        <v>12.5955635879843</v>
      </c>
      <c r="N18" s="5">
        <v>12.5837865859395</v>
      </c>
      <c r="O18" s="5">
        <v>12.4654837577722</v>
      </c>
      <c r="P18" s="5">
        <v>11.4338529961624</v>
      </c>
      <c r="Q18" s="5">
        <v>10.694443093841301</v>
      </c>
      <c r="R18" s="5">
        <v>11.257430885076699</v>
      </c>
      <c r="S18" s="5">
        <v>11.8068482348947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24" customHeight="1" x14ac:dyDescent="0.25">
      <c r="A19" s="24" t="s">
        <v>39</v>
      </c>
      <c r="B19" s="3" t="s">
        <v>30</v>
      </c>
      <c r="C19" s="4">
        <v>4.7431999999999999</v>
      </c>
      <c r="D19" s="4">
        <v>4.3586</v>
      </c>
      <c r="E19" s="4">
        <v>4.6439000000000004</v>
      </c>
      <c r="F19" s="4">
        <v>5.4207000000000001</v>
      </c>
      <c r="G19" s="4">
        <v>5.0960000000000001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24" customHeight="1" x14ac:dyDescent="0.25">
      <c r="A20" s="24" t="s">
        <v>39</v>
      </c>
      <c r="B20" s="3" t="s">
        <v>31</v>
      </c>
      <c r="C20" s="5">
        <v>5.2235125</v>
      </c>
      <c r="D20" s="5">
        <v>4.3666666666666698</v>
      </c>
      <c r="E20" s="5">
        <v>4.5935499999999996</v>
      </c>
      <c r="F20" s="5">
        <v>5.1914350000000002</v>
      </c>
      <c r="G20" s="5">
        <v>5.34406583333333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24" customHeight="1" x14ac:dyDescent="0.25">
      <c r="A21" s="24" t="s">
        <v>40</v>
      </c>
      <c r="B21" s="3" t="s">
        <v>30</v>
      </c>
      <c r="C21" s="4">
        <v>5.3460000000000001</v>
      </c>
      <c r="D21" s="4">
        <v>4.9000000000000004</v>
      </c>
      <c r="E21" s="4">
        <v>5.2370000000000001</v>
      </c>
      <c r="F21" s="4">
        <v>5.9881000000000002</v>
      </c>
      <c r="G21" s="4">
        <v>5.6220999999999997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24" customHeight="1" x14ac:dyDescent="0.25">
      <c r="A22" s="24" t="s">
        <v>40</v>
      </c>
      <c r="B22" s="3" t="s">
        <v>31</v>
      </c>
      <c r="C22" s="5">
        <v>5.5520449999999997</v>
      </c>
      <c r="D22" s="5">
        <v>4.9914825</v>
      </c>
      <c r="E22" s="5">
        <v>5.1155225</v>
      </c>
      <c r="F22" s="5">
        <v>5.8366916666666704</v>
      </c>
      <c r="G22" s="5">
        <v>5.8995156666666704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24" customHeight="1" x14ac:dyDescent="0.25">
      <c r="A23" s="24" t="s">
        <v>41</v>
      </c>
      <c r="B23" s="3" t="s">
        <v>30</v>
      </c>
      <c r="C23" s="4">
        <v>1.5488</v>
      </c>
      <c r="D23" s="4">
        <v>1.4335</v>
      </c>
      <c r="E23" s="4">
        <v>1.5548</v>
      </c>
      <c r="F23" s="4">
        <v>1.7921</v>
      </c>
      <c r="G23" s="4">
        <v>1.673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24" customHeight="1" x14ac:dyDescent="0.25">
      <c r="A24" s="24" t="s">
        <v>41</v>
      </c>
      <c r="B24" s="3" t="s">
        <v>31</v>
      </c>
      <c r="C24" s="5">
        <v>1.6227941666666701</v>
      </c>
      <c r="D24" s="5">
        <v>1.4331324999999999</v>
      </c>
      <c r="E24" s="5">
        <v>1.5047741666666701</v>
      </c>
      <c r="F24" s="5">
        <v>1.73405583333333</v>
      </c>
      <c r="G24" s="5">
        <v>1.7596676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24" customHeight="1" x14ac:dyDescent="0.25">
      <c r="A25" s="24" t="s">
        <v>42</v>
      </c>
      <c r="B25" s="3" t="s">
        <v>30</v>
      </c>
      <c r="C25" s="4">
        <v>240.10001</v>
      </c>
      <c r="D25" s="4">
        <v>237.03998999999999</v>
      </c>
      <c r="E25" s="4">
        <v>247.02</v>
      </c>
      <c r="F25" s="4">
        <v>282.60998999999998</v>
      </c>
      <c r="G25" s="4">
        <v>282.57001000000002</v>
      </c>
      <c r="H25" s="4">
        <v>328.44</v>
      </c>
      <c r="I25" s="4">
        <v>365.62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24" customHeight="1" x14ac:dyDescent="0.25">
      <c r="A26" s="24" t="s">
        <v>42</v>
      </c>
      <c r="B26" s="3" t="s">
        <v>31</v>
      </c>
      <c r="C26" s="5">
        <v>242.60281749999999</v>
      </c>
      <c r="D26" s="5">
        <v>231.66273583333299</v>
      </c>
      <c r="E26" s="5">
        <v>240.71154250000001</v>
      </c>
      <c r="F26" s="5">
        <v>273.05785333333301</v>
      </c>
      <c r="G26" s="5">
        <v>295.52910500000002</v>
      </c>
      <c r="H26" s="5">
        <v>305.64660416666698</v>
      </c>
      <c r="I26" s="5">
        <v>365.39856083333302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24" customHeight="1" x14ac:dyDescent="0.25">
      <c r="A27" s="24" t="s">
        <v>43</v>
      </c>
      <c r="B27" s="3" t="s">
        <v>30</v>
      </c>
      <c r="C27" s="4">
        <v>110.69</v>
      </c>
      <c r="D27" s="4">
        <v>139.47</v>
      </c>
      <c r="E27" s="4">
        <v>164.93</v>
      </c>
      <c r="F27" s="4">
        <v>203.5</v>
      </c>
      <c r="G27" s="4">
        <v>219.03</v>
      </c>
      <c r="H27" s="4">
        <v>252.52</v>
      </c>
      <c r="I27" s="4">
        <v>284.73</v>
      </c>
      <c r="J27" s="4">
        <v>279.02999999999997</v>
      </c>
      <c r="K27" s="4">
        <v>225.16</v>
      </c>
      <c r="L27" s="4">
        <v>207.92</v>
      </c>
      <c r="M27" s="4">
        <v>180.29</v>
      </c>
      <c r="N27" s="4">
        <v>213.58</v>
      </c>
      <c r="O27" s="4">
        <v>191.62</v>
      </c>
      <c r="P27" s="4">
        <v>172.61</v>
      </c>
      <c r="Q27" s="4">
        <v>187.91</v>
      </c>
      <c r="R27" s="4">
        <v>188.07</v>
      </c>
      <c r="S27" s="4">
        <v>208.65</v>
      </c>
      <c r="T27" s="4">
        <v>240.68</v>
      </c>
      <c r="U27" s="4">
        <v>220.93</v>
      </c>
      <c r="V27" s="4">
        <v>215.67</v>
      </c>
      <c r="W27" s="4">
        <v>259.13</v>
      </c>
      <c r="X27" s="4">
        <v>286.63</v>
      </c>
      <c r="Y27" s="4">
        <v>293.69</v>
      </c>
      <c r="Z27" s="4">
        <v>258.82</v>
      </c>
      <c r="AA27" s="4">
        <v>280.94</v>
      </c>
      <c r="AB27" s="4">
        <v>294.74</v>
      </c>
      <c r="AC27" s="4">
        <v>297.36</v>
      </c>
      <c r="AD27" s="4">
        <v>325.70999999999998</v>
      </c>
    </row>
    <row r="28" spans="1:30" ht="24" customHeight="1" x14ac:dyDescent="0.25">
      <c r="A28" s="24" t="s">
        <v>43</v>
      </c>
      <c r="B28" s="3" t="s">
        <v>31</v>
      </c>
      <c r="C28" s="5">
        <v>105.160458333333</v>
      </c>
      <c r="D28" s="5">
        <v>125.681425</v>
      </c>
      <c r="E28" s="5">
        <v>152.64666666666699</v>
      </c>
      <c r="F28" s="5">
        <v>186.789166666667</v>
      </c>
      <c r="G28" s="5">
        <v>214.40166666666701</v>
      </c>
      <c r="H28" s="5">
        <v>237.145833333333</v>
      </c>
      <c r="I28" s="5">
        <v>282.17916666666702</v>
      </c>
      <c r="J28" s="5">
        <v>286.49</v>
      </c>
      <c r="K28" s="5">
        <v>257.886666666667</v>
      </c>
      <c r="L28" s="5">
        <v>224.30666666666701</v>
      </c>
      <c r="M28" s="5">
        <v>202.745833333333</v>
      </c>
      <c r="N28" s="5">
        <v>199.58250000000001</v>
      </c>
      <c r="O28" s="5">
        <v>210.39</v>
      </c>
      <c r="P28" s="5">
        <v>183.62583333333299</v>
      </c>
      <c r="Q28" s="5">
        <v>172.113333333333</v>
      </c>
      <c r="R28" s="5">
        <v>202.34166666666701</v>
      </c>
      <c r="S28" s="5">
        <v>207.944166666667</v>
      </c>
      <c r="T28" s="5">
        <v>201.05500000000001</v>
      </c>
      <c r="U28" s="5">
        <v>225.104166666667</v>
      </c>
      <c r="V28" s="5">
        <v>223.69499999999999</v>
      </c>
      <c r="W28" s="5">
        <v>232.601666666667</v>
      </c>
      <c r="X28" s="5">
        <v>279.33249999999998</v>
      </c>
      <c r="Y28" s="5">
        <v>281.52333333333303</v>
      </c>
      <c r="Z28" s="5">
        <v>274.433333333333</v>
      </c>
      <c r="AA28" s="5">
        <v>270.21166666666699</v>
      </c>
      <c r="AB28" s="5">
        <v>290.66000000000003</v>
      </c>
      <c r="AC28" s="5">
        <v>307.99666666666701</v>
      </c>
      <c r="AD28" s="5">
        <v>303.14083333333298</v>
      </c>
    </row>
    <row r="29" spans="1:30" ht="24" customHeight="1" x14ac:dyDescent="0.25">
      <c r="A29" s="24" t="s">
        <v>44</v>
      </c>
      <c r="B29" s="3" t="s">
        <v>30</v>
      </c>
      <c r="C29" s="4">
        <v>1629.74</v>
      </c>
      <c r="D29" s="4">
        <v>1584.72</v>
      </c>
      <c r="E29" s="4">
        <v>1530.5699</v>
      </c>
      <c r="F29" s="4">
        <v>1759.1899000000001</v>
      </c>
      <c r="G29" s="4">
        <v>1653.1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24" customHeight="1" x14ac:dyDescent="0.25">
      <c r="A30" s="24" t="s">
        <v>44</v>
      </c>
      <c r="B30" s="3" t="s">
        <v>31</v>
      </c>
      <c r="C30" s="5">
        <v>1612.4449833333299</v>
      </c>
      <c r="D30" s="5">
        <v>1628.9331583333301</v>
      </c>
      <c r="E30" s="5">
        <v>1542.9469666666701</v>
      </c>
      <c r="F30" s="5">
        <v>1703.09690833333</v>
      </c>
      <c r="G30" s="5">
        <v>1736.20738333333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24" customHeight="1" x14ac:dyDescent="0.25">
      <c r="A31" s="24" t="s">
        <v>45</v>
      </c>
      <c r="B31" s="3" t="s">
        <v>30</v>
      </c>
      <c r="C31" s="4">
        <v>99.74</v>
      </c>
      <c r="D31" s="4">
        <v>102.83</v>
      </c>
      <c r="E31" s="4">
        <v>116</v>
      </c>
      <c r="F31" s="4">
        <v>129.94999999999999</v>
      </c>
      <c r="G31" s="4">
        <v>115.6</v>
      </c>
      <c r="H31" s="4">
        <v>102.2</v>
      </c>
      <c r="I31" s="4">
        <v>114.9</v>
      </c>
      <c r="J31" s="4">
        <v>131.80000000000001</v>
      </c>
      <c r="K31" s="4">
        <v>119.9</v>
      </c>
      <c r="L31" s="4">
        <v>107.1</v>
      </c>
      <c r="M31" s="4">
        <v>104.12</v>
      </c>
      <c r="N31" s="4">
        <v>117.97</v>
      </c>
      <c r="O31" s="4">
        <v>118.95</v>
      </c>
      <c r="P31" s="4">
        <v>114</v>
      </c>
      <c r="Q31" s="4">
        <v>90.75</v>
      </c>
      <c r="R31" s="4">
        <v>92.06</v>
      </c>
      <c r="S31" s="4">
        <v>81.45</v>
      </c>
      <c r="T31" s="4">
        <v>77.72</v>
      </c>
      <c r="U31" s="4">
        <v>86.55</v>
      </c>
      <c r="V31" s="4">
        <v>105.3</v>
      </c>
      <c r="W31" s="4">
        <v>120.64</v>
      </c>
      <c r="X31" s="4">
        <v>120.5</v>
      </c>
      <c r="Y31" s="4">
        <v>116.8</v>
      </c>
      <c r="Z31" s="4">
        <v>112.9</v>
      </c>
      <c r="AA31" s="4">
        <v>110.83</v>
      </c>
      <c r="AB31" s="4">
        <v>109.12</v>
      </c>
      <c r="AC31" s="4">
        <v>103.63</v>
      </c>
      <c r="AD31" s="4">
        <v>114.21</v>
      </c>
    </row>
    <row r="32" spans="1:30" ht="24" customHeight="1" x14ac:dyDescent="0.25">
      <c r="A32" s="24" t="s">
        <v>45</v>
      </c>
      <c r="B32" s="3" t="s">
        <v>31</v>
      </c>
      <c r="C32" s="5">
        <v>102.207805833333</v>
      </c>
      <c r="D32" s="5">
        <v>94.059579166666694</v>
      </c>
      <c r="E32" s="5">
        <v>108.779056666667</v>
      </c>
      <c r="F32" s="5">
        <v>120.99086250000001</v>
      </c>
      <c r="G32" s="5">
        <v>130.90530066666699</v>
      </c>
      <c r="H32" s="5">
        <v>113.90680500000001</v>
      </c>
      <c r="I32" s="5">
        <v>107.765498333333</v>
      </c>
      <c r="J32" s="5">
        <v>121.5289475</v>
      </c>
      <c r="K32" s="5">
        <v>125.38801916666699</v>
      </c>
      <c r="L32" s="5">
        <v>115.93346416666699</v>
      </c>
      <c r="M32" s="5">
        <v>108.192569166667</v>
      </c>
      <c r="N32" s="5">
        <v>110.218211666667</v>
      </c>
      <c r="O32" s="5">
        <v>116.29931166666699</v>
      </c>
      <c r="P32" s="5">
        <v>117.75352916666699</v>
      </c>
      <c r="Q32" s="5">
        <v>103.359493968254</v>
      </c>
      <c r="R32" s="5">
        <v>93.570089087045702</v>
      </c>
      <c r="S32" s="5">
        <v>87.779875000000004</v>
      </c>
      <c r="T32" s="5">
        <v>79.807019832189198</v>
      </c>
      <c r="U32" s="5">
        <v>79.790455417006498</v>
      </c>
      <c r="V32" s="5">
        <v>97.595658277638506</v>
      </c>
      <c r="W32" s="5">
        <v>105.944781034025</v>
      </c>
      <c r="X32" s="5">
        <v>121.044025684011</v>
      </c>
      <c r="Y32" s="5">
        <v>108.79290004683401</v>
      </c>
      <c r="Z32" s="5">
        <v>112.166141081871</v>
      </c>
      <c r="AA32" s="5">
        <v>110.42317934106001</v>
      </c>
      <c r="AB32" s="5">
        <v>109.009665900863</v>
      </c>
      <c r="AC32" s="5">
        <v>106.77458226243699</v>
      </c>
      <c r="AD32" s="5">
        <v>109.754323839417</v>
      </c>
    </row>
    <row r="33" spans="1:30" ht="24" customHeight="1" x14ac:dyDescent="0.25">
      <c r="A33" s="24" t="s">
        <v>46</v>
      </c>
      <c r="B33" s="3" t="s">
        <v>30</v>
      </c>
      <c r="C33" s="4">
        <v>788.7</v>
      </c>
      <c r="D33" s="4">
        <v>774.7</v>
      </c>
      <c r="E33" s="4">
        <v>844.2</v>
      </c>
      <c r="F33" s="4">
        <v>1415.2</v>
      </c>
      <c r="G33" s="4">
        <v>1207.8</v>
      </c>
      <c r="H33" s="4">
        <v>1145.4000000000001</v>
      </c>
      <c r="I33" s="4">
        <v>1259.7</v>
      </c>
      <c r="J33" s="4">
        <v>1326.1</v>
      </c>
      <c r="K33" s="4">
        <v>1200.4000000000001</v>
      </c>
      <c r="L33" s="4">
        <v>1197.8</v>
      </c>
      <c r="M33" s="4">
        <v>1043.8</v>
      </c>
      <c r="N33" s="4">
        <v>1013</v>
      </c>
      <c r="O33" s="4">
        <v>929.6</v>
      </c>
      <c r="P33" s="4">
        <v>938.2</v>
      </c>
      <c r="Q33" s="4">
        <v>1257.5</v>
      </c>
      <c r="R33" s="4">
        <v>1167.5999999999999</v>
      </c>
      <c r="S33" s="4">
        <v>1138.9000000000001</v>
      </c>
      <c r="T33" s="4">
        <v>1153.3</v>
      </c>
      <c r="U33" s="4">
        <v>1071.0999999999999</v>
      </c>
      <c r="V33" s="4">
        <v>1055.3</v>
      </c>
      <c r="W33" s="4">
        <v>1099.2</v>
      </c>
      <c r="X33" s="4">
        <v>1172</v>
      </c>
      <c r="Y33" s="4">
        <v>1208.5</v>
      </c>
      <c r="Z33" s="4">
        <v>1071.4000000000001</v>
      </c>
      <c r="AA33" s="4">
        <v>1118.0999999999999</v>
      </c>
      <c r="AB33" s="4">
        <v>1157.8</v>
      </c>
      <c r="AC33" s="4">
        <v>1088</v>
      </c>
      <c r="AD33" s="4">
        <v>1186.5999999999999</v>
      </c>
    </row>
    <row r="34" spans="1:30" ht="24" customHeight="1" x14ac:dyDescent="0.25">
      <c r="A34" s="24" t="s">
        <v>46</v>
      </c>
      <c r="B34" s="3" t="s">
        <v>31</v>
      </c>
      <c r="C34" s="5">
        <v>803.77166666666699</v>
      </c>
      <c r="D34" s="5">
        <v>771.25416666666695</v>
      </c>
      <c r="E34" s="5">
        <v>804.45749999999998</v>
      </c>
      <c r="F34" s="5">
        <v>949.89</v>
      </c>
      <c r="G34" s="5">
        <v>1403.18333333333</v>
      </c>
      <c r="H34" s="5">
        <v>1189.43916666667</v>
      </c>
      <c r="I34" s="5">
        <v>1130.3625</v>
      </c>
      <c r="J34" s="5">
        <v>1290.79</v>
      </c>
      <c r="K34" s="5">
        <v>1251.6025</v>
      </c>
      <c r="L34" s="5">
        <v>1191.6458333333301</v>
      </c>
      <c r="M34" s="5">
        <v>1146.2491666666699</v>
      </c>
      <c r="N34" s="5">
        <v>1024.32833333333</v>
      </c>
      <c r="O34" s="5">
        <v>955.34083333333297</v>
      </c>
      <c r="P34" s="5">
        <v>929.37583333333305</v>
      </c>
      <c r="Q34" s="5">
        <v>1100.1258333333301</v>
      </c>
      <c r="R34" s="5">
        <v>1277.24583333333</v>
      </c>
      <c r="S34" s="5">
        <v>1156.46</v>
      </c>
      <c r="T34" s="5">
        <v>1108.2333333333299</v>
      </c>
      <c r="U34" s="5">
        <v>1126.80666666667</v>
      </c>
      <c r="V34" s="5">
        <v>1094.9825000000001</v>
      </c>
      <c r="W34" s="5">
        <v>1052.8399999999999</v>
      </c>
      <c r="X34" s="5">
        <v>1130.9525000000001</v>
      </c>
      <c r="Y34" s="5">
        <v>1160.7674999999999</v>
      </c>
      <c r="Z34" s="5">
        <v>1131.0008333333301</v>
      </c>
      <c r="AA34" s="5">
        <v>1100.16333333333</v>
      </c>
      <c r="AB34" s="5">
        <v>1165.3575000000001</v>
      </c>
      <c r="AC34" s="5">
        <v>1180.26583333333</v>
      </c>
      <c r="AD34" s="5">
        <v>1143.95166666667</v>
      </c>
    </row>
    <row r="35" spans="1:30" ht="24" customHeight="1" x14ac:dyDescent="0.25">
      <c r="A35" s="24" t="s">
        <v>47</v>
      </c>
      <c r="B35" s="3" t="s">
        <v>30</v>
      </c>
      <c r="C35" s="4">
        <v>0.54800000000000004</v>
      </c>
      <c r="D35" s="4">
        <v>0.53700000000000003</v>
      </c>
      <c r="E35" s="4">
        <v>0.55600000000000005</v>
      </c>
      <c r="F35" s="4">
        <v>0.59</v>
      </c>
      <c r="G35" s="4">
        <v>0.56899999999999995</v>
      </c>
      <c r="H35" s="4">
        <v>0.58299999999999996</v>
      </c>
      <c r="I35" s="4">
        <v>0.61299999999999999</v>
      </c>
      <c r="J35" s="4">
        <v>0.63800000000000001</v>
      </c>
      <c r="K35" s="4">
        <v>0.59399999999999997</v>
      </c>
      <c r="L35" s="4">
        <v>0.54100000000000004</v>
      </c>
      <c r="M35" s="4">
        <v>0.51600000000000001</v>
      </c>
      <c r="N35" s="4">
        <v>0.59299999999999997</v>
      </c>
      <c r="O35" s="4">
        <v>0.53600000000000003</v>
      </c>
      <c r="P35" s="4">
        <v>0.48399999999999999</v>
      </c>
      <c r="Q35" s="4">
        <v>0.495</v>
      </c>
      <c r="R35" s="4">
        <v>0.48899999999999999</v>
      </c>
      <c r="S35" s="4">
        <v>0.53500000000000003</v>
      </c>
      <c r="T35" s="4">
        <v>0.54400000000000004</v>
      </c>
      <c r="U35" s="4">
        <v>0.53100000000000003</v>
      </c>
      <c r="V35" s="4">
        <v>0.51500000000000001</v>
      </c>
      <c r="W35" s="4"/>
      <c r="X35" s="4"/>
      <c r="Y35" s="4"/>
      <c r="Z35" s="4"/>
      <c r="AA35" s="4"/>
      <c r="AB35" s="4"/>
      <c r="AC35" s="4"/>
      <c r="AD35" s="4"/>
    </row>
    <row r="36" spans="1:30" ht="24" customHeight="1" x14ac:dyDescent="0.25">
      <c r="A36" s="24" t="s">
        <v>47</v>
      </c>
      <c r="B36" s="3" t="s">
        <v>31</v>
      </c>
      <c r="C36" s="5">
        <v>0.55974999999999997</v>
      </c>
      <c r="D36" s="5">
        <v>0.52758333333333296</v>
      </c>
      <c r="E36" s="5">
        <v>0.55074999999999996</v>
      </c>
      <c r="F36" s="5">
        <v>0.58091666666666697</v>
      </c>
      <c r="G36" s="5">
        <v>0.58983333333333299</v>
      </c>
      <c r="H36" s="5">
        <v>0.58516666666666695</v>
      </c>
      <c r="I36" s="5">
        <v>0.60650000000000004</v>
      </c>
      <c r="J36" s="5">
        <v>0.62791666666666701</v>
      </c>
      <c r="K36" s="5">
        <v>0.61819166666666703</v>
      </c>
      <c r="L36" s="5">
        <v>0.57147499999999996</v>
      </c>
      <c r="M36" s="5">
        <v>0.54023333333333301</v>
      </c>
      <c r="N36" s="5">
        <v>0.56471666666666698</v>
      </c>
      <c r="O36" s="5">
        <v>0.56040833333333295</v>
      </c>
      <c r="P36" s="5">
        <v>0.51379166666666698</v>
      </c>
      <c r="Q36" s="5">
        <v>0.480816666666667</v>
      </c>
      <c r="R36" s="5">
        <v>0.50555000000000005</v>
      </c>
      <c r="S36" s="5">
        <v>0.53047500000000003</v>
      </c>
      <c r="T36" s="5">
        <v>0.50123333333333298</v>
      </c>
      <c r="U36" s="5">
        <v>0.546875</v>
      </c>
      <c r="V36" s="5">
        <v>0.52939166666666704</v>
      </c>
      <c r="W36" s="5"/>
      <c r="X36" s="5"/>
      <c r="Y36" s="5"/>
      <c r="Z36" s="5"/>
      <c r="AA36" s="5"/>
      <c r="AB36" s="5"/>
      <c r="AC36" s="5"/>
      <c r="AD36" s="5"/>
    </row>
    <row r="37" spans="1:30" ht="24" customHeight="1" x14ac:dyDescent="0.25">
      <c r="A37" s="24" t="s">
        <v>48</v>
      </c>
      <c r="B37" s="3" t="s">
        <v>30</v>
      </c>
      <c r="C37" s="4">
        <v>4</v>
      </c>
      <c r="D37" s="4">
        <v>4</v>
      </c>
      <c r="E37" s="4">
        <v>4</v>
      </c>
      <c r="F37" s="4">
        <v>4</v>
      </c>
      <c r="G37" s="4">
        <v>4</v>
      </c>
      <c r="H37" s="4">
        <v>4</v>
      </c>
      <c r="I37" s="4">
        <v>4</v>
      </c>
      <c r="J37" s="4">
        <v>4</v>
      </c>
      <c r="K37" s="4">
        <v>3.3113999999999999</v>
      </c>
      <c r="L37" s="4">
        <v>2.7621000000000002</v>
      </c>
      <c r="M37" s="4">
        <v>2.5345</v>
      </c>
      <c r="N37" s="4">
        <v>2.9102000000000001</v>
      </c>
      <c r="O37" s="4">
        <v>2.6303999999999998</v>
      </c>
      <c r="P37" s="4">
        <v>2.3572000000000002</v>
      </c>
      <c r="Q37" s="4">
        <v>2.4506999999999999</v>
      </c>
      <c r="R37" s="4">
        <v>2.4051999999999998</v>
      </c>
      <c r="S37" s="4">
        <v>2.6099000000000001</v>
      </c>
      <c r="T37" s="4">
        <v>2.6694</v>
      </c>
      <c r="U37" s="4">
        <v>2.6059999999999999</v>
      </c>
      <c r="V37" s="4">
        <v>2.5097999999999998</v>
      </c>
      <c r="W37" s="4">
        <v>2.8386999999999998</v>
      </c>
      <c r="X37" s="4"/>
      <c r="Y37" s="4"/>
      <c r="Z37" s="4"/>
      <c r="AA37" s="4"/>
      <c r="AB37" s="4"/>
      <c r="AC37" s="4"/>
      <c r="AD37" s="4"/>
    </row>
    <row r="38" spans="1:30" ht="24" customHeight="1" x14ac:dyDescent="0.25">
      <c r="A38" s="24" t="s">
        <v>48</v>
      </c>
      <c r="B38" s="3" t="s">
        <v>31</v>
      </c>
      <c r="C38" s="5">
        <v>3.9777499999999999</v>
      </c>
      <c r="D38" s="5">
        <v>4</v>
      </c>
      <c r="E38" s="5">
        <v>4</v>
      </c>
      <c r="F38" s="5">
        <v>4</v>
      </c>
      <c r="G38" s="5">
        <v>4</v>
      </c>
      <c r="H38" s="5">
        <v>4</v>
      </c>
      <c r="I38" s="5">
        <v>4</v>
      </c>
      <c r="J38" s="5">
        <v>4</v>
      </c>
      <c r="K38" s="5">
        <v>3.6769583333333302</v>
      </c>
      <c r="L38" s="5">
        <v>3.0608666666666702</v>
      </c>
      <c r="M38" s="5">
        <v>2.7805916666666701</v>
      </c>
      <c r="N38" s="5">
        <v>2.774025</v>
      </c>
      <c r="O38" s="5">
        <v>2.7522250000000001</v>
      </c>
      <c r="P38" s="5">
        <v>2.5237250000000002</v>
      </c>
      <c r="Q38" s="5">
        <v>2.357075</v>
      </c>
      <c r="R38" s="5">
        <v>2.48403333333333</v>
      </c>
      <c r="S38" s="5">
        <v>2.6063333333333301</v>
      </c>
      <c r="T38" s="5">
        <v>2.4811000000000001</v>
      </c>
      <c r="U38" s="5">
        <v>2.6862916666666701</v>
      </c>
      <c r="V38" s="5">
        <v>2.60100833333333</v>
      </c>
      <c r="W38" s="5">
        <v>2.6002916666666702</v>
      </c>
      <c r="X38" s="5"/>
      <c r="Y38" s="5"/>
      <c r="Z38" s="5"/>
      <c r="AA38" s="5"/>
      <c r="AB38" s="5"/>
      <c r="AC38" s="5"/>
      <c r="AD38" s="5"/>
    </row>
    <row r="39" spans="1:30" ht="24" customHeight="1" x14ac:dyDescent="0.25">
      <c r="A39" s="24" t="s">
        <v>49</v>
      </c>
      <c r="B39" s="3" t="s">
        <v>30</v>
      </c>
      <c r="C39" s="4">
        <v>31.837499999999999</v>
      </c>
      <c r="D39" s="4">
        <v>29.414999999999999</v>
      </c>
      <c r="E39" s="4">
        <v>32.005000000000003</v>
      </c>
      <c r="F39" s="4">
        <v>36.92</v>
      </c>
      <c r="G39" s="4">
        <v>34.5745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24" customHeight="1" x14ac:dyDescent="0.25">
      <c r="A40" s="24" t="s">
        <v>49</v>
      </c>
      <c r="B40" s="3" t="s">
        <v>31</v>
      </c>
      <c r="C40" s="5">
        <v>33.456497499999998</v>
      </c>
      <c r="D40" s="5">
        <v>29.4800166666667</v>
      </c>
      <c r="E40" s="5">
        <v>30.961513333333301</v>
      </c>
      <c r="F40" s="5">
        <v>35.773890833333297</v>
      </c>
      <c r="G40" s="5">
        <v>36.298640833333302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24" customHeight="1" x14ac:dyDescent="0.25">
      <c r="A41" s="24" t="s">
        <v>50</v>
      </c>
      <c r="B41" s="3" t="s">
        <v>30</v>
      </c>
      <c r="C41" s="4">
        <v>1.7351000000000001</v>
      </c>
      <c r="D41" s="4">
        <v>1.6044</v>
      </c>
      <c r="E41" s="4">
        <v>1.7436</v>
      </c>
      <c r="F41" s="4">
        <v>2.0171999999999999</v>
      </c>
      <c r="G41" s="4">
        <v>1.8888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24" customHeight="1" x14ac:dyDescent="0.25">
      <c r="A42" s="24" t="s">
        <v>50</v>
      </c>
      <c r="B42" s="3" t="s">
        <v>31</v>
      </c>
      <c r="C42" s="5">
        <v>1.81999508333333</v>
      </c>
      <c r="D42" s="5">
        <v>1.60567525</v>
      </c>
      <c r="E42" s="5">
        <v>1.6858967499999999</v>
      </c>
      <c r="F42" s="5">
        <v>1.95126991666667</v>
      </c>
      <c r="G42" s="5">
        <v>1.983733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24" customHeight="1" x14ac:dyDescent="0.25">
      <c r="A43" s="24" t="s">
        <v>51</v>
      </c>
      <c r="B43" s="3" t="s">
        <v>30</v>
      </c>
      <c r="C43" s="4">
        <v>6.7619999999999996</v>
      </c>
      <c r="D43" s="4">
        <v>6.319</v>
      </c>
      <c r="E43" s="4">
        <v>6.4424999999999999</v>
      </c>
      <c r="F43" s="4">
        <v>7.3156999999999996</v>
      </c>
      <c r="G43" s="4">
        <v>7.6</v>
      </c>
      <c r="H43" s="4">
        <v>8.0395000000000003</v>
      </c>
      <c r="I43" s="4">
        <v>8.8484999999999996</v>
      </c>
      <c r="J43" s="4">
        <v>9.0115999999999996</v>
      </c>
      <c r="K43" s="4">
        <v>6.9657</v>
      </c>
      <c r="L43" s="4">
        <v>6.68</v>
      </c>
      <c r="M43" s="4">
        <v>6.04</v>
      </c>
      <c r="N43" s="4">
        <v>6.77</v>
      </c>
      <c r="O43" s="4">
        <v>6.26</v>
      </c>
      <c r="P43" s="4">
        <v>5.41</v>
      </c>
      <c r="Q43" s="4">
        <v>7</v>
      </c>
      <c r="R43" s="4">
        <v>5.78</v>
      </c>
      <c r="S43" s="4">
        <v>5.86</v>
      </c>
      <c r="T43" s="4">
        <v>5.99</v>
      </c>
      <c r="U43" s="4">
        <v>5.57</v>
      </c>
      <c r="V43" s="4">
        <v>6.08</v>
      </c>
      <c r="W43" s="4">
        <v>7.43</v>
      </c>
      <c r="X43" s="4">
        <v>8.81</v>
      </c>
      <c r="Y43" s="4">
        <v>8.6199999999999992</v>
      </c>
      <c r="Z43" s="4">
        <v>8.2100000000000009</v>
      </c>
      <c r="AA43" s="4">
        <v>8.69</v>
      </c>
      <c r="AB43" s="4">
        <v>8.7799999999999994</v>
      </c>
      <c r="AC43" s="4">
        <v>8.5299999999999994</v>
      </c>
      <c r="AD43" s="4">
        <v>8.82</v>
      </c>
    </row>
    <row r="44" spans="1:30" ht="24" customHeight="1" x14ac:dyDescent="0.25">
      <c r="A44" s="24" t="s">
        <v>51</v>
      </c>
      <c r="B44" s="3" t="s">
        <v>31</v>
      </c>
      <c r="C44" s="5">
        <v>7.0575841666666701</v>
      </c>
      <c r="D44" s="5">
        <v>6.3351566666666699</v>
      </c>
      <c r="E44" s="5">
        <v>6.4498083333333298</v>
      </c>
      <c r="F44" s="5">
        <v>7.0734008333333298</v>
      </c>
      <c r="G44" s="5">
        <v>7.5450974999999998</v>
      </c>
      <c r="H44" s="5">
        <v>7.7991716666666697</v>
      </c>
      <c r="I44" s="5">
        <v>8.8018416666666699</v>
      </c>
      <c r="J44" s="5">
        <v>8.9916541666666703</v>
      </c>
      <c r="K44" s="5">
        <v>7.9837788333333304</v>
      </c>
      <c r="L44" s="5">
        <v>7.0802166666666704</v>
      </c>
      <c r="M44" s="5">
        <v>6.7408333333333301</v>
      </c>
      <c r="N44" s="5">
        <v>6.4424999999999999</v>
      </c>
      <c r="O44" s="5">
        <v>6.4133333333333304</v>
      </c>
      <c r="P44" s="5">
        <v>5.8616666666666699</v>
      </c>
      <c r="Q44" s="5">
        <v>5.64</v>
      </c>
      <c r="R44" s="5">
        <v>6.2883333333333304</v>
      </c>
      <c r="S44" s="5">
        <v>6.04416666666667</v>
      </c>
      <c r="T44" s="5">
        <v>5.60460730676329</v>
      </c>
      <c r="U44" s="5">
        <v>5.8174999999999999</v>
      </c>
      <c r="V44" s="5">
        <v>5.875</v>
      </c>
      <c r="W44" s="5">
        <v>6.3016666666666703</v>
      </c>
      <c r="X44" s="5">
        <v>8.0641666666666705</v>
      </c>
      <c r="Y44" s="5">
        <v>8.4</v>
      </c>
      <c r="Z44" s="5">
        <v>8.2716666666666701</v>
      </c>
      <c r="AA44" s="5">
        <v>8.1325000000000003</v>
      </c>
      <c r="AB44" s="5">
        <v>8.8000000000000007</v>
      </c>
      <c r="AC44" s="5">
        <v>9.4158333333333299</v>
      </c>
      <c r="AD44" s="5">
        <v>8.59</v>
      </c>
    </row>
    <row r="45" spans="1:30" ht="24" customHeight="1" x14ac:dyDescent="0.25">
      <c r="A45" s="24" t="s">
        <v>52</v>
      </c>
      <c r="B45" s="3" t="s">
        <v>30</v>
      </c>
      <c r="C45" s="4">
        <v>2.4002622886919398</v>
      </c>
      <c r="D45" s="4">
        <v>2.468</v>
      </c>
      <c r="E45" s="4">
        <v>2.8755000000000002</v>
      </c>
      <c r="F45" s="4">
        <v>3.5179999999999998</v>
      </c>
      <c r="G45" s="4">
        <v>3.504</v>
      </c>
      <c r="H45" s="4">
        <v>4.1482999999999999</v>
      </c>
      <c r="I45" s="4">
        <v>4.1432000000000002</v>
      </c>
      <c r="J45" s="4">
        <v>3.9863</v>
      </c>
      <c r="K45" s="4">
        <v>3.8388</v>
      </c>
      <c r="L45" s="4">
        <v>3.7408000000000001</v>
      </c>
      <c r="M45" s="4">
        <v>2.9904000000000002</v>
      </c>
      <c r="N45" s="4">
        <v>3.2612999999999999</v>
      </c>
      <c r="O45" s="4">
        <v>2.9104999999999999</v>
      </c>
      <c r="P45" s="4">
        <v>2.4350000000000001</v>
      </c>
      <c r="Q45" s="4">
        <v>2.9618000000000002</v>
      </c>
      <c r="R45" s="4">
        <v>2.8502999999999998</v>
      </c>
      <c r="S45" s="4">
        <v>2.9641000000000002</v>
      </c>
      <c r="T45" s="4">
        <v>3.4174000000000002</v>
      </c>
      <c r="U45" s="4">
        <v>3.0996000000000001</v>
      </c>
      <c r="V45" s="4">
        <v>3.012</v>
      </c>
      <c r="W45" s="4">
        <v>3.5072000000000001</v>
      </c>
      <c r="X45" s="4">
        <v>3.9011</v>
      </c>
      <c r="Y45" s="4">
        <v>4.1792999999999996</v>
      </c>
      <c r="Z45" s="4">
        <v>3.4813000000000001</v>
      </c>
      <c r="AA45" s="4">
        <v>3.7597</v>
      </c>
      <c r="AB45" s="4">
        <v>3.7976999999999999</v>
      </c>
      <c r="AC45" s="4">
        <v>3.7584</v>
      </c>
      <c r="AD45" s="4">
        <v>4.0599999999999996</v>
      </c>
    </row>
    <row r="46" spans="1:30" ht="24" customHeight="1" x14ac:dyDescent="0.25">
      <c r="A46" s="24" t="s">
        <v>52</v>
      </c>
      <c r="B46" s="3" t="s">
        <v>31</v>
      </c>
      <c r="C46" s="5">
        <v>2.2722766666666701</v>
      </c>
      <c r="D46" s="5">
        <v>2.4249833333333299</v>
      </c>
      <c r="E46" s="5">
        <v>2.6960999999999999</v>
      </c>
      <c r="F46" s="5">
        <v>3.27929166666667</v>
      </c>
      <c r="G46" s="5">
        <v>3.4754</v>
      </c>
      <c r="H46" s="5">
        <v>3.9671083333333299</v>
      </c>
      <c r="I46" s="5">
        <v>4.3460749999999999</v>
      </c>
      <c r="J46" s="5">
        <v>4.0938999999999997</v>
      </c>
      <c r="K46" s="5">
        <v>4.0800333333333301</v>
      </c>
      <c r="L46" s="5">
        <v>3.8890750000000001</v>
      </c>
      <c r="M46" s="5">
        <v>3.6576416666666698</v>
      </c>
      <c r="N46" s="5">
        <v>3.2354833333333302</v>
      </c>
      <c r="O46" s="5">
        <v>3.1031583333333299</v>
      </c>
      <c r="P46" s="5">
        <v>2.7679499999999999</v>
      </c>
      <c r="Q46" s="5">
        <v>2.4092416666666701</v>
      </c>
      <c r="R46" s="5">
        <v>3.1201416666666701</v>
      </c>
      <c r="S46" s="5">
        <v>3.0152999999999999</v>
      </c>
      <c r="T46" s="5">
        <v>2.96284777777778</v>
      </c>
      <c r="U46" s="5">
        <v>3.2565416666666702</v>
      </c>
      <c r="V46" s="5">
        <v>3.16061666666667</v>
      </c>
      <c r="W46" s="5">
        <v>3.1545416666666699</v>
      </c>
      <c r="X46" s="5">
        <v>3.7694999999999999</v>
      </c>
      <c r="Y46" s="5">
        <v>3.9427833333333302</v>
      </c>
      <c r="Z46" s="5">
        <v>3.7793333333333301</v>
      </c>
      <c r="AA46" s="5">
        <v>3.6117166666666698</v>
      </c>
      <c r="AB46" s="5">
        <v>3.839375</v>
      </c>
      <c r="AC46" s="5">
        <v>3.89974166666667</v>
      </c>
      <c r="AD46" s="5">
        <v>3.8619166666666702</v>
      </c>
    </row>
    <row r="47" spans="1:30" ht="24" customHeight="1" x14ac:dyDescent="0.25">
      <c r="A47" s="24" t="s">
        <v>53</v>
      </c>
      <c r="B47" s="3" t="s">
        <v>30</v>
      </c>
      <c r="C47" s="4">
        <v>159.09299999999999</v>
      </c>
      <c r="D47" s="4">
        <v>149.41299000000001</v>
      </c>
      <c r="E47" s="4">
        <v>156.38498999999999</v>
      </c>
      <c r="F47" s="4">
        <v>183.32599999999999</v>
      </c>
      <c r="G47" s="4">
        <v>171.82899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24" customHeight="1" x14ac:dyDescent="0.25">
      <c r="A48" s="24" t="s">
        <v>53</v>
      </c>
      <c r="B48" s="3" t="s">
        <v>31</v>
      </c>
      <c r="C48" s="5">
        <v>165.992776666667</v>
      </c>
      <c r="D48" s="5">
        <v>151.10552833333301</v>
      </c>
      <c r="E48" s="5">
        <v>154.24366166666701</v>
      </c>
      <c r="F48" s="5">
        <v>175.312445</v>
      </c>
      <c r="G48" s="5">
        <v>180.10448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24" customHeight="1" x14ac:dyDescent="0.25">
      <c r="A49" s="24" t="s">
        <v>54</v>
      </c>
      <c r="B49" s="3" t="s">
        <v>30</v>
      </c>
      <c r="C49" s="4">
        <v>1.4607000000000001</v>
      </c>
      <c r="D49" s="4">
        <v>1.4142999999999999</v>
      </c>
      <c r="E49" s="4">
        <v>1.3997999999999999</v>
      </c>
      <c r="F49" s="4">
        <v>1.6755</v>
      </c>
      <c r="G49" s="4">
        <v>1.6605000000000001</v>
      </c>
      <c r="H49" s="4">
        <v>1.6659999999999999</v>
      </c>
      <c r="I49" s="4">
        <v>1.7315</v>
      </c>
      <c r="J49" s="4">
        <v>1.851</v>
      </c>
      <c r="K49" s="4">
        <v>1.7364999999999999</v>
      </c>
      <c r="L49" s="4">
        <v>1.7008000000000001</v>
      </c>
      <c r="M49" s="4">
        <v>1.6337999999999999</v>
      </c>
      <c r="N49" s="4">
        <v>1.6641999999999999</v>
      </c>
      <c r="O49" s="4">
        <v>1.5336000000000001</v>
      </c>
      <c r="P49" s="4">
        <v>1.4412</v>
      </c>
      <c r="Q49" s="4">
        <v>1.4392</v>
      </c>
      <c r="R49" s="4">
        <v>1.4034</v>
      </c>
      <c r="S49" s="4">
        <v>1.2875000000000001</v>
      </c>
      <c r="T49" s="4">
        <v>1.3007</v>
      </c>
      <c r="U49" s="4">
        <v>1.2235</v>
      </c>
      <c r="V49" s="4">
        <v>1.2653000000000001</v>
      </c>
      <c r="W49" s="4">
        <v>1.3212999999999999</v>
      </c>
      <c r="X49" s="4">
        <v>1.4138999999999999</v>
      </c>
      <c r="Y49" s="4">
        <v>1.4462999999999999</v>
      </c>
      <c r="Z49" s="4">
        <v>1.3366</v>
      </c>
      <c r="AA49" s="4">
        <v>1.3648</v>
      </c>
      <c r="AB49" s="4">
        <v>1.3472</v>
      </c>
      <c r="AC49" s="4">
        <v>1.3221000000000001</v>
      </c>
      <c r="AD49" s="4">
        <v>1.3516999999999999</v>
      </c>
    </row>
    <row r="50" spans="1:30" ht="24" customHeight="1" x14ac:dyDescent="0.25">
      <c r="A50" s="24" t="s">
        <v>54</v>
      </c>
      <c r="B50" s="3" t="s">
        <v>31</v>
      </c>
      <c r="C50" s="5">
        <v>1.52744416666667</v>
      </c>
      <c r="D50" s="5">
        <v>1.4173750000000001</v>
      </c>
      <c r="E50" s="5">
        <v>1.4100408333333301</v>
      </c>
      <c r="F50" s="5">
        <v>1.48480583333333</v>
      </c>
      <c r="G50" s="5">
        <v>1.67360166666667</v>
      </c>
      <c r="H50" s="5">
        <v>1.69495666666667</v>
      </c>
      <c r="I50" s="5">
        <v>1.72396333333333</v>
      </c>
      <c r="J50" s="5">
        <v>1.7917225000000001</v>
      </c>
      <c r="K50" s="5">
        <v>1.7905883333333299</v>
      </c>
      <c r="L50" s="5">
        <v>1.7421833333333301</v>
      </c>
      <c r="M50" s="5">
        <v>1.6902283333333299</v>
      </c>
      <c r="N50" s="5">
        <v>1.6643975</v>
      </c>
      <c r="O50" s="5">
        <v>1.58893333333333</v>
      </c>
      <c r="P50" s="5">
        <v>1.5071016666666699</v>
      </c>
      <c r="Q50" s="5">
        <v>1.4148608333333299</v>
      </c>
      <c r="R50" s="5">
        <v>1.45451471343873</v>
      </c>
      <c r="S50" s="5">
        <v>1.36350833333333</v>
      </c>
      <c r="T50" s="5">
        <v>1.2577758771929799</v>
      </c>
      <c r="U50" s="5">
        <v>1.2496762037036999</v>
      </c>
      <c r="V50" s="5">
        <v>1.2513000000000001</v>
      </c>
      <c r="W50" s="5">
        <v>1.26705</v>
      </c>
      <c r="X50" s="5">
        <v>1.374825</v>
      </c>
      <c r="Y50" s="5">
        <v>1.3815463636363601</v>
      </c>
      <c r="Z50" s="5">
        <v>1.380925</v>
      </c>
      <c r="AA50" s="5">
        <v>1.34884166666667</v>
      </c>
      <c r="AB50" s="5">
        <v>1.36415833333333</v>
      </c>
      <c r="AC50" s="5">
        <v>1.37974166666667</v>
      </c>
      <c r="AD50" s="5">
        <v>1.34348333333333</v>
      </c>
    </row>
    <row r="51" spans="1:30" ht="24" customHeight="1" x14ac:dyDescent="0.25">
      <c r="A51" s="24" t="s">
        <v>55</v>
      </c>
      <c r="B51" s="3" t="s">
        <v>30</v>
      </c>
      <c r="C51" s="4">
        <v>31.277000000000001</v>
      </c>
      <c r="D51" s="4">
        <v>29.568999999999999</v>
      </c>
      <c r="E51" s="4">
        <v>31.895</v>
      </c>
      <c r="F51" s="4">
        <v>34.781999999999996</v>
      </c>
      <c r="G51" s="4">
        <v>36.912999999999997</v>
      </c>
      <c r="H51" s="4">
        <v>42.265999999999998</v>
      </c>
      <c r="I51" s="4">
        <v>47.389000000000003</v>
      </c>
      <c r="J51" s="4">
        <v>48.466999999999999</v>
      </c>
      <c r="K51" s="4">
        <v>40.036000000000001</v>
      </c>
      <c r="L51" s="4">
        <v>32.92</v>
      </c>
      <c r="M51" s="4">
        <v>28.495999999999999</v>
      </c>
      <c r="N51" s="4">
        <v>31.948</v>
      </c>
      <c r="O51" s="4">
        <v>26.245999999999999</v>
      </c>
      <c r="P51" s="4">
        <v>22.87</v>
      </c>
      <c r="Q51" s="4">
        <v>21.385000000000002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24" customHeight="1" x14ac:dyDescent="0.25">
      <c r="A52" s="24" t="s">
        <v>55</v>
      </c>
      <c r="B52" s="3" t="s">
        <v>31</v>
      </c>
      <c r="C52" s="5">
        <v>32.044833333333301</v>
      </c>
      <c r="D52" s="5">
        <v>29.713416666666699</v>
      </c>
      <c r="E52" s="5">
        <v>30.653749999999999</v>
      </c>
      <c r="F52" s="5">
        <v>33.6161666666667</v>
      </c>
      <c r="G52" s="5">
        <v>35.233416666666699</v>
      </c>
      <c r="H52" s="5">
        <v>41.362833333333299</v>
      </c>
      <c r="I52" s="5">
        <v>46.035166666666697</v>
      </c>
      <c r="J52" s="5">
        <v>48.354833333333303</v>
      </c>
      <c r="K52" s="5">
        <v>45.326749999999997</v>
      </c>
      <c r="L52" s="5">
        <v>36.772916666666703</v>
      </c>
      <c r="M52" s="5">
        <v>32.256916666666697</v>
      </c>
      <c r="N52" s="5">
        <v>31.018249999999998</v>
      </c>
      <c r="O52" s="5">
        <v>29.69725</v>
      </c>
      <c r="P52" s="5">
        <v>24.694333333333301</v>
      </c>
      <c r="Q52" s="5">
        <v>21.361416666666699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24" customHeight="1" x14ac:dyDescent="0.25">
      <c r="A53" s="24" t="s">
        <v>56</v>
      </c>
      <c r="B53" s="3" t="s">
        <v>30</v>
      </c>
      <c r="C53" s="4">
        <v>126.4576</v>
      </c>
      <c r="D53" s="4">
        <v>125.9902</v>
      </c>
      <c r="E53" s="4">
        <v>141.47999999999999</v>
      </c>
      <c r="F53" s="4">
        <v>169.18</v>
      </c>
      <c r="G53" s="4">
        <v>161.19999999999999</v>
      </c>
      <c r="H53" s="4">
        <v>196.7705</v>
      </c>
      <c r="I53" s="4">
        <v>227.37710000000001</v>
      </c>
      <c r="J53" s="4">
        <v>250.94579999999999</v>
      </c>
      <c r="K53" s="4">
        <v>221.07079999999999</v>
      </c>
      <c r="L53" s="4">
        <v>189.3674</v>
      </c>
      <c r="M53" s="4">
        <v>176.24270000000001</v>
      </c>
      <c r="N53" s="4">
        <v>202.4297</v>
      </c>
      <c r="O53" s="4">
        <v>181.9314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24" customHeight="1" x14ac:dyDescent="0.25">
      <c r="A54" s="24" t="s">
        <v>56</v>
      </c>
      <c r="B54" s="3" t="s">
        <v>31</v>
      </c>
      <c r="C54" s="5">
        <v>128.808558333333</v>
      </c>
      <c r="D54" s="5">
        <v>118.518466666667</v>
      </c>
      <c r="E54" s="5">
        <v>135.36430833333301</v>
      </c>
      <c r="F54" s="5">
        <v>159.68833333333299</v>
      </c>
      <c r="G54" s="5">
        <v>166.134166666667</v>
      </c>
      <c r="H54" s="5">
        <v>181.76919333333299</v>
      </c>
      <c r="I54" s="5">
        <v>222.65608583333301</v>
      </c>
      <c r="J54" s="5">
        <v>242.74883500000001</v>
      </c>
      <c r="K54" s="5">
        <v>240.24821499999999</v>
      </c>
      <c r="L54" s="5">
        <v>207.11371569658101</v>
      </c>
      <c r="M54" s="5">
        <v>192.38112433333299</v>
      </c>
      <c r="N54" s="5">
        <v>192.705468</v>
      </c>
      <c r="O54" s="5">
        <v>191.02825783333299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24" customHeight="1" x14ac:dyDescent="0.25">
      <c r="A55" s="24" t="s">
        <v>57</v>
      </c>
      <c r="B55" s="3" t="s">
        <v>30</v>
      </c>
      <c r="C55" s="4">
        <v>131.739</v>
      </c>
      <c r="D55" s="4">
        <v>121.40900000000001</v>
      </c>
      <c r="E55" s="4">
        <v>131.27500000000001</v>
      </c>
      <c r="F55" s="4">
        <v>151.702</v>
      </c>
      <c r="G55" s="4">
        <v>142.60699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24" customHeight="1" x14ac:dyDescent="0.25">
      <c r="A56" s="24" t="s">
        <v>57</v>
      </c>
      <c r="B56" s="3" t="s">
        <v>31</v>
      </c>
      <c r="C56" s="5">
        <v>133.957955</v>
      </c>
      <c r="D56" s="5">
        <v>124.68899999999999</v>
      </c>
      <c r="E56" s="5">
        <v>126.661583333333</v>
      </c>
      <c r="F56" s="5">
        <v>146.41362833333301</v>
      </c>
      <c r="G56" s="5">
        <v>149.395331666667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24" customHeight="1" x14ac:dyDescent="0.25">
      <c r="A57" s="24" t="s">
        <v>58</v>
      </c>
      <c r="B57" s="3" t="s">
        <v>30</v>
      </c>
      <c r="C57" s="4">
        <v>7.4615</v>
      </c>
      <c r="D57" s="4">
        <v>6.6581999999999999</v>
      </c>
      <c r="E57" s="4">
        <v>6.8710000000000004</v>
      </c>
      <c r="F57" s="4">
        <v>7.8769999999999998</v>
      </c>
      <c r="G57" s="4">
        <v>8.0609999999999999</v>
      </c>
      <c r="H57" s="4">
        <v>8.5250000000000004</v>
      </c>
      <c r="I57" s="4">
        <v>9.5350000000000001</v>
      </c>
      <c r="J57" s="4">
        <v>10.6675</v>
      </c>
      <c r="K57" s="4">
        <v>8.8249999999999993</v>
      </c>
      <c r="L57" s="4">
        <v>7.1891999999999996</v>
      </c>
      <c r="M57" s="4">
        <v>6.6146000000000003</v>
      </c>
      <c r="N57" s="4">
        <v>7.9584000000000001</v>
      </c>
      <c r="O57" s="4">
        <v>6.8643999999999998</v>
      </c>
      <c r="P57" s="4">
        <v>6.4135999999999997</v>
      </c>
      <c r="Q57" s="4">
        <v>7.8106</v>
      </c>
      <c r="R57" s="4">
        <v>7.1165000000000003</v>
      </c>
      <c r="S57" s="4">
        <v>6.7096999999999998</v>
      </c>
      <c r="T57" s="4">
        <v>6.8876999999999997</v>
      </c>
      <c r="U57" s="4">
        <v>6.5045000000000002</v>
      </c>
      <c r="V57" s="4">
        <v>6.4238</v>
      </c>
      <c r="W57" s="4">
        <v>7.7366000000000001</v>
      </c>
      <c r="X57" s="4">
        <v>8.4407999999999994</v>
      </c>
      <c r="Y57" s="4">
        <v>9.0622000000000007</v>
      </c>
      <c r="Z57" s="4">
        <v>8.2080000000000002</v>
      </c>
      <c r="AA57" s="4">
        <v>8.9562000000000008</v>
      </c>
      <c r="AB57" s="4">
        <v>9.2993000000000006</v>
      </c>
      <c r="AC57" s="4">
        <v>8.1771999999999991</v>
      </c>
      <c r="AD57" s="4">
        <v>9.0381</v>
      </c>
    </row>
    <row r="58" spans="1:30" ht="24" customHeight="1" x14ac:dyDescent="0.25">
      <c r="A58" s="24" t="s">
        <v>58</v>
      </c>
      <c r="B58" s="3" t="s">
        <v>31</v>
      </c>
      <c r="C58" s="5">
        <v>7.7159700000000004</v>
      </c>
      <c r="D58" s="5">
        <v>7.13326833333333</v>
      </c>
      <c r="E58" s="5">
        <v>6.7059558333333298</v>
      </c>
      <c r="F58" s="5">
        <v>7.6348941666666699</v>
      </c>
      <c r="G58" s="5">
        <v>7.9498681666666702</v>
      </c>
      <c r="H58" s="5">
        <v>8.2624283333333306</v>
      </c>
      <c r="I58" s="5">
        <v>9.1622441666666692</v>
      </c>
      <c r="J58" s="5">
        <v>10.3291358333333</v>
      </c>
      <c r="K58" s="5">
        <v>9.7371233333333294</v>
      </c>
      <c r="L58" s="5">
        <v>8.08630416666667</v>
      </c>
      <c r="M58" s="5">
        <v>7.3488866666666697</v>
      </c>
      <c r="N58" s="5">
        <v>7.4730883333333296</v>
      </c>
      <c r="O58" s="5">
        <v>7.3782491666666701</v>
      </c>
      <c r="P58" s="5">
        <v>6.7587700000000002</v>
      </c>
      <c r="Q58" s="5">
        <v>6.5910991666666696</v>
      </c>
      <c r="R58" s="5">
        <v>7.6538191666666702</v>
      </c>
      <c r="S58" s="5">
        <v>7.2075241666666701</v>
      </c>
      <c r="T58" s="5">
        <v>6.4935433333333297</v>
      </c>
      <c r="U58" s="5">
        <v>6.7750158333333301</v>
      </c>
      <c r="V58" s="5">
        <v>6.51397166666667</v>
      </c>
      <c r="W58" s="5">
        <v>6.8607849999999999</v>
      </c>
      <c r="X58" s="5">
        <v>8.4348408333333307</v>
      </c>
      <c r="Y58" s="5">
        <v>8.5619916666666693</v>
      </c>
      <c r="Z58" s="5">
        <v>8.5488608333333307</v>
      </c>
      <c r="AA58" s="5">
        <v>8.6925183333333305</v>
      </c>
      <c r="AB58" s="5">
        <v>9.4583491666666593</v>
      </c>
      <c r="AC58" s="5">
        <v>9.2103090284208502</v>
      </c>
      <c r="AD58" s="5">
        <v>8.5765667160737795</v>
      </c>
    </row>
    <row r="59" spans="1:30" ht="24" customHeight="1" x14ac:dyDescent="0.25">
      <c r="A59" s="24" t="s">
        <v>59</v>
      </c>
      <c r="B59" s="3" t="s">
        <v>30</v>
      </c>
      <c r="C59" s="4">
        <v>1.3115000000000001</v>
      </c>
      <c r="D59" s="4">
        <v>1.1505000000000001</v>
      </c>
      <c r="E59" s="4">
        <v>1.3464</v>
      </c>
      <c r="F59" s="4">
        <v>1.4553</v>
      </c>
      <c r="G59" s="4">
        <v>1.3765000000000001</v>
      </c>
      <c r="H59" s="4">
        <v>1.5995999999999999</v>
      </c>
      <c r="I59" s="4">
        <v>1.6365000000000001</v>
      </c>
      <c r="J59" s="4">
        <v>1.6773</v>
      </c>
      <c r="K59" s="4">
        <v>1.3868</v>
      </c>
      <c r="L59" s="4">
        <v>1.2369000000000001</v>
      </c>
      <c r="M59" s="4">
        <v>1.1315999999999999</v>
      </c>
      <c r="N59" s="4">
        <v>1.3143</v>
      </c>
      <c r="O59" s="4">
        <v>1.2202999999999999</v>
      </c>
      <c r="P59" s="4">
        <v>1.1254999999999999</v>
      </c>
      <c r="Q59" s="4">
        <v>1.0637000000000001</v>
      </c>
      <c r="R59" s="4">
        <v>1.0305</v>
      </c>
      <c r="S59" s="4">
        <v>0.93959999999999999</v>
      </c>
      <c r="T59" s="4">
        <v>0.94089999999999996</v>
      </c>
      <c r="U59" s="4">
        <v>0.91659999999999997</v>
      </c>
      <c r="V59" s="4">
        <v>0.89149999999999996</v>
      </c>
      <c r="W59" s="4">
        <v>0.98909999999999998</v>
      </c>
      <c r="X59" s="4">
        <v>0.99209999999999998</v>
      </c>
      <c r="Y59" s="4">
        <v>1.016</v>
      </c>
      <c r="Z59" s="4">
        <v>0.97529999999999994</v>
      </c>
      <c r="AA59" s="4">
        <v>0.98499999999999999</v>
      </c>
      <c r="AB59" s="4">
        <v>0.96825000000000006</v>
      </c>
      <c r="AC59" s="4">
        <v>0.88119999999999998</v>
      </c>
      <c r="AD59" s="4">
        <v>0.91269999999999996</v>
      </c>
    </row>
    <row r="60" spans="1:30" ht="24" customHeight="1" x14ac:dyDescent="0.25">
      <c r="A60" s="24" t="s">
        <v>59</v>
      </c>
      <c r="B60" s="3" t="s">
        <v>31</v>
      </c>
      <c r="C60" s="5">
        <v>1.3676925</v>
      </c>
      <c r="D60" s="5">
        <v>1.18246916666667</v>
      </c>
      <c r="E60" s="5">
        <v>1.2360100000000001</v>
      </c>
      <c r="F60" s="5">
        <v>1.4513125</v>
      </c>
      <c r="G60" s="5">
        <v>1.44981330833333</v>
      </c>
      <c r="H60" s="5">
        <v>1.5021549999999999</v>
      </c>
      <c r="I60" s="5">
        <v>1.6888425</v>
      </c>
      <c r="J60" s="5">
        <v>1.6876150000000001</v>
      </c>
      <c r="K60" s="5">
        <v>1.5586074999999999</v>
      </c>
      <c r="L60" s="5">
        <v>1.34665083333333</v>
      </c>
      <c r="M60" s="5">
        <v>1.2434958333333299</v>
      </c>
      <c r="N60" s="5">
        <v>1.2451766666666699</v>
      </c>
      <c r="O60" s="5">
        <v>1.2538433333333301</v>
      </c>
      <c r="P60" s="5">
        <v>1.20036583333333</v>
      </c>
      <c r="Q60" s="5">
        <v>1.0830900000000001</v>
      </c>
      <c r="R60" s="5">
        <v>1.08814169630268</v>
      </c>
      <c r="S60" s="5">
        <v>1.04290564573352</v>
      </c>
      <c r="T60" s="5">
        <v>0.88804202822328104</v>
      </c>
      <c r="U60" s="5">
        <v>0.93768448070934896</v>
      </c>
      <c r="V60" s="5">
        <v>0.92690354775828498</v>
      </c>
      <c r="W60" s="5">
        <v>0.91615104728361296</v>
      </c>
      <c r="X60" s="5">
        <v>0.96238132800435405</v>
      </c>
      <c r="Y60" s="5">
        <v>0.98539439424483399</v>
      </c>
      <c r="Z60" s="5">
        <v>0.98469166666666696</v>
      </c>
      <c r="AA60" s="5">
        <v>0.97789166666666705</v>
      </c>
      <c r="AB60" s="5">
        <v>0.99370916666666698</v>
      </c>
      <c r="AC60" s="5">
        <v>0.93896500000000005</v>
      </c>
      <c r="AD60" s="5">
        <v>0.91384583333333302</v>
      </c>
    </row>
    <row r="61" spans="1:30" ht="24" customHeight="1" x14ac:dyDescent="0.25">
      <c r="A61" s="24" t="s">
        <v>60</v>
      </c>
      <c r="B61" s="3" t="s">
        <v>30</v>
      </c>
      <c r="C61" s="4">
        <v>25.09</v>
      </c>
      <c r="D61" s="4">
        <v>25.19</v>
      </c>
      <c r="E61" s="4">
        <v>25.61</v>
      </c>
      <c r="F61" s="4">
        <v>47.247</v>
      </c>
      <c r="G61" s="4">
        <v>36.691000000000003</v>
      </c>
      <c r="H61" s="4">
        <v>37.47</v>
      </c>
      <c r="I61" s="4">
        <v>43.267600000000002</v>
      </c>
      <c r="J61" s="4">
        <v>44.221699999999998</v>
      </c>
      <c r="K61" s="4">
        <v>43.151600000000002</v>
      </c>
      <c r="L61" s="4">
        <v>39.590699999999998</v>
      </c>
      <c r="M61" s="4">
        <v>39.061199999999999</v>
      </c>
      <c r="N61" s="4">
        <v>41.029899999999998</v>
      </c>
      <c r="O61" s="4">
        <v>36.045450000000002</v>
      </c>
      <c r="P61" s="4">
        <v>33.718449999999997</v>
      </c>
      <c r="Q61" s="4">
        <v>34.8977</v>
      </c>
      <c r="R61" s="4">
        <v>33.319699999999997</v>
      </c>
      <c r="S61" s="4">
        <v>30.151299999999999</v>
      </c>
      <c r="T61" s="4">
        <v>31.691199999999998</v>
      </c>
      <c r="U61" s="4">
        <v>30.631599999999999</v>
      </c>
      <c r="V61" s="4">
        <v>32.813600000000001</v>
      </c>
      <c r="W61" s="4">
        <v>32.963000000000001</v>
      </c>
      <c r="X61" s="4">
        <v>36.0886</v>
      </c>
      <c r="Y61" s="4">
        <v>35.8307</v>
      </c>
      <c r="Z61" s="4">
        <v>32.680900000000001</v>
      </c>
      <c r="AA61" s="4">
        <v>32.449800000000003</v>
      </c>
      <c r="AB61" s="4">
        <v>30.154</v>
      </c>
      <c r="AC61" s="4">
        <v>30.037099999999999</v>
      </c>
      <c r="AD61" s="4">
        <v>33.419899999999998</v>
      </c>
    </row>
    <row r="62" spans="1:30" ht="24" customHeight="1" x14ac:dyDescent="0.25">
      <c r="A62" s="24" t="s">
        <v>60</v>
      </c>
      <c r="B62" s="3" t="s">
        <v>31</v>
      </c>
      <c r="C62" s="5">
        <v>25.1499518885845</v>
      </c>
      <c r="D62" s="5">
        <v>24.915175704072599</v>
      </c>
      <c r="E62" s="5">
        <v>25.342682860966502</v>
      </c>
      <c r="F62" s="5">
        <v>31.364334454295399</v>
      </c>
      <c r="G62" s="5">
        <v>41.359387499999997</v>
      </c>
      <c r="H62" s="5">
        <v>37.8136558333333</v>
      </c>
      <c r="I62" s="5">
        <v>40.111803333333299</v>
      </c>
      <c r="J62" s="5">
        <v>44.431899999999999</v>
      </c>
      <c r="K62" s="5">
        <v>42.960083333333301</v>
      </c>
      <c r="L62" s="5">
        <v>41.484616666666703</v>
      </c>
      <c r="M62" s="5">
        <v>40.2224149175021</v>
      </c>
      <c r="N62" s="5">
        <v>40.220130208333302</v>
      </c>
      <c r="O62" s="5">
        <v>37.881983221536302</v>
      </c>
      <c r="P62" s="5">
        <v>34.518180591701302</v>
      </c>
      <c r="Q62" s="5">
        <v>33.313300641233802</v>
      </c>
      <c r="R62" s="5">
        <v>34.285774123424098</v>
      </c>
      <c r="S62" s="5">
        <v>31.685704999999999</v>
      </c>
      <c r="T62" s="5">
        <v>30.4917333333333</v>
      </c>
      <c r="U62" s="5">
        <v>31.0830916666667</v>
      </c>
      <c r="V62" s="5">
        <v>30.7259666666667</v>
      </c>
      <c r="W62" s="5">
        <v>32.479833333333303</v>
      </c>
      <c r="X62" s="5">
        <v>34.247716666666697</v>
      </c>
      <c r="Y62" s="5">
        <v>35.296383333333303</v>
      </c>
      <c r="Z62" s="5">
        <v>33.939811056685798</v>
      </c>
      <c r="AA62" s="5">
        <v>32.3102257431458</v>
      </c>
      <c r="AB62" s="5">
        <v>31.047605780549901</v>
      </c>
      <c r="AC62" s="5">
        <v>31.293673213083199</v>
      </c>
      <c r="AD62" s="5">
        <v>31.9770934417717</v>
      </c>
    </row>
    <row r="63" spans="1:30" ht="24" customHeight="1" x14ac:dyDescent="0.25">
      <c r="A63" s="24" t="s">
        <v>61</v>
      </c>
      <c r="B63" s="3" t="s">
        <v>30</v>
      </c>
      <c r="C63" s="4">
        <v>0.64</v>
      </c>
      <c r="D63" s="4">
        <v>0.64516129032258096</v>
      </c>
      <c r="E63" s="4">
        <v>0.58892815076560701</v>
      </c>
      <c r="F63" s="4">
        <v>0.60466803724755103</v>
      </c>
      <c r="G63" s="4">
        <v>0.60114217012323401</v>
      </c>
      <c r="H63" s="4">
        <v>0.61865874783469399</v>
      </c>
      <c r="I63" s="4">
        <v>0.67015145422865596</v>
      </c>
      <c r="J63" s="4">
        <v>0.68946497517926097</v>
      </c>
      <c r="K63" s="4">
        <v>0.620424370269264</v>
      </c>
      <c r="L63" s="4">
        <v>0.56031826077211899</v>
      </c>
      <c r="M63" s="4">
        <v>0.51775913844879395</v>
      </c>
      <c r="N63" s="4">
        <v>0.58075381845635599</v>
      </c>
      <c r="O63" s="4">
        <v>0.50942435048395296</v>
      </c>
      <c r="P63" s="4">
        <v>0.49915144254766902</v>
      </c>
      <c r="Q63" s="4">
        <v>0.68596515297022898</v>
      </c>
      <c r="R63" s="4">
        <v>0.61747452917567103</v>
      </c>
      <c r="S63" s="4">
        <v>0.638773554774832</v>
      </c>
      <c r="T63" s="4">
        <v>0.64678869413362705</v>
      </c>
      <c r="U63" s="4">
        <v>0.63371356147021496</v>
      </c>
      <c r="V63" s="4">
        <v>0.60723828030118998</v>
      </c>
      <c r="W63" s="4">
        <v>0.64069707842132195</v>
      </c>
      <c r="X63" s="4">
        <v>0.67480936635400501</v>
      </c>
      <c r="Y63" s="4">
        <v>0.81287595512924704</v>
      </c>
      <c r="Z63" s="4">
        <v>0.74011027643118799</v>
      </c>
      <c r="AA63" s="4">
        <v>0.78768067425465704</v>
      </c>
      <c r="AB63" s="4">
        <v>0.76210799070228297</v>
      </c>
      <c r="AC63" s="4">
        <v>0.74515648286140101</v>
      </c>
      <c r="AD63" s="4">
        <v>0.74437993151704596</v>
      </c>
    </row>
    <row r="64" spans="1:30" ht="24" customHeight="1" x14ac:dyDescent="0.25">
      <c r="A64" s="24" t="s">
        <v>61</v>
      </c>
      <c r="B64" s="3" t="s">
        <v>31</v>
      </c>
      <c r="C64" s="5">
        <v>0.65342660416666698</v>
      </c>
      <c r="D64" s="5">
        <v>0.63366811999999995</v>
      </c>
      <c r="E64" s="5">
        <v>0.64095825500000003</v>
      </c>
      <c r="F64" s="5">
        <v>0.61083611416666705</v>
      </c>
      <c r="G64" s="5">
        <v>0.60382359416666698</v>
      </c>
      <c r="H64" s="5">
        <v>0.61805684500000002</v>
      </c>
      <c r="I64" s="5">
        <v>0.66093083333333302</v>
      </c>
      <c r="J64" s="5">
        <v>0.69465500000000002</v>
      </c>
      <c r="K64" s="5">
        <v>0.66722333333333295</v>
      </c>
      <c r="L64" s="5">
        <v>0.61247249999999998</v>
      </c>
      <c r="M64" s="5">
        <v>0.54618</v>
      </c>
      <c r="N64" s="5">
        <v>0.54999833333333303</v>
      </c>
      <c r="O64" s="5">
        <v>0.54348666666666701</v>
      </c>
      <c r="P64" s="5">
        <v>0.499771666666667</v>
      </c>
      <c r="Q64" s="5">
        <v>0.54396624999999998</v>
      </c>
      <c r="R64" s="5">
        <v>0.64191926349599604</v>
      </c>
      <c r="S64" s="5">
        <v>0.64717934556016499</v>
      </c>
      <c r="T64" s="5">
        <v>0.62414083574049495</v>
      </c>
      <c r="U64" s="5">
        <v>0.63304698885732702</v>
      </c>
      <c r="V64" s="5">
        <v>0.63966057761347705</v>
      </c>
      <c r="W64" s="5">
        <v>0.60772962687825505</v>
      </c>
      <c r="X64" s="5">
        <v>0.65454547893142601</v>
      </c>
      <c r="Y64" s="5">
        <v>0.74063446369708397</v>
      </c>
      <c r="Z64" s="5">
        <v>0.77697668234412298</v>
      </c>
      <c r="AA64" s="5">
        <v>0.74953154025984703</v>
      </c>
      <c r="AB64" s="5">
        <v>0.78344511001192896</v>
      </c>
      <c r="AC64" s="5">
        <v>0.77999957669715303</v>
      </c>
      <c r="AD64" s="5">
        <v>0.72706494468832195</v>
      </c>
    </row>
    <row r="65" spans="1:30" ht="24" customHeight="1" x14ac:dyDescent="0.25">
      <c r="A65" s="24" t="s">
        <v>62</v>
      </c>
      <c r="B65" s="3" t="s">
        <v>30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</row>
    <row r="66" spans="1:30" ht="24" customHeight="1" x14ac:dyDescent="0.25">
      <c r="A66" s="24" t="s">
        <v>62</v>
      </c>
      <c r="B66" s="3" t="s">
        <v>31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</row>
    <row r="67" spans="1:30" ht="24" customHeight="1" x14ac:dyDescent="0.25">
      <c r="A67" s="24" t="s">
        <v>63</v>
      </c>
      <c r="B67" s="3" t="s">
        <v>30</v>
      </c>
      <c r="C67" s="4">
        <v>11051</v>
      </c>
      <c r="D67" s="4">
        <v>11015</v>
      </c>
      <c r="E67" s="4">
        <v>11149</v>
      </c>
      <c r="F67" s="4">
        <v>12292</v>
      </c>
      <c r="G67" s="4">
        <v>13890</v>
      </c>
      <c r="H67" s="4">
        <v>14028</v>
      </c>
      <c r="I67" s="4">
        <v>14514</v>
      </c>
      <c r="J67" s="4">
        <v>15084</v>
      </c>
      <c r="K67" s="4">
        <v>15403</v>
      </c>
      <c r="L67" s="4">
        <v>15646</v>
      </c>
      <c r="M67" s="4">
        <v>15777</v>
      </c>
      <c r="N67" s="4">
        <v>15916</v>
      </c>
      <c r="O67" s="4">
        <v>16054</v>
      </c>
      <c r="P67" s="4">
        <v>16114</v>
      </c>
      <c r="Q67" s="4">
        <v>16977</v>
      </c>
      <c r="R67" s="4">
        <v>17941</v>
      </c>
      <c r="S67" s="4">
        <v>18932</v>
      </c>
      <c r="T67" s="4">
        <v>20828</v>
      </c>
      <c r="U67" s="4">
        <v>20828</v>
      </c>
      <c r="V67" s="4">
        <v>21036</v>
      </c>
      <c r="W67" s="4">
        <v>21246</v>
      </c>
      <c r="X67" s="4">
        <v>21890</v>
      </c>
      <c r="Y67" s="4">
        <v>22159</v>
      </c>
      <c r="Z67" s="4">
        <v>22425</v>
      </c>
      <c r="AA67" s="4">
        <v>22825</v>
      </c>
      <c r="AB67" s="4">
        <v>23155</v>
      </c>
      <c r="AC67" s="4">
        <v>23131</v>
      </c>
      <c r="AD67" s="4">
        <v>23145</v>
      </c>
    </row>
    <row r="68" spans="1:30" ht="24.75" customHeight="1" x14ac:dyDescent="0.25">
      <c r="A68" s="24" t="s">
        <v>63</v>
      </c>
      <c r="B68" s="3" t="s">
        <v>31</v>
      </c>
      <c r="C68" s="5">
        <v>10965.666666666701</v>
      </c>
      <c r="D68" s="5">
        <v>11038.25</v>
      </c>
      <c r="E68" s="5">
        <v>11032.583333333299</v>
      </c>
      <c r="F68" s="5">
        <v>11683.333333333299</v>
      </c>
      <c r="G68" s="5">
        <v>13268</v>
      </c>
      <c r="H68" s="5">
        <v>13943.166666666701</v>
      </c>
      <c r="I68" s="5">
        <v>14167.75</v>
      </c>
      <c r="J68" s="5">
        <v>14725.166666666701</v>
      </c>
      <c r="K68" s="5">
        <v>15279.5</v>
      </c>
      <c r="L68" s="5">
        <v>15509.583333333299</v>
      </c>
      <c r="M68" s="5">
        <v>15746</v>
      </c>
      <c r="N68" s="5">
        <v>15858.916666666701</v>
      </c>
      <c r="O68" s="5">
        <v>15994.25</v>
      </c>
      <c r="P68" s="5">
        <v>16105.125</v>
      </c>
      <c r="Q68" s="5">
        <v>16302.25</v>
      </c>
      <c r="R68" s="5">
        <v>17065.083333333299</v>
      </c>
      <c r="S68" s="5">
        <v>18612.916666666701</v>
      </c>
      <c r="T68" s="5">
        <v>20509.75</v>
      </c>
      <c r="U68" s="5">
        <v>20828</v>
      </c>
      <c r="V68" s="5">
        <v>20933.416666666701</v>
      </c>
      <c r="W68" s="5">
        <v>21148</v>
      </c>
      <c r="X68" s="5">
        <v>21697.567500000001</v>
      </c>
      <c r="Y68" s="5">
        <v>21935.000833333299</v>
      </c>
      <c r="Z68" s="5">
        <v>22370.086666666699</v>
      </c>
      <c r="AA68" s="5">
        <v>22602.05</v>
      </c>
      <c r="AB68" s="5">
        <v>23050.241666666701</v>
      </c>
      <c r="AC68" s="5">
        <v>23208.368333333299</v>
      </c>
      <c r="AD68" s="5">
        <v>23159.782592592601</v>
      </c>
    </row>
    <row r="69" spans="1:30" ht="15" customHeight="1" x14ac:dyDescent="0.25">
      <c r="A69" s="23" t="s">
        <v>988</v>
      </c>
      <c r="B69" s="9" t="s">
        <v>30</v>
      </c>
      <c r="H69" s="7">
        <v>0.99542106310969503</v>
      </c>
      <c r="I69" s="7">
        <v>1.0746910263299301</v>
      </c>
      <c r="J69" s="7">
        <v>1.1346873936230599</v>
      </c>
      <c r="K69" s="7">
        <v>0.95356155239820695</v>
      </c>
      <c r="L69" s="7">
        <v>0.79176563737133798</v>
      </c>
      <c r="M69" s="7">
        <v>0.73416048748256402</v>
      </c>
      <c r="N69" s="7">
        <v>0.84767313723828097</v>
      </c>
      <c r="O69" s="7">
        <v>0.75930144267274102</v>
      </c>
      <c r="P69" s="7">
        <v>0.67930167787514395</v>
      </c>
      <c r="Q69" s="7">
        <v>0.71854566357691996</v>
      </c>
      <c r="R69" s="7">
        <v>0.69415521310564998</v>
      </c>
      <c r="S69" s="7">
        <v>0.74839095943721001</v>
      </c>
      <c r="T69" s="7">
        <v>0.77285725326532195</v>
      </c>
      <c r="U69" s="7">
        <v>0.757920266787934</v>
      </c>
      <c r="V69" s="7">
        <v>0.72511057936335299</v>
      </c>
      <c r="W69" s="7">
        <v>0.82365538258792503</v>
      </c>
      <c r="X69" s="7">
        <v>0.91852668320014697</v>
      </c>
      <c r="Y69" s="7">
        <v>0.94867659614837296</v>
      </c>
      <c r="Z69" s="7">
        <v>0.83381972817476901</v>
      </c>
      <c r="AA69" s="7">
        <v>0.87336244541484698</v>
      </c>
      <c r="AB69" s="7">
        <v>0.89015488695032896</v>
      </c>
      <c r="AC69" s="7">
        <v>0.81492950859750601</v>
      </c>
      <c r="AD69" s="7">
        <v>0.88292424509976997</v>
      </c>
    </row>
    <row r="70" spans="1:30" ht="15" customHeight="1" x14ac:dyDescent="0.25">
      <c r="A70" s="23" t="s">
        <v>988</v>
      </c>
      <c r="B70" s="9" t="s">
        <v>31</v>
      </c>
      <c r="H70" s="8">
        <v>0.93828307239528297</v>
      </c>
      <c r="I70" s="8">
        <v>1.0827050813260199</v>
      </c>
      <c r="J70" s="8">
        <v>1.1165330856446301</v>
      </c>
      <c r="K70" s="8">
        <v>1.0575589962396501</v>
      </c>
      <c r="L70" s="8">
        <v>0.88404792718492997</v>
      </c>
      <c r="M70" s="8">
        <v>0.80392164774761798</v>
      </c>
      <c r="N70" s="8">
        <v>0.80380019216144205</v>
      </c>
      <c r="O70" s="8">
        <v>0.79643273094910205</v>
      </c>
      <c r="P70" s="8">
        <v>0.72967239998408295</v>
      </c>
      <c r="Q70" s="8">
        <v>0.67992268004272904</v>
      </c>
      <c r="R70" s="8">
        <v>0.71695770201613596</v>
      </c>
      <c r="S70" s="8">
        <v>0.75430899010596097</v>
      </c>
      <c r="T70" s="8">
        <v>0.71841389865331695</v>
      </c>
      <c r="U70" s="8">
        <v>0.77833812041681205</v>
      </c>
      <c r="V70" s="8">
        <v>0.75294512270199598</v>
      </c>
      <c r="W70" s="8">
        <v>0.75272819693260296</v>
      </c>
      <c r="X70" s="8">
        <v>0.90129642336709603</v>
      </c>
      <c r="Y70" s="8">
        <v>0.90342143625726301</v>
      </c>
      <c r="Z70" s="8">
        <v>0.88520550826937205</v>
      </c>
      <c r="AA70" s="8">
        <v>0.84677266710811105</v>
      </c>
      <c r="AB70" s="8">
        <v>0.89327625706740899</v>
      </c>
      <c r="AC70" s="8">
        <v>0.87550639698799804</v>
      </c>
      <c r="AD70" s="8">
        <v>0.84549413889045</v>
      </c>
    </row>
    <row r="71" spans="1:30" ht="15" customHeight="1" x14ac:dyDescent="0.25">
      <c r="A71" s="23" t="s">
        <v>1023</v>
      </c>
      <c r="B71" s="13" t="s">
        <v>30</v>
      </c>
      <c r="C71" s="11">
        <v>0.64637062891862196</v>
      </c>
      <c r="D71" s="11">
        <v>0.62285892245406405</v>
      </c>
      <c r="E71" s="11">
        <v>0.59484861102849296</v>
      </c>
      <c r="F71" s="11">
        <v>0.69910514541387003</v>
      </c>
      <c r="G71" s="11">
        <v>0.67235930881463002</v>
      </c>
    </row>
    <row r="72" spans="1:30" ht="15" customHeight="1" x14ac:dyDescent="0.25">
      <c r="A72" s="23" t="s">
        <v>1023</v>
      </c>
      <c r="B72" s="13" t="s">
        <v>31</v>
      </c>
      <c r="C72" s="12">
        <v>0.66862810166666697</v>
      </c>
      <c r="D72" s="12">
        <v>0.62373307499999997</v>
      </c>
      <c r="E72" s="12">
        <v>0.62502836833333297</v>
      </c>
      <c r="F72" s="12">
        <v>0.65964312666666702</v>
      </c>
      <c r="G72" s="12">
        <v>0.70227099833333295</v>
      </c>
    </row>
  </sheetData>
  <mergeCells count="36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71:A72"/>
    <mergeCell ref="A63:A64"/>
    <mergeCell ref="A65:A66"/>
    <mergeCell ref="A67:A68"/>
    <mergeCell ref="A1:N1"/>
    <mergeCell ref="A69:A70"/>
    <mergeCell ref="A53:A54"/>
    <mergeCell ref="A55:A56"/>
    <mergeCell ref="A57:A58"/>
    <mergeCell ref="A59:A60"/>
    <mergeCell ref="A61:A62"/>
    <mergeCell ref="A43:A44"/>
    <mergeCell ref="A45:A46"/>
    <mergeCell ref="A47:A48"/>
    <mergeCell ref="A49:A50"/>
    <mergeCell ref="A51:A52"/>
  </mergeCells>
  <phoneticPr fontId="3"/>
  <pageMargins left="1.18" right="0.79" top="0.79" bottom="0.79" header="0" footer="0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0"/>
  <sheetViews>
    <sheetView workbookViewId="0">
      <selection activeCell="BT1" sqref="C1:BT1"/>
    </sheetView>
  </sheetViews>
  <sheetFormatPr defaultRowHeight="13.2" x14ac:dyDescent="0.25"/>
  <cols>
    <col min="29" max="30" width="8.7265625" style="1"/>
  </cols>
  <sheetData>
    <row r="1" spans="1:72" ht="66" x14ac:dyDescent="0.25">
      <c r="A1" t="s">
        <v>0</v>
      </c>
      <c r="C1" t="s">
        <v>29</v>
      </c>
      <c r="D1" t="s">
        <v>29</v>
      </c>
      <c r="E1" t="s">
        <v>32</v>
      </c>
      <c r="F1" t="s">
        <v>32</v>
      </c>
      <c r="G1" t="s">
        <v>33</v>
      </c>
      <c r="H1" t="s">
        <v>33</v>
      </c>
      <c r="I1" t="s">
        <v>34</v>
      </c>
      <c r="J1" t="s">
        <v>34</v>
      </c>
      <c r="K1" t="s">
        <v>35</v>
      </c>
      <c r="L1" t="s">
        <v>35</v>
      </c>
      <c r="M1" t="s">
        <v>36</v>
      </c>
      <c r="N1" t="s">
        <v>36</v>
      </c>
      <c r="O1" t="s">
        <v>37</v>
      </c>
      <c r="P1" t="s">
        <v>37</v>
      </c>
      <c r="Q1" t="s">
        <v>38</v>
      </c>
      <c r="R1" t="s">
        <v>38</v>
      </c>
      <c r="S1" t="s">
        <v>39</v>
      </c>
      <c r="T1" t="s">
        <v>39</v>
      </c>
      <c r="U1" t="s">
        <v>40</v>
      </c>
      <c r="V1" t="s">
        <v>40</v>
      </c>
      <c r="W1" t="s">
        <v>41</v>
      </c>
      <c r="X1" t="s">
        <v>41</v>
      </c>
      <c r="Y1" t="s">
        <v>42</v>
      </c>
      <c r="Z1" t="s">
        <v>42</v>
      </c>
      <c r="AA1" t="s">
        <v>43</v>
      </c>
      <c r="AB1" t="s">
        <v>43</v>
      </c>
      <c r="AC1" s="1" t="s">
        <v>1023</v>
      </c>
      <c r="AD1" s="1" t="s">
        <v>1023</v>
      </c>
      <c r="AE1" t="s">
        <v>44</v>
      </c>
      <c r="AF1" t="s">
        <v>44</v>
      </c>
      <c r="AG1" t="s">
        <v>45</v>
      </c>
      <c r="AH1" t="s">
        <v>45</v>
      </c>
      <c r="AI1" t="s">
        <v>46</v>
      </c>
      <c r="AJ1" t="s">
        <v>46</v>
      </c>
      <c r="AK1" t="s">
        <v>47</v>
      </c>
      <c r="AL1" t="s">
        <v>47</v>
      </c>
      <c r="AM1" t="s">
        <v>48</v>
      </c>
      <c r="AN1" t="s">
        <v>48</v>
      </c>
      <c r="AO1" t="s">
        <v>49</v>
      </c>
      <c r="AP1" t="s">
        <v>49</v>
      </c>
      <c r="AQ1" t="s">
        <v>50</v>
      </c>
      <c r="AR1" t="s">
        <v>50</v>
      </c>
      <c r="AS1" t="s">
        <v>51</v>
      </c>
      <c r="AT1" t="s">
        <v>51</v>
      </c>
      <c r="AU1" t="s">
        <v>52</v>
      </c>
      <c r="AV1" t="s">
        <v>52</v>
      </c>
      <c r="AW1" t="s">
        <v>53</v>
      </c>
      <c r="AX1" t="s">
        <v>53</v>
      </c>
      <c r="AY1" t="s">
        <v>54</v>
      </c>
      <c r="AZ1" t="s">
        <v>54</v>
      </c>
      <c r="BA1" t="s">
        <v>55</v>
      </c>
      <c r="BB1" t="s">
        <v>55</v>
      </c>
      <c r="BC1" t="s">
        <v>56</v>
      </c>
      <c r="BD1" t="s">
        <v>56</v>
      </c>
      <c r="BE1" t="s">
        <v>57</v>
      </c>
      <c r="BF1" t="s">
        <v>57</v>
      </c>
      <c r="BG1" t="s">
        <v>58</v>
      </c>
      <c r="BH1" t="s">
        <v>58</v>
      </c>
      <c r="BI1" t="s">
        <v>59</v>
      </c>
      <c r="BJ1" t="s">
        <v>59</v>
      </c>
      <c r="BK1" t="s">
        <v>60</v>
      </c>
      <c r="BL1" t="s">
        <v>60</v>
      </c>
      <c r="BM1" t="s">
        <v>61</v>
      </c>
      <c r="BN1" t="s">
        <v>61</v>
      </c>
      <c r="BO1" t="s">
        <v>62</v>
      </c>
      <c r="BP1" t="s">
        <v>62</v>
      </c>
      <c r="BQ1" t="s">
        <v>63</v>
      </c>
      <c r="BR1" t="s">
        <v>63</v>
      </c>
      <c r="BS1" t="s">
        <v>988</v>
      </c>
      <c r="BT1" t="s">
        <v>988</v>
      </c>
    </row>
    <row r="2" spans="1:72" ht="118.8" x14ac:dyDescent="0.25">
      <c r="C2" t="s">
        <v>30</v>
      </c>
      <c r="D2" t="s">
        <v>31</v>
      </c>
      <c r="E2" t="s">
        <v>30</v>
      </c>
      <c r="F2" t="s">
        <v>31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31</v>
      </c>
      <c r="O2" t="s">
        <v>30</v>
      </c>
      <c r="P2" t="s">
        <v>31</v>
      </c>
      <c r="Q2" t="s">
        <v>30</v>
      </c>
      <c r="R2" t="s">
        <v>31</v>
      </c>
      <c r="S2" t="s">
        <v>30</v>
      </c>
      <c r="T2" t="s">
        <v>31</v>
      </c>
      <c r="U2" t="s">
        <v>30</v>
      </c>
      <c r="V2" t="s">
        <v>31</v>
      </c>
      <c r="W2" t="s">
        <v>30</v>
      </c>
      <c r="X2" t="s">
        <v>31</v>
      </c>
      <c r="Y2" t="s">
        <v>30</v>
      </c>
      <c r="Z2" t="s">
        <v>31</v>
      </c>
      <c r="AA2" t="s">
        <v>30</v>
      </c>
      <c r="AB2" t="s">
        <v>31</v>
      </c>
      <c r="AC2" s="1" t="s">
        <v>30</v>
      </c>
      <c r="AD2" s="1" t="s">
        <v>31</v>
      </c>
      <c r="AE2" t="s">
        <v>30</v>
      </c>
      <c r="AF2" t="s">
        <v>31</v>
      </c>
      <c r="AG2" t="s">
        <v>30</v>
      </c>
      <c r="AH2" t="s">
        <v>31</v>
      </c>
      <c r="AI2" t="s">
        <v>30</v>
      </c>
      <c r="AJ2" t="s">
        <v>31</v>
      </c>
      <c r="AK2" t="s">
        <v>30</v>
      </c>
      <c r="AL2" t="s">
        <v>31</v>
      </c>
      <c r="AM2" t="s">
        <v>30</v>
      </c>
      <c r="AN2" t="s">
        <v>31</v>
      </c>
      <c r="AO2" t="s">
        <v>30</v>
      </c>
      <c r="AP2" t="s">
        <v>31</v>
      </c>
      <c r="AQ2" t="s">
        <v>30</v>
      </c>
      <c r="AR2" t="s">
        <v>31</v>
      </c>
      <c r="AS2" t="s">
        <v>30</v>
      </c>
      <c r="AT2" t="s">
        <v>31</v>
      </c>
      <c r="AU2" t="s">
        <v>30</v>
      </c>
      <c r="AV2" t="s">
        <v>31</v>
      </c>
      <c r="AW2" t="s">
        <v>30</v>
      </c>
      <c r="AX2" t="s">
        <v>31</v>
      </c>
      <c r="AY2" t="s">
        <v>30</v>
      </c>
      <c r="AZ2" t="s">
        <v>31</v>
      </c>
      <c r="BA2" t="s">
        <v>30</v>
      </c>
      <c r="BB2" t="s">
        <v>31</v>
      </c>
      <c r="BC2" t="s">
        <v>30</v>
      </c>
      <c r="BD2" t="s">
        <v>31</v>
      </c>
      <c r="BE2" t="s">
        <v>30</v>
      </c>
      <c r="BF2" t="s">
        <v>31</v>
      </c>
      <c r="BG2" t="s">
        <v>30</v>
      </c>
      <c r="BH2" t="s">
        <v>31</v>
      </c>
      <c r="BI2" t="s">
        <v>30</v>
      </c>
      <c r="BJ2" t="s">
        <v>31</v>
      </c>
      <c r="BK2" t="s">
        <v>30</v>
      </c>
      <c r="BL2" t="s">
        <v>31</v>
      </c>
      <c r="BM2" t="s">
        <v>30</v>
      </c>
      <c r="BN2" t="s">
        <v>31</v>
      </c>
      <c r="BO2" t="s">
        <v>30</v>
      </c>
      <c r="BP2" t="s">
        <v>31</v>
      </c>
      <c r="BQ2" t="s">
        <v>30</v>
      </c>
      <c r="BR2" t="s">
        <v>31</v>
      </c>
      <c r="BS2" t="s">
        <v>30</v>
      </c>
      <c r="BT2" t="s">
        <v>31</v>
      </c>
    </row>
    <row r="3" spans="1:72" x14ac:dyDescent="0.25">
      <c r="B3" t="s">
        <v>1</v>
      </c>
      <c r="C3">
        <v>10.968999999999999</v>
      </c>
      <c r="D3">
        <v>11.421824916666701</v>
      </c>
      <c r="E3">
        <v>31.837499999999999</v>
      </c>
      <c r="F3">
        <v>33.456497499999998</v>
      </c>
      <c r="G3">
        <v>0.84599999999999997</v>
      </c>
      <c r="H3">
        <v>0.66468351407057702</v>
      </c>
      <c r="I3">
        <v>1.4017999999999999</v>
      </c>
      <c r="J3">
        <v>1.3656734475000001</v>
      </c>
      <c r="K3">
        <v>8.4461999999999993</v>
      </c>
      <c r="L3">
        <v>8.6187426666666695</v>
      </c>
      <c r="M3">
        <v>28.048999999999999</v>
      </c>
      <c r="N3">
        <v>28.785083333333301</v>
      </c>
      <c r="O3">
        <v>6.0830000000000002</v>
      </c>
      <c r="P3">
        <v>6.3605516666666704</v>
      </c>
      <c r="Q3">
        <v>12.39</v>
      </c>
      <c r="R3">
        <v>12.991250000000001</v>
      </c>
      <c r="S3">
        <v>4.7431999999999999</v>
      </c>
      <c r="T3">
        <v>5.2235125</v>
      </c>
      <c r="U3">
        <v>5.3460000000000001</v>
      </c>
      <c r="V3">
        <v>5.5520449999999997</v>
      </c>
      <c r="W3">
        <v>1.5488</v>
      </c>
      <c r="X3">
        <v>1.6227941666666701</v>
      </c>
      <c r="Y3">
        <v>240.10001</v>
      </c>
      <c r="Z3">
        <v>242.60281749999999</v>
      </c>
      <c r="AA3">
        <v>110.69</v>
      </c>
      <c r="AB3">
        <v>105.160458333333</v>
      </c>
      <c r="AC3" s="1">
        <v>0.64637062891862196</v>
      </c>
      <c r="AD3" s="1">
        <v>0.66862810166666697</v>
      </c>
      <c r="AE3">
        <v>1629.74</v>
      </c>
      <c r="AF3">
        <v>1612.4449833333299</v>
      </c>
      <c r="AG3">
        <v>99.74</v>
      </c>
      <c r="AH3">
        <v>102.207805833333</v>
      </c>
      <c r="AI3">
        <v>788.7</v>
      </c>
      <c r="AJ3">
        <v>803.77166666666699</v>
      </c>
      <c r="AK3">
        <v>0.54800000000000004</v>
      </c>
      <c r="AL3">
        <v>0.55974999999999997</v>
      </c>
      <c r="AM3">
        <v>4</v>
      </c>
      <c r="AN3">
        <v>3.9777499999999999</v>
      </c>
      <c r="AO3">
        <v>31.837499999999999</v>
      </c>
      <c r="AP3">
        <v>33.456497499999998</v>
      </c>
      <c r="AQ3">
        <v>1.7351000000000001</v>
      </c>
      <c r="AR3">
        <v>1.81999508333333</v>
      </c>
      <c r="AS3">
        <v>6.7619999999999996</v>
      </c>
      <c r="AT3">
        <v>7.0575841666666701</v>
      </c>
      <c r="AU3">
        <v>2.4002622886919398</v>
      </c>
      <c r="AV3">
        <v>2.2722766666666701</v>
      </c>
      <c r="AW3">
        <v>159.09299999999999</v>
      </c>
      <c r="AX3">
        <v>165.992776666667</v>
      </c>
      <c r="AY3">
        <v>1.4607000000000001</v>
      </c>
      <c r="AZ3">
        <v>1.52744416666667</v>
      </c>
      <c r="BA3">
        <v>31.277000000000001</v>
      </c>
      <c r="BB3">
        <v>32.044833333333301</v>
      </c>
      <c r="BC3">
        <v>126.4576</v>
      </c>
      <c r="BD3">
        <v>128.808558333333</v>
      </c>
      <c r="BE3">
        <v>131.739</v>
      </c>
      <c r="BF3">
        <v>133.957955</v>
      </c>
      <c r="BG3">
        <v>7.4615</v>
      </c>
      <c r="BH3">
        <v>7.7159700000000004</v>
      </c>
      <c r="BI3">
        <v>1.3115000000000001</v>
      </c>
      <c r="BJ3">
        <v>1.3676925</v>
      </c>
      <c r="BK3">
        <v>25.09</v>
      </c>
      <c r="BL3">
        <v>25.1499518885845</v>
      </c>
      <c r="BM3">
        <v>0.64</v>
      </c>
      <c r="BN3">
        <v>0.65342660416666698</v>
      </c>
      <c r="BO3">
        <v>1</v>
      </c>
      <c r="BP3">
        <v>1</v>
      </c>
      <c r="BQ3">
        <v>11051</v>
      </c>
      <c r="BR3">
        <v>10965.666666666701</v>
      </c>
    </row>
    <row r="4" spans="1:72" x14ac:dyDescent="0.25">
      <c r="B4" t="s">
        <v>2</v>
      </c>
      <c r="C4">
        <v>10.087999999999999</v>
      </c>
      <c r="D4">
        <v>10.0814958333333</v>
      </c>
      <c r="E4">
        <v>29.414999999999999</v>
      </c>
      <c r="F4">
        <v>29.4800166666667</v>
      </c>
      <c r="G4">
        <v>0.97299999999999998</v>
      </c>
      <c r="H4">
        <v>0.91766666666666696</v>
      </c>
      <c r="I4">
        <v>1.3639999599999999</v>
      </c>
      <c r="J4">
        <v>1.3724454183333299</v>
      </c>
      <c r="K4">
        <v>8.3173999999999992</v>
      </c>
      <c r="L4">
        <v>8.3514166666666707</v>
      </c>
      <c r="M4">
        <v>26.602</v>
      </c>
      <c r="N4">
        <v>26.540666666666699</v>
      </c>
      <c r="O4">
        <v>5.5460000000000003</v>
      </c>
      <c r="P4">
        <v>5.6023666666666703</v>
      </c>
      <c r="Q4">
        <v>11.462</v>
      </c>
      <c r="R4">
        <v>11.46475</v>
      </c>
      <c r="S4">
        <v>4.3586</v>
      </c>
      <c r="T4">
        <v>4.3666666666666698</v>
      </c>
      <c r="U4">
        <v>4.9000000000000004</v>
      </c>
      <c r="V4">
        <v>4.9914825</v>
      </c>
      <c r="W4">
        <v>1.4335</v>
      </c>
      <c r="X4">
        <v>1.4331324999999999</v>
      </c>
      <c r="Y4">
        <v>237.03998999999999</v>
      </c>
      <c r="Z4">
        <v>231.66273583333299</v>
      </c>
      <c r="AA4">
        <v>139.47</v>
      </c>
      <c r="AB4">
        <v>125.681425</v>
      </c>
      <c r="AC4" s="1">
        <v>0.62285892245406405</v>
      </c>
      <c r="AD4" s="1">
        <v>0.62373307499999997</v>
      </c>
      <c r="AE4">
        <v>1584.72</v>
      </c>
      <c r="AF4">
        <v>1628.9331583333301</v>
      </c>
      <c r="AG4">
        <v>102.83</v>
      </c>
      <c r="AH4">
        <v>94.059579166666694</v>
      </c>
      <c r="AI4">
        <v>774.7</v>
      </c>
      <c r="AJ4">
        <v>771.25416666666695</v>
      </c>
      <c r="AK4">
        <v>0.53700000000000003</v>
      </c>
      <c r="AL4">
        <v>0.52758333333333296</v>
      </c>
      <c r="AM4">
        <v>4</v>
      </c>
      <c r="AN4">
        <v>4</v>
      </c>
      <c r="AO4">
        <v>29.414999999999999</v>
      </c>
      <c r="AP4">
        <v>29.4800166666667</v>
      </c>
      <c r="AQ4">
        <v>1.6044</v>
      </c>
      <c r="AR4">
        <v>1.60567525</v>
      </c>
      <c r="AS4">
        <v>6.319</v>
      </c>
      <c r="AT4">
        <v>6.3351566666666699</v>
      </c>
      <c r="AU4">
        <v>2.468</v>
      </c>
      <c r="AV4">
        <v>2.4249833333333299</v>
      </c>
      <c r="AW4">
        <v>149.41299000000001</v>
      </c>
      <c r="AX4">
        <v>151.10552833333301</v>
      </c>
      <c r="AY4">
        <v>1.4142999999999999</v>
      </c>
      <c r="AZ4">
        <v>1.4173750000000001</v>
      </c>
      <c r="BA4">
        <v>29.568999999999999</v>
      </c>
      <c r="BB4">
        <v>29.713416666666699</v>
      </c>
      <c r="BC4">
        <v>125.9902</v>
      </c>
      <c r="BD4">
        <v>118.518466666667</v>
      </c>
      <c r="BE4">
        <v>121.40900000000001</v>
      </c>
      <c r="BF4">
        <v>124.68899999999999</v>
      </c>
      <c r="BG4">
        <v>6.6581999999999999</v>
      </c>
      <c r="BH4">
        <v>7.13326833333333</v>
      </c>
      <c r="BI4">
        <v>1.1505000000000001</v>
      </c>
      <c r="BJ4">
        <v>1.18246916666667</v>
      </c>
      <c r="BK4">
        <v>25.19</v>
      </c>
      <c r="BL4">
        <v>24.915175704072599</v>
      </c>
      <c r="BM4">
        <v>0.64516129032258096</v>
      </c>
      <c r="BN4">
        <v>0.63366811999999995</v>
      </c>
      <c r="BO4">
        <v>1</v>
      </c>
      <c r="BP4">
        <v>1</v>
      </c>
      <c r="BQ4">
        <v>11015</v>
      </c>
      <c r="BR4">
        <v>11038.25</v>
      </c>
    </row>
    <row r="5" spans="1:72" x14ac:dyDescent="0.25">
      <c r="B5" t="s">
        <v>3</v>
      </c>
      <c r="C5">
        <v>10.954000000000001</v>
      </c>
      <c r="D5">
        <v>10.5865575</v>
      </c>
      <c r="E5">
        <v>32.005000000000003</v>
      </c>
      <c r="F5">
        <v>30.961513333333301</v>
      </c>
      <c r="G5">
        <v>1.0394000000000001</v>
      </c>
      <c r="H5">
        <v>1.0051000000000001</v>
      </c>
      <c r="I5">
        <v>1.3706</v>
      </c>
      <c r="J5">
        <v>1.36352163583333</v>
      </c>
      <c r="K5">
        <v>8.2981999999999996</v>
      </c>
      <c r="L5">
        <v>8.3141750000000005</v>
      </c>
      <c r="M5">
        <v>27.332000000000001</v>
      </c>
      <c r="N5">
        <v>27.144916666666699</v>
      </c>
      <c r="O5">
        <v>5.9444999999999997</v>
      </c>
      <c r="P5">
        <v>5.79867166666667</v>
      </c>
      <c r="Q5">
        <v>12.44</v>
      </c>
      <c r="R5">
        <v>12.038</v>
      </c>
      <c r="S5">
        <v>4.6439000000000004</v>
      </c>
      <c r="T5">
        <v>4.5935499999999996</v>
      </c>
      <c r="U5">
        <v>5.2370000000000001</v>
      </c>
      <c r="V5">
        <v>5.1155225</v>
      </c>
      <c r="W5">
        <v>1.5548</v>
      </c>
      <c r="X5">
        <v>1.5047741666666701</v>
      </c>
      <c r="Y5">
        <v>247.02</v>
      </c>
      <c r="Z5">
        <v>240.71154250000001</v>
      </c>
      <c r="AA5">
        <v>164.93</v>
      </c>
      <c r="AB5">
        <v>152.64666666666699</v>
      </c>
      <c r="AC5" s="1">
        <v>0.59484861102849296</v>
      </c>
      <c r="AD5" s="1">
        <v>0.62502836833333297</v>
      </c>
      <c r="AE5">
        <v>1530.5699</v>
      </c>
      <c r="AF5">
        <v>1542.9469666666701</v>
      </c>
      <c r="AG5">
        <v>116</v>
      </c>
      <c r="AH5">
        <v>108.779056666667</v>
      </c>
      <c r="AI5">
        <v>844.2</v>
      </c>
      <c r="AJ5">
        <v>804.45749999999998</v>
      </c>
      <c r="AK5">
        <v>0.55600000000000005</v>
      </c>
      <c r="AL5">
        <v>0.55074999999999996</v>
      </c>
      <c r="AM5">
        <v>4</v>
      </c>
      <c r="AN5">
        <v>4</v>
      </c>
      <c r="AO5">
        <v>32.005000000000003</v>
      </c>
      <c r="AP5">
        <v>30.961513333333301</v>
      </c>
      <c r="AQ5">
        <v>1.7436</v>
      </c>
      <c r="AR5">
        <v>1.6858967499999999</v>
      </c>
      <c r="AS5">
        <v>6.4424999999999999</v>
      </c>
      <c r="AT5">
        <v>6.4498083333333298</v>
      </c>
      <c r="AU5">
        <v>2.8755000000000002</v>
      </c>
      <c r="AV5">
        <v>2.6960999999999999</v>
      </c>
      <c r="AW5">
        <v>156.38498999999999</v>
      </c>
      <c r="AX5">
        <v>154.24366166666701</v>
      </c>
      <c r="AY5">
        <v>1.3997999999999999</v>
      </c>
      <c r="AZ5">
        <v>1.4100408333333301</v>
      </c>
      <c r="BA5">
        <v>31.895</v>
      </c>
      <c r="BB5">
        <v>30.653749999999999</v>
      </c>
      <c r="BC5">
        <v>141.47999999999999</v>
      </c>
      <c r="BD5">
        <v>135.36430833333301</v>
      </c>
      <c r="BE5">
        <v>131.27500000000001</v>
      </c>
      <c r="BF5">
        <v>126.661583333333</v>
      </c>
      <c r="BG5">
        <v>6.8710000000000004</v>
      </c>
      <c r="BH5">
        <v>6.7059558333333298</v>
      </c>
      <c r="BI5">
        <v>1.3464</v>
      </c>
      <c r="BJ5">
        <v>1.2360100000000001</v>
      </c>
      <c r="BK5">
        <v>25.61</v>
      </c>
      <c r="BL5">
        <v>25.342682860966502</v>
      </c>
      <c r="BM5">
        <v>0.58892815076560701</v>
      </c>
      <c r="BN5">
        <v>0.64095825500000003</v>
      </c>
      <c r="BO5">
        <v>1</v>
      </c>
      <c r="BP5">
        <v>1</v>
      </c>
      <c r="BQ5">
        <v>11149</v>
      </c>
      <c r="BR5">
        <v>11032.583333333299</v>
      </c>
    </row>
    <row r="6" spans="1:72" x14ac:dyDescent="0.25">
      <c r="B6" t="s">
        <v>4</v>
      </c>
      <c r="C6">
        <v>12.632999999999999</v>
      </c>
      <c r="D6">
        <v>12.204244166666699</v>
      </c>
      <c r="E6">
        <v>36.92</v>
      </c>
      <c r="F6">
        <v>35.773890833333297</v>
      </c>
      <c r="G6">
        <v>1.1164000000000001</v>
      </c>
      <c r="H6">
        <v>1.07799166666667</v>
      </c>
      <c r="I6">
        <v>1.4305000000000001</v>
      </c>
      <c r="J6">
        <v>1.3845980283333299</v>
      </c>
      <c r="K6">
        <v>8.2797999999999998</v>
      </c>
      <c r="L6">
        <v>8.2898166666666704</v>
      </c>
      <c r="M6">
        <v>34.636000000000003</v>
      </c>
      <c r="N6">
        <v>31.698416666666699</v>
      </c>
      <c r="O6">
        <v>6.8259999999999996</v>
      </c>
      <c r="P6">
        <v>6.6044591666666701</v>
      </c>
      <c r="Q6">
        <v>14.336</v>
      </c>
      <c r="R6">
        <v>13.88175</v>
      </c>
      <c r="S6">
        <v>5.4207000000000001</v>
      </c>
      <c r="T6">
        <v>5.1914350000000002</v>
      </c>
      <c r="U6">
        <v>5.9881000000000002</v>
      </c>
      <c r="V6">
        <v>5.8366916666666704</v>
      </c>
      <c r="W6">
        <v>1.7921</v>
      </c>
      <c r="X6">
        <v>1.73405583333333</v>
      </c>
      <c r="Y6">
        <v>282.60998999999998</v>
      </c>
      <c r="Z6">
        <v>273.05785333333301</v>
      </c>
      <c r="AA6">
        <v>203.5</v>
      </c>
      <c r="AB6">
        <v>186.789166666667</v>
      </c>
      <c r="AC6" s="1">
        <v>0.69910514541387003</v>
      </c>
      <c r="AD6" s="1">
        <v>0.65964312666666702</v>
      </c>
      <c r="AE6">
        <v>1759.1899000000001</v>
      </c>
      <c r="AF6">
        <v>1703.09690833333</v>
      </c>
      <c r="AG6">
        <v>129.94999999999999</v>
      </c>
      <c r="AH6">
        <v>120.99086250000001</v>
      </c>
      <c r="AI6">
        <v>1415.2</v>
      </c>
      <c r="AJ6">
        <v>949.89</v>
      </c>
      <c r="AK6">
        <v>0.59</v>
      </c>
      <c r="AL6">
        <v>0.58091666666666697</v>
      </c>
      <c r="AM6">
        <v>4</v>
      </c>
      <c r="AN6">
        <v>4</v>
      </c>
      <c r="AO6">
        <v>36.92</v>
      </c>
      <c r="AP6">
        <v>35.773890833333297</v>
      </c>
      <c r="AQ6">
        <v>2.0171999999999999</v>
      </c>
      <c r="AR6">
        <v>1.95126991666667</v>
      </c>
      <c r="AS6">
        <v>7.3156999999999996</v>
      </c>
      <c r="AT6">
        <v>7.0734008333333298</v>
      </c>
      <c r="AU6">
        <v>3.5179999999999998</v>
      </c>
      <c r="AV6">
        <v>3.27929166666667</v>
      </c>
      <c r="AW6">
        <v>183.32599999999999</v>
      </c>
      <c r="AX6">
        <v>175.312445</v>
      </c>
      <c r="AY6">
        <v>1.6755</v>
      </c>
      <c r="AZ6">
        <v>1.48480583333333</v>
      </c>
      <c r="BA6">
        <v>34.781999999999996</v>
      </c>
      <c r="BB6">
        <v>33.6161666666667</v>
      </c>
      <c r="BC6">
        <v>169.18</v>
      </c>
      <c r="BD6">
        <v>159.68833333333299</v>
      </c>
      <c r="BE6">
        <v>151.702</v>
      </c>
      <c r="BF6">
        <v>146.41362833333301</v>
      </c>
      <c r="BG6">
        <v>7.8769999999999998</v>
      </c>
      <c r="BH6">
        <v>7.6348941666666699</v>
      </c>
      <c r="BI6">
        <v>1.4553</v>
      </c>
      <c r="BJ6">
        <v>1.4513125</v>
      </c>
      <c r="BK6">
        <v>47.247</v>
      </c>
      <c r="BL6">
        <v>31.364334454295399</v>
      </c>
      <c r="BM6">
        <v>0.60466803724755103</v>
      </c>
      <c r="BN6">
        <v>0.61083611416666705</v>
      </c>
      <c r="BO6">
        <v>1</v>
      </c>
      <c r="BP6">
        <v>1</v>
      </c>
      <c r="BQ6">
        <v>12292</v>
      </c>
      <c r="BR6">
        <v>11683.333333333299</v>
      </c>
    </row>
    <row r="7" spans="1:72" x14ac:dyDescent="0.25">
      <c r="B7" t="s">
        <v>5</v>
      </c>
      <c r="C7">
        <v>11.747</v>
      </c>
      <c r="D7">
        <v>12.379065000000001</v>
      </c>
      <c r="E7">
        <v>34.5745</v>
      </c>
      <c r="F7">
        <v>36.298640833333302</v>
      </c>
      <c r="G7">
        <v>1.2087000000000001</v>
      </c>
      <c r="H7">
        <v>1.16051666666667</v>
      </c>
      <c r="I7">
        <v>1.5333000000000001</v>
      </c>
      <c r="J7">
        <v>1.4835053016666699</v>
      </c>
      <c r="K7">
        <v>8.2787000000000006</v>
      </c>
      <c r="L7">
        <v>8.2789583333333301</v>
      </c>
      <c r="M7">
        <v>29.855</v>
      </c>
      <c r="N7">
        <v>32.281166666666699</v>
      </c>
      <c r="O7">
        <v>6.3864999999999998</v>
      </c>
      <c r="P7">
        <v>6.7008266666666696</v>
      </c>
      <c r="Q7">
        <v>13.41</v>
      </c>
      <c r="R7">
        <v>14.074666666666699</v>
      </c>
      <c r="S7">
        <v>5.0960000000000001</v>
      </c>
      <c r="T7">
        <v>5.34406583333333</v>
      </c>
      <c r="U7">
        <v>5.6220999999999997</v>
      </c>
      <c r="V7">
        <v>5.8995156666666704</v>
      </c>
      <c r="W7">
        <v>1.673</v>
      </c>
      <c r="X7">
        <v>1.7596676</v>
      </c>
      <c r="Y7">
        <v>282.57001000000002</v>
      </c>
      <c r="Z7">
        <v>295.52910500000002</v>
      </c>
      <c r="AA7">
        <v>219.03</v>
      </c>
      <c r="AB7">
        <v>214.40166666666701</v>
      </c>
      <c r="AC7" s="1">
        <v>0.67235930881463002</v>
      </c>
      <c r="AD7" s="1">
        <v>0.70227099833333295</v>
      </c>
      <c r="AE7">
        <v>1653.1</v>
      </c>
      <c r="AF7">
        <v>1736.20738333333</v>
      </c>
      <c r="AG7">
        <v>115.6</v>
      </c>
      <c r="AH7">
        <v>130.90530066666699</v>
      </c>
      <c r="AI7">
        <v>1207.8</v>
      </c>
      <c r="AJ7">
        <v>1403.18333333333</v>
      </c>
      <c r="AK7">
        <v>0.56899999999999995</v>
      </c>
      <c r="AL7">
        <v>0.58983333333333299</v>
      </c>
      <c r="AM7">
        <v>4</v>
      </c>
      <c r="AN7">
        <v>4</v>
      </c>
      <c r="AO7">
        <v>34.5745</v>
      </c>
      <c r="AP7">
        <v>36.298640833333302</v>
      </c>
      <c r="AQ7">
        <v>1.8888</v>
      </c>
      <c r="AR7">
        <v>1.983733</v>
      </c>
      <c r="AS7">
        <v>7.6</v>
      </c>
      <c r="AT7">
        <v>7.5450974999999998</v>
      </c>
      <c r="AU7">
        <v>3.504</v>
      </c>
      <c r="AV7">
        <v>3.4754</v>
      </c>
      <c r="AW7">
        <v>171.82899</v>
      </c>
      <c r="AX7">
        <v>180.10448</v>
      </c>
      <c r="AY7">
        <v>1.6605000000000001</v>
      </c>
      <c r="AZ7">
        <v>1.67360166666667</v>
      </c>
      <c r="BA7">
        <v>36.912999999999997</v>
      </c>
      <c r="BB7">
        <v>35.233416666666699</v>
      </c>
      <c r="BC7">
        <v>161.19999999999999</v>
      </c>
      <c r="BD7">
        <v>166.134166666667</v>
      </c>
      <c r="BE7">
        <v>142.60699</v>
      </c>
      <c r="BF7">
        <v>149.395331666667</v>
      </c>
      <c r="BG7">
        <v>8.0609999999999999</v>
      </c>
      <c r="BH7">
        <v>7.9498681666666702</v>
      </c>
      <c r="BI7">
        <v>1.3765000000000001</v>
      </c>
      <c r="BJ7">
        <v>1.44981330833333</v>
      </c>
      <c r="BK7">
        <v>36.691000000000003</v>
      </c>
      <c r="BL7">
        <v>41.359387499999997</v>
      </c>
      <c r="BM7">
        <v>0.60114217012323401</v>
      </c>
      <c r="BN7">
        <v>0.60382359416666698</v>
      </c>
      <c r="BO7">
        <v>1</v>
      </c>
      <c r="BP7">
        <v>1</v>
      </c>
      <c r="BQ7">
        <v>13890</v>
      </c>
      <c r="BR7">
        <v>13268</v>
      </c>
    </row>
    <row r="8" spans="1:72" x14ac:dyDescent="0.25">
      <c r="B8" t="s">
        <v>6</v>
      </c>
      <c r="G8">
        <v>1.7882</v>
      </c>
      <c r="H8">
        <v>1.8139328465721301</v>
      </c>
      <c r="I8">
        <v>1.4433</v>
      </c>
      <c r="J8">
        <v>1.48570481916667</v>
      </c>
      <c r="K8">
        <v>8.2795000000000005</v>
      </c>
      <c r="L8">
        <v>8.2782499999999999</v>
      </c>
      <c r="M8">
        <v>35.978999999999999</v>
      </c>
      <c r="N8">
        <v>34.569249999999997</v>
      </c>
      <c r="O8">
        <v>7.3987999999999996</v>
      </c>
      <c r="P8">
        <v>6.9762399999999998</v>
      </c>
      <c r="Q8">
        <v>15.561999999999999</v>
      </c>
      <c r="R8">
        <v>14.677583333333301</v>
      </c>
      <c r="Y8">
        <v>328.44</v>
      </c>
      <c r="Z8">
        <v>305.64660416666698</v>
      </c>
      <c r="AA8">
        <v>252.52</v>
      </c>
      <c r="AB8">
        <v>237.145833333333</v>
      </c>
      <c r="AG8">
        <v>102.2</v>
      </c>
      <c r="AH8">
        <v>113.90680500000001</v>
      </c>
      <c r="AI8">
        <v>1145.4000000000001</v>
      </c>
      <c r="AJ8">
        <v>1189.43916666667</v>
      </c>
      <c r="AK8">
        <v>0.58299999999999996</v>
      </c>
      <c r="AL8">
        <v>0.58516666666666695</v>
      </c>
      <c r="AM8">
        <v>4</v>
      </c>
      <c r="AN8">
        <v>4</v>
      </c>
      <c r="AS8">
        <v>8.0395000000000003</v>
      </c>
      <c r="AT8">
        <v>7.7991716666666697</v>
      </c>
      <c r="AU8">
        <v>4.1482999999999999</v>
      </c>
      <c r="AV8">
        <v>3.9671083333333299</v>
      </c>
      <c r="AY8">
        <v>1.6659999999999999</v>
      </c>
      <c r="AZ8">
        <v>1.69495666666667</v>
      </c>
      <c r="BA8">
        <v>42.265999999999998</v>
      </c>
      <c r="BB8">
        <v>41.362833333333299</v>
      </c>
      <c r="BC8">
        <v>196.7705</v>
      </c>
      <c r="BD8">
        <v>181.76919333333299</v>
      </c>
      <c r="BG8">
        <v>8.5250000000000004</v>
      </c>
      <c r="BH8">
        <v>8.2624283333333306</v>
      </c>
      <c r="BI8">
        <v>1.5995999999999999</v>
      </c>
      <c r="BJ8">
        <v>1.5021549999999999</v>
      </c>
      <c r="BK8">
        <v>37.47</v>
      </c>
      <c r="BL8">
        <v>37.8136558333333</v>
      </c>
      <c r="BM8">
        <v>0.61865874783469399</v>
      </c>
      <c r="BN8">
        <v>0.61805684500000002</v>
      </c>
      <c r="BO8">
        <v>1</v>
      </c>
      <c r="BP8">
        <v>1</v>
      </c>
      <c r="BQ8">
        <v>14028</v>
      </c>
      <c r="BR8">
        <v>13943.166666666701</v>
      </c>
      <c r="BS8">
        <v>0.99542106310969503</v>
      </c>
      <c r="BT8">
        <v>0.93828307239528297</v>
      </c>
    </row>
    <row r="9" spans="1:72" x14ac:dyDescent="0.25">
      <c r="B9" t="s">
        <v>7</v>
      </c>
      <c r="G9">
        <v>1.9545999999999999</v>
      </c>
      <c r="H9">
        <v>1.8294231220756101</v>
      </c>
      <c r="I9">
        <v>1.4995000000000001</v>
      </c>
      <c r="J9">
        <v>1.485394095</v>
      </c>
      <c r="K9">
        <v>8.2774000000000001</v>
      </c>
      <c r="L9">
        <v>8.2785041666666697</v>
      </c>
      <c r="M9">
        <v>37.813000000000002</v>
      </c>
      <c r="N9">
        <v>38.598416666666701</v>
      </c>
      <c r="O9">
        <v>8.0205000000000002</v>
      </c>
      <c r="P9">
        <v>8.0831441666666706</v>
      </c>
      <c r="Q9">
        <v>16.819800000000001</v>
      </c>
      <c r="R9">
        <v>16.968636666666701</v>
      </c>
      <c r="Y9">
        <v>365.62</v>
      </c>
      <c r="Z9">
        <v>365.39856083333302</v>
      </c>
      <c r="AA9">
        <v>284.73</v>
      </c>
      <c r="AB9">
        <v>282.17916666666702</v>
      </c>
      <c r="AG9">
        <v>114.9</v>
      </c>
      <c r="AH9">
        <v>107.765498333333</v>
      </c>
      <c r="AI9">
        <v>1259.7</v>
      </c>
      <c r="AJ9">
        <v>1130.3625</v>
      </c>
      <c r="AK9">
        <v>0.61299999999999999</v>
      </c>
      <c r="AL9">
        <v>0.60650000000000004</v>
      </c>
      <c r="AM9">
        <v>4</v>
      </c>
      <c r="AN9">
        <v>4</v>
      </c>
      <c r="AS9">
        <v>8.8484999999999996</v>
      </c>
      <c r="AT9">
        <v>8.8018416666666699</v>
      </c>
      <c r="AU9">
        <v>4.1432000000000002</v>
      </c>
      <c r="AV9">
        <v>4.3460749999999999</v>
      </c>
      <c r="AY9">
        <v>1.7315</v>
      </c>
      <c r="AZ9">
        <v>1.72396333333333</v>
      </c>
      <c r="BA9">
        <v>47.389000000000003</v>
      </c>
      <c r="BB9">
        <v>46.035166666666697</v>
      </c>
      <c r="BC9">
        <v>227.37710000000001</v>
      </c>
      <c r="BD9">
        <v>222.65608583333301</v>
      </c>
      <c r="BG9">
        <v>9.5350000000000001</v>
      </c>
      <c r="BH9">
        <v>9.1622441666666692</v>
      </c>
      <c r="BI9">
        <v>1.6365000000000001</v>
      </c>
      <c r="BJ9">
        <v>1.6888425</v>
      </c>
      <c r="BK9">
        <v>43.267600000000002</v>
      </c>
      <c r="BL9">
        <v>40.111803333333299</v>
      </c>
      <c r="BM9">
        <v>0.67015145422865596</v>
      </c>
      <c r="BN9">
        <v>0.66093083333333302</v>
      </c>
      <c r="BO9">
        <v>1</v>
      </c>
      <c r="BP9">
        <v>1</v>
      </c>
      <c r="BQ9">
        <v>14514</v>
      </c>
      <c r="BR9">
        <v>14167.75</v>
      </c>
      <c r="BS9">
        <v>1.0746910263299301</v>
      </c>
      <c r="BT9">
        <v>1.0827050813260199</v>
      </c>
    </row>
    <row r="10" spans="1:72" x14ac:dyDescent="0.25">
      <c r="B10" t="s">
        <v>8</v>
      </c>
      <c r="G10">
        <v>2.3195999999999999</v>
      </c>
      <c r="H10">
        <v>2.3496317093224399</v>
      </c>
      <c r="I10">
        <v>1.5928</v>
      </c>
      <c r="J10">
        <v>1.548839955</v>
      </c>
      <c r="K10">
        <v>8.2767999999999997</v>
      </c>
      <c r="L10">
        <v>8.2770683333333306</v>
      </c>
      <c r="M10">
        <v>36.259</v>
      </c>
      <c r="N10">
        <v>38.035328333333297</v>
      </c>
      <c r="O10">
        <v>8.4094999999999995</v>
      </c>
      <c r="P10">
        <v>8.3228174999999993</v>
      </c>
      <c r="Q10">
        <v>17.692</v>
      </c>
      <c r="R10">
        <v>17.478071533333299</v>
      </c>
      <c r="AA10">
        <v>279.02999999999997</v>
      </c>
      <c r="AB10">
        <v>286.49</v>
      </c>
      <c r="AG10">
        <v>131.80000000000001</v>
      </c>
      <c r="AH10">
        <v>121.5289475</v>
      </c>
      <c r="AI10">
        <v>1326.1</v>
      </c>
      <c r="AJ10">
        <v>1290.79</v>
      </c>
      <c r="AK10">
        <v>0.63800000000000001</v>
      </c>
      <c r="AL10">
        <v>0.62791666666666701</v>
      </c>
      <c r="AM10">
        <v>4</v>
      </c>
      <c r="AN10">
        <v>4</v>
      </c>
      <c r="AS10">
        <v>9.0115999999999996</v>
      </c>
      <c r="AT10">
        <v>8.9916541666666703</v>
      </c>
      <c r="AU10">
        <v>3.9863</v>
      </c>
      <c r="AV10">
        <v>4.0938999999999997</v>
      </c>
      <c r="AY10">
        <v>1.851</v>
      </c>
      <c r="AZ10">
        <v>1.7917225000000001</v>
      </c>
      <c r="BA10">
        <v>48.466999999999999</v>
      </c>
      <c r="BB10">
        <v>48.354833333333303</v>
      </c>
      <c r="BC10">
        <v>250.94579999999999</v>
      </c>
      <c r="BD10">
        <v>242.74883500000001</v>
      </c>
      <c r="BG10">
        <v>10.6675</v>
      </c>
      <c r="BH10">
        <v>10.3291358333333</v>
      </c>
      <c r="BI10">
        <v>1.6773</v>
      </c>
      <c r="BJ10">
        <v>1.6876150000000001</v>
      </c>
      <c r="BK10">
        <v>44.221699999999998</v>
      </c>
      <c r="BL10">
        <v>44.431899999999999</v>
      </c>
      <c r="BM10">
        <v>0.68946497517926097</v>
      </c>
      <c r="BN10">
        <v>0.69465500000000002</v>
      </c>
      <c r="BO10">
        <v>1</v>
      </c>
      <c r="BP10">
        <v>1</v>
      </c>
      <c r="BQ10">
        <v>15084</v>
      </c>
      <c r="BR10">
        <v>14725.166666666701</v>
      </c>
      <c r="BS10">
        <v>1.1346873936230599</v>
      </c>
      <c r="BT10">
        <v>1.1165330856446301</v>
      </c>
    </row>
    <row r="11" spans="1:72" x14ac:dyDescent="0.25">
      <c r="B11" t="s">
        <v>9</v>
      </c>
      <c r="G11">
        <v>3.5325000000000002</v>
      </c>
      <c r="H11">
        <v>2.9203630177551898</v>
      </c>
      <c r="I11">
        <v>1.5775999999999999</v>
      </c>
      <c r="J11">
        <v>1.5703428341666701</v>
      </c>
      <c r="K11">
        <v>8.2773000000000003</v>
      </c>
      <c r="L11">
        <v>8.2769575</v>
      </c>
      <c r="M11">
        <v>30.140999999999998</v>
      </c>
      <c r="N11">
        <v>32.738518333333303</v>
      </c>
      <c r="O11">
        <v>7.0822000000000003</v>
      </c>
      <c r="P11">
        <v>7.8947141666666703</v>
      </c>
      <c r="Q11">
        <v>14.936400000000001</v>
      </c>
      <c r="R11">
        <v>16.611791666666701</v>
      </c>
      <c r="AA11">
        <v>225.16</v>
      </c>
      <c r="AB11">
        <v>257.886666666667</v>
      </c>
      <c r="AG11">
        <v>119.9</v>
      </c>
      <c r="AH11">
        <v>125.38801916666699</v>
      </c>
      <c r="AI11">
        <v>1200.4000000000001</v>
      </c>
      <c r="AJ11">
        <v>1251.6025</v>
      </c>
      <c r="AK11">
        <v>0.59399999999999997</v>
      </c>
      <c r="AL11">
        <v>0.61819166666666703</v>
      </c>
      <c r="AM11">
        <v>3.3113999999999999</v>
      </c>
      <c r="AN11">
        <v>3.6769583333333302</v>
      </c>
      <c r="AS11">
        <v>6.9657</v>
      </c>
      <c r="AT11">
        <v>7.9837788333333304</v>
      </c>
      <c r="AU11">
        <v>3.8388</v>
      </c>
      <c r="AV11">
        <v>4.0800333333333301</v>
      </c>
      <c r="AY11">
        <v>1.7364999999999999</v>
      </c>
      <c r="AZ11">
        <v>1.7905883333333299</v>
      </c>
      <c r="BA11">
        <v>40.036000000000001</v>
      </c>
      <c r="BB11">
        <v>45.326749999999997</v>
      </c>
      <c r="BC11">
        <v>221.07079999999999</v>
      </c>
      <c r="BD11">
        <v>240.24821499999999</v>
      </c>
      <c r="BG11">
        <v>8.8249999999999993</v>
      </c>
      <c r="BH11">
        <v>9.7371233333333294</v>
      </c>
      <c r="BI11">
        <v>1.3868</v>
      </c>
      <c r="BJ11">
        <v>1.5586074999999999</v>
      </c>
      <c r="BK11">
        <v>43.151600000000002</v>
      </c>
      <c r="BL11">
        <v>42.960083333333301</v>
      </c>
      <c r="BM11">
        <v>0.620424370269264</v>
      </c>
      <c r="BN11">
        <v>0.66722333333333295</v>
      </c>
      <c r="BO11">
        <v>1</v>
      </c>
      <c r="BP11">
        <v>1</v>
      </c>
      <c r="BQ11">
        <v>15403</v>
      </c>
      <c r="BR11">
        <v>15279.5</v>
      </c>
      <c r="BS11">
        <v>0.95356155239820695</v>
      </c>
      <c r="BT11">
        <v>1.0575589962396501</v>
      </c>
    </row>
    <row r="12" spans="1:72" x14ac:dyDescent="0.25">
      <c r="B12" t="s">
        <v>10</v>
      </c>
      <c r="G12">
        <v>2.8883999999999999</v>
      </c>
      <c r="H12">
        <v>3.0774751184780098</v>
      </c>
      <c r="I12">
        <v>1.2965</v>
      </c>
      <c r="J12">
        <v>1.4010145475</v>
      </c>
      <c r="K12">
        <v>8.2766999999999999</v>
      </c>
      <c r="L12">
        <v>8.2770366666666693</v>
      </c>
      <c r="M12">
        <v>25.654</v>
      </c>
      <c r="N12">
        <v>28.209</v>
      </c>
      <c r="O12">
        <v>5.9576000000000002</v>
      </c>
      <c r="P12">
        <v>6.5876733333333304</v>
      </c>
      <c r="Q12">
        <v>12.409599999999999</v>
      </c>
      <c r="R12">
        <v>13.856411404510499</v>
      </c>
      <c r="AA12">
        <v>207.92</v>
      </c>
      <c r="AB12">
        <v>224.30666666666701</v>
      </c>
      <c r="AG12">
        <v>107.1</v>
      </c>
      <c r="AH12">
        <v>115.93346416666699</v>
      </c>
      <c r="AI12">
        <v>1197.8</v>
      </c>
      <c r="AJ12">
        <v>1191.6458333333301</v>
      </c>
      <c r="AK12">
        <v>0.54100000000000004</v>
      </c>
      <c r="AL12">
        <v>0.57147499999999996</v>
      </c>
      <c r="AM12">
        <v>2.7621000000000002</v>
      </c>
      <c r="AN12">
        <v>3.0608666666666702</v>
      </c>
      <c r="AS12">
        <v>6.68</v>
      </c>
      <c r="AT12">
        <v>7.0802166666666704</v>
      </c>
      <c r="AU12">
        <v>3.7408000000000001</v>
      </c>
      <c r="AV12">
        <v>3.8890750000000001</v>
      </c>
      <c r="AY12">
        <v>1.7008000000000001</v>
      </c>
      <c r="AZ12">
        <v>1.7421833333333301</v>
      </c>
      <c r="BA12">
        <v>32.92</v>
      </c>
      <c r="BB12">
        <v>36.772916666666703</v>
      </c>
      <c r="BC12">
        <v>189.3674</v>
      </c>
      <c r="BD12">
        <v>207.11371569658101</v>
      </c>
      <c r="BG12">
        <v>7.1891999999999996</v>
      </c>
      <c r="BH12">
        <v>8.08630416666667</v>
      </c>
      <c r="BI12">
        <v>1.2369000000000001</v>
      </c>
      <c r="BJ12">
        <v>1.34665083333333</v>
      </c>
      <c r="BK12">
        <v>39.590699999999998</v>
      </c>
      <c r="BL12">
        <v>41.484616666666703</v>
      </c>
      <c r="BM12">
        <v>0.56031826077211899</v>
      </c>
      <c r="BN12">
        <v>0.61247249999999998</v>
      </c>
      <c r="BO12">
        <v>1</v>
      </c>
      <c r="BP12">
        <v>1</v>
      </c>
      <c r="BQ12">
        <v>15646</v>
      </c>
      <c r="BR12">
        <v>15509.583333333299</v>
      </c>
      <c r="BS12">
        <v>0.79176563737133798</v>
      </c>
      <c r="BT12">
        <v>0.88404792718492997</v>
      </c>
    </row>
    <row r="13" spans="1:72" x14ac:dyDescent="0.25">
      <c r="B13" t="s">
        <v>11</v>
      </c>
      <c r="G13">
        <v>2.6536</v>
      </c>
      <c r="H13">
        <v>2.9251194495158601</v>
      </c>
      <c r="I13">
        <v>1.202</v>
      </c>
      <c r="J13">
        <v>1.3012815950000001</v>
      </c>
      <c r="K13">
        <v>8.2765000000000004</v>
      </c>
      <c r="L13">
        <v>8.2768008333333292</v>
      </c>
      <c r="M13">
        <v>22.364999999999998</v>
      </c>
      <c r="N13">
        <v>25.699750000000002</v>
      </c>
      <c r="O13">
        <v>5.4676</v>
      </c>
      <c r="P13">
        <v>5.9910566666666698</v>
      </c>
      <c r="Q13">
        <v>11.4711</v>
      </c>
      <c r="R13">
        <v>12.5955635879843</v>
      </c>
      <c r="AA13">
        <v>180.29</v>
      </c>
      <c r="AB13">
        <v>202.745833333333</v>
      </c>
      <c r="AG13">
        <v>104.12</v>
      </c>
      <c r="AH13">
        <v>108.192569166667</v>
      </c>
      <c r="AI13">
        <v>1043.8</v>
      </c>
      <c r="AJ13">
        <v>1146.2491666666699</v>
      </c>
      <c r="AK13">
        <v>0.51600000000000001</v>
      </c>
      <c r="AL13">
        <v>0.54023333333333301</v>
      </c>
      <c r="AM13">
        <v>2.5345</v>
      </c>
      <c r="AN13">
        <v>2.7805916666666701</v>
      </c>
      <c r="AS13">
        <v>6.04</v>
      </c>
      <c r="AT13">
        <v>6.7408333333333301</v>
      </c>
      <c r="AU13">
        <v>2.9904000000000002</v>
      </c>
      <c r="AV13">
        <v>3.6576416666666698</v>
      </c>
      <c r="AY13">
        <v>1.6337999999999999</v>
      </c>
      <c r="AZ13">
        <v>1.6902283333333299</v>
      </c>
      <c r="BA13">
        <v>28.495999999999999</v>
      </c>
      <c r="BB13">
        <v>32.256916666666697</v>
      </c>
      <c r="BC13">
        <v>176.24270000000001</v>
      </c>
      <c r="BD13">
        <v>192.38112433333299</v>
      </c>
      <c r="BG13">
        <v>6.6146000000000003</v>
      </c>
      <c r="BH13">
        <v>7.3488866666666697</v>
      </c>
      <c r="BI13">
        <v>1.1315999999999999</v>
      </c>
      <c r="BJ13">
        <v>1.2434958333333299</v>
      </c>
      <c r="BK13">
        <v>39.061199999999999</v>
      </c>
      <c r="BL13">
        <v>40.2224149175021</v>
      </c>
      <c r="BM13">
        <v>0.51775913844879395</v>
      </c>
      <c r="BN13">
        <v>0.54618</v>
      </c>
      <c r="BO13">
        <v>1</v>
      </c>
      <c r="BP13">
        <v>1</v>
      </c>
      <c r="BQ13">
        <v>15777</v>
      </c>
      <c r="BR13">
        <v>15746</v>
      </c>
      <c r="BS13">
        <v>0.73416048748256402</v>
      </c>
      <c r="BT13">
        <v>0.80392164774761798</v>
      </c>
    </row>
    <row r="14" spans="1:72" x14ac:dyDescent="0.25">
      <c r="B14" t="s">
        <v>12</v>
      </c>
      <c r="G14">
        <v>2.3399000000000001</v>
      </c>
      <c r="H14">
        <v>2.4343900362318802</v>
      </c>
      <c r="I14">
        <v>1.163</v>
      </c>
      <c r="J14">
        <v>1.2114051341666701</v>
      </c>
      <c r="K14">
        <v>8.0701999999999998</v>
      </c>
      <c r="L14">
        <v>8.1943166666666691</v>
      </c>
      <c r="M14">
        <v>24.588000000000001</v>
      </c>
      <c r="N14">
        <v>23.957416666666699</v>
      </c>
      <c r="O14">
        <v>6.3240999999999996</v>
      </c>
      <c r="P14">
        <v>5.9969099999999997</v>
      </c>
      <c r="Q14">
        <v>13.220599999999999</v>
      </c>
      <c r="R14">
        <v>12.5837865859395</v>
      </c>
      <c r="AA14">
        <v>213.58</v>
      </c>
      <c r="AB14">
        <v>199.58250000000001</v>
      </c>
      <c r="AG14">
        <v>117.97</v>
      </c>
      <c r="AH14">
        <v>110.218211666667</v>
      </c>
      <c r="AI14">
        <v>1013</v>
      </c>
      <c r="AJ14">
        <v>1024.32833333333</v>
      </c>
      <c r="AK14">
        <v>0.59299999999999997</v>
      </c>
      <c r="AL14">
        <v>0.56471666666666698</v>
      </c>
      <c r="AM14">
        <v>2.9102000000000001</v>
      </c>
      <c r="AN14">
        <v>2.774025</v>
      </c>
      <c r="AS14">
        <v>6.77</v>
      </c>
      <c r="AT14">
        <v>6.4424999999999999</v>
      </c>
      <c r="AU14">
        <v>3.2612999999999999</v>
      </c>
      <c r="AV14">
        <v>3.2354833333333302</v>
      </c>
      <c r="AY14">
        <v>1.6641999999999999</v>
      </c>
      <c r="AZ14">
        <v>1.6643975</v>
      </c>
      <c r="BA14">
        <v>31.948</v>
      </c>
      <c r="BB14">
        <v>31.018249999999998</v>
      </c>
      <c r="BC14">
        <v>202.4297</v>
      </c>
      <c r="BD14">
        <v>192.705468</v>
      </c>
      <c r="BG14">
        <v>7.9584000000000001</v>
      </c>
      <c r="BH14">
        <v>7.4730883333333296</v>
      </c>
      <c r="BI14">
        <v>1.3143</v>
      </c>
      <c r="BJ14">
        <v>1.2451766666666699</v>
      </c>
      <c r="BK14">
        <v>41.029899999999998</v>
      </c>
      <c r="BL14">
        <v>40.220130208333302</v>
      </c>
      <c r="BM14">
        <v>0.58075381845635599</v>
      </c>
      <c r="BN14">
        <v>0.54999833333333303</v>
      </c>
      <c r="BO14">
        <v>1</v>
      </c>
      <c r="BP14">
        <v>1</v>
      </c>
      <c r="BQ14">
        <v>15916</v>
      </c>
      <c r="BR14">
        <v>15858.916666666701</v>
      </c>
      <c r="BS14">
        <v>0.84767313723828097</v>
      </c>
      <c r="BT14">
        <v>0.80380019216144205</v>
      </c>
    </row>
    <row r="15" spans="1:72" x14ac:dyDescent="0.25">
      <c r="B15" t="s">
        <v>13</v>
      </c>
      <c r="G15">
        <v>2.1372</v>
      </c>
      <c r="H15">
        <v>2.17532666666667</v>
      </c>
      <c r="I15">
        <v>1.1654</v>
      </c>
      <c r="J15">
        <v>1.1343447258333299</v>
      </c>
      <c r="K15">
        <v>7.8087</v>
      </c>
      <c r="L15">
        <v>7.9734383333333296</v>
      </c>
      <c r="M15">
        <v>20.876000000000001</v>
      </c>
      <c r="N15">
        <v>22.595583333333298</v>
      </c>
      <c r="O15">
        <v>5.6614000000000004</v>
      </c>
      <c r="P15">
        <v>5.9467783333333299</v>
      </c>
      <c r="Q15">
        <v>11.8818</v>
      </c>
      <c r="R15">
        <v>12.4654837577722</v>
      </c>
      <c r="AA15">
        <v>191.62</v>
      </c>
      <c r="AB15">
        <v>210.39</v>
      </c>
      <c r="AG15">
        <v>118.95</v>
      </c>
      <c r="AH15">
        <v>116.29931166666699</v>
      </c>
      <c r="AI15">
        <v>929.6</v>
      </c>
      <c r="AJ15">
        <v>955.34083333333297</v>
      </c>
      <c r="AK15">
        <v>0.53600000000000003</v>
      </c>
      <c r="AL15">
        <v>0.56040833333333295</v>
      </c>
      <c r="AM15">
        <v>2.6303999999999998</v>
      </c>
      <c r="AN15">
        <v>2.7522250000000001</v>
      </c>
      <c r="AS15">
        <v>6.26</v>
      </c>
      <c r="AT15">
        <v>6.4133333333333304</v>
      </c>
      <c r="AU15">
        <v>2.9104999999999999</v>
      </c>
      <c r="AV15">
        <v>3.1031583333333299</v>
      </c>
      <c r="AY15">
        <v>1.5336000000000001</v>
      </c>
      <c r="AZ15">
        <v>1.58893333333333</v>
      </c>
      <c r="BA15">
        <v>26.245999999999999</v>
      </c>
      <c r="BB15">
        <v>29.69725</v>
      </c>
      <c r="BC15">
        <v>181.9314</v>
      </c>
      <c r="BD15">
        <v>191.02825783333299</v>
      </c>
      <c r="BG15">
        <v>6.8643999999999998</v>
      </c>
      <c r="BH15">
        <v>7.3782491666666701</v>
      </c>
      <c r="BI15">
        <v>1.2202999999999999</v>
      </c>
      <c r="BJ15">
        <v>1.2538433333333301</v>
      </c>
      <c r="BK15">
        <v>36.045450000000002</v>
      </c>
      <c r="BL15">
        <v>37.881983221536302</v>
      </c>
      <c r="BM15">
        <v>0.50942435048395296</v>
      </c>
      <c r="BN15">
        <v>0.54348666666666701</v>
      </c>
      <c r="BO15">
        <v>1</v>
      </c>
      <c r="BP15">
        <v>1</v>
      </c>
      <c r="BQ15">
        <v>16054</v>
      </c>
      <c r="BR15">
        <v>15994.25</v>
      </c>
      <c r="BS15">
        <v>0.75930144267274102</v>
      </c>
      <c r="BT15">
        <v>0.79643273094910205</v>
      </c>
    </row>
    <row r="16" spans="1:72" x14ac:dyDescent="0.25">
      <c r="B16" t="s">
        <v>14</v>
      </c>
      <c r="G16">
        <v>1.7705</v>
      </c>
      <c r="H16">
        <v>1.94705833333333</v>
      </c>
      <c r="I16">
        <v>0.99129999999999996</v>
      </c>
      <c r="J16">
        <v>1.0740456216666701</v>
      </c>
      <c r="K16">
        <v>7.3045999999999998</v>
      </c>
      <c r="L16">
        <v>7.6075324999999996</v>
      </c>
      <c r="M16">
        <v>18.077999999999999</v>
      </c>
      <c r="N16">
        <v>20.293666666666699</v>
      </c>
      <c r="O16">
        <v>5.0753000000000004</v>
      </c>
      <c r="P16">
        <v>5.4437008333333301</v>
      </c>
      <c r="Q16">
        <v>10.638199999999999</v>
      </c>
      <c r="R16">
        <v>11.4338529961624</v>
      </c>
      <c r="AA16">
        <v>172.61</v>
      </c>
      <c r="AB16">
        <v>183.62583333333299</v>
      </c>
      <c r="AG16">
        <v>114</v>
      </c>
      <c r="AH16">
        <v>117.75352916666699</v>
      </c>
      <c r="AI16">
        <v>938.2</v>
      </c>
      <c r="AJ16">
        <v>929.37583333333305</v>
      </c>
      <c r="AK16">
        <v>0.48399999999999999</v>
      </c>
      <c r="AL16">
        <v>0.51379166666666698</v>
      </c>
      <c r="AM16">
        <v>2.3572000000000002</v>
      </c>
      <c r="AN16">
        <v>2.5237250000000002</v>
      </c>
      <c r="AS16">
        <v>5.41</v>
      </c>
      <c r="AT16">
        <v>5.8616666666666699</v>
      </c>
      <c r="AU16">
        <v>2.4350000000000001</v>
      </c>
      <c r="AV16">
        <v>2.7679499999999999</v>
      </c>
      <c r="AY16">
        <v>1.4412</v>
      </c>
      <c r="AZ16">
        <v>1.5071016666666699</v>
      </c>
      <c r="BA16">
        <v>22.87</v>
      </c>
      <c r="BB16">
        <v>24.694333333333301</v>
      </c>
      <c r="BG16">
        <v>6.4135999999999997</v>
      </c>
      <c r="BH16">
        <v>6.7587700000000002</v>
      </c>
      <c r="BI16">
        <v>1.1254999999999999</v>
      </c>
      <c r="BJ16">
        <v>1.20036583333333</v>
      </c>
      <c r="BK16">
        <v>33.718449999999997</v>
      </c>
      <c r="BL16">
        <v>34.518180591701302</v>
      </c>
      <c r="BM16">
        <v>0.49915144254766902</v>
      </c>
      <c r="BN16">
        <v>0.499771666666667</v>
      </c>
      <c r="BO16">
        <v>1</v>
      </c>
      <c r="BP16">
        <v>1</v>
      </c>
      <c r="BQ16">
        <v>16114</v>
      </c>
      <c r="BR16">
        <v>16105.125</v>
      </c>
      <c r="BS16">
        <v>0.67930167787514395</v>
      </c>
      <c r="BT16">
        <v>0.72967239998408295</v>
      </c>
    </row>
    <row r="17" spans="2:72" x14ac:dyDescent="0.25">
      <c r="B17" t="s">
        <v>15</v>
      </c>
      <c r="G17">
        <v>2.3361999999999998</v>
      </c>
      <c r="H17">
        <v>1.8337666666666701</v>
      </c>
      <c r="I17">
        <v>1.218</v>
      </c>
      <c r="J17">
        <v>1.06708691833333</v>
      </c>
      <c r="K17">
        <v>6.8346</v>
      </c>
      <c r="L17">
        <v>6.9486549999999996</v>
      </c>
      <c r="M17">
        <v>19.346</v>
      </c>
      <c r="N17">
        <v>17.071666666666701</v>
      </c>
      <c r="O17">
        <v>5.2849000000000004</v>
      </c>
      <c r="P17">
        <v>5.0981308333333297</v>
      </c>
      <c r="Q17">
        <v>11.1052</v>
      </c>
      <c r="R17">
        <v>10.694443093841301</v>
      </c>
      <c r="AA17">
        <v>187.91</v>
      </c>
      <c r="AB17">
        <v>172.113333333333</v>
      </c>
      <c r="AG17">
        <v>90.75</v>
      </c>
      <c r="AH17">
        <v>103.359493968254</v>
      </c>
      <c r="AI17">
        <v>1257.5</v>
      </c>
      <c r="AJ17">
        <v>1100.1258333333301</v>
      </c>
      <c r="AK17">
        <v>0.495</v>
      </c>
      <c r="AL17">
        <v>0.480816666666667</v>
      </c>
      <c r="AM17">
        <v>2.4506999999999999</v>
      </c>
      <c r="AN17">
        <v>2.357075</v>
      </c>
      <c r="AS17">
        <v>7</v>
      </c>
      <c r="AT17">
        <v>5.64</v>
      </c>
      <c r="AU17">
        <v>2.9618000000000002</v>
      </c>
      <c r="AV17">
        <v>2.4092416666666701</v>
      </c>
      <c r="AY17">
        <v>1.4392</v>
      </c>
      <c r="AZ17">
        <v>1.4148608333333299</v>
      </c>
      <c r="BA17">
        <v>21.385000000000002</v>
      </c>
      <c r="BB17">
        <v>21.361416666666699</v>
      </c>
      <c r="BG17">
        <v>7.8106</v>
      </c>
      <c r="BH17">
        <v>6.5910991666666696</v>
      </c>
      <c r="BI17">
        <v>1.0637000000000001</v>
      </c>
      <c r="BJ17">
        <v>1.0830900000000001</v>
      </c>
      <c r="BK17">
        <v>34.8977</v>
      </c>
      <c r="BL17">
        <v>33.313300641233802</v>
      </c>
      <c r="BM17">
        <v>0.68596515297022898</v>
      </c>
      <c r="BN17">
        <v>0.54396624999999998</v>
      </c>
      <c r="BO17">
        <v>1</v>
      </c>
      <c r="BP17">
        <v>1</v>
      </c>
      <c r="BQ17">
        <v>16977</v>
      </c>
      <c r="BR17">
        <v>16302.25</v>
      </c>
      <c r="BS17">
        <v>0.71854566357691996</v>
      </c>
      <c r="BT17">
        <v>0.67992268004272904</v>
      </c>
    </row>
    <row r="18" spans="2:72" x14ac:dyDescent="0.25">
      <c r="B18" t="s">
        <v>16</v>
      </c>
      <c r="G18">
        <v>1.7403999999999999</v>
      </c>
      <c r="H18">
        <v>1.99942817314426</v>
      </c>
      <c r="I18">
        <v>1.0509999999999999</v>
      </c>
      <c r="J18">
        <v>1.1415354059127001</v>
      </c>
      <c r="K18">
        <v>6.8281999999999998</v>
      </c>
      <c r="L18">
        <v>6.8314160517666602</v>
      </c>
      <c r="M18">
        <v>18.367999999999999</v>
      </c>
      <c r="N18">
        <v>19.062999999999999</v>
      </c>
      <c r="O18">
        <v>5.1901000000000002</v>
      </c>
      <c r="P18">
        <v>5.36086666666667</v>
      </c>
      <c r="Q18">
        <v>10.8653</v>
      </c>
      <c r="R18">
        <v>11.257430885076699</v>
      </c>
      <c r="AA18">
        <v>188.07</v>
      </c>
      <c r="AB18">
        <v>202.34166666666701</v>
      </c>
      <c r="AG18">
        <v>92.06</v>
      </c>
      <c r="AH18">
        <v>93.570089087045702</v>
      </c>
      <c r="AI18">
        <v>1167.5999999999999</v>
      </c>
      <c r="AJ18">
        <v>1277.24583333333</v>
      </c>
      <c r="AK18">
        <v>0.48899999999999999</v>
      </c>
      <c r="AL18">
        <v>0.50555000000000005</v>
      </c>
      <c r="AM18">
        <v>2.4051999999999998</v>
      </c>
      <c r="AN18">
        <v>2.48403333333333</v>
      </c>
      <c r="AS18">
        <v>5.78</v>
      </c>
      <c r="AT18">
        <v>6.2883333333333304</v>
      </c>
      <c r="AU18">
        <v>2.8502999999999998</v>
      </c>
      <c r="AV18">
        <v>3.1201416666666701</v>
      </c>
      <c r="AY18">
        <v>1.4034</v>
      </c>
      <c r="AZ18">
        <v>1.45451471343873</v>
      </c>
      <c r="BG18">
        <v>7.1165000000000003</v>
      </c>
      <c r="BH18">
        <v>7.6538191666666702</v>
      </c>
      <c r="BI18">
        <v>1.0305</v>
      </c>
      <c r="BJ18">
        <v>1.08814169630268</v>
      </c>
      <c r="BK18">
        <v>33.319699999999997</v>
      </c>
      <c r="BL18">
        <v>34.285774123424098</v>
      </c>
      <c r="BM18">
        <v>0.61747452917567103</v>
      </c>
      <c r="BN18">
        <v>0.64191926349599604</v>
      </c>
      <c r="BO18">
        <v>1</v>
      </c>
      <c r="BP18">
        <v>1</v>
      </c>
      <c r="BQ18">
        <v>17941</v>
      </c>
      <c r="BR18">
        <v>17065.083333333299</v>
      </c>
      <c r="BS18">
        <v>0.69415521310564998</v>
      </c>
      <c r="BT18">
        <v>0.71695770201613596</v>
      </c>
    </row>
    <row r="19" spans="2:72" x14ac:dyDescent="0.25">
      <c r="B19" t="s">
        <v>17</v>
      </c>
      <c r="G19">
        <v>1.6858</v>
      </c>
      <c r="H19">
        <v>1.7592267105871799</v>
      </c>
      <c r="I19">
        <v>0.99460000000000004</v>
      </c>
      <c r="J19">
        <v>1.03011273517598</v>
      </c>
      <c r="K19">
        <v>6.6228999999999996</v>
      </c>
      <c r="L19">
        <v>6.7702690287094001</v>
      </c>
      <c r="M19">
        <v>18.751000000000001</v>
      </c>
      <c r="N19">
        <v>19.09825</v>
      </c>
      <c r="O19">
        <v>5.6132999999999997</v>
      </c>
      <c r="P19">
        <v>5.6240750000000004</v>
      </c>
      <c r="Q19">
        <v>11.710699999999999</v>
      </c>
      <c r="R19">
        <v>11.8068482348947</v>
      </c>
      <c r="AA19">
        <v>208.65</v>
      </c>
      <c r="AB19">
        <v>207.944166666667</v>
      </c>
      <c r="AG19">
        <v>81.45</v>
      </c>
      <c r="AH19">
        <v>87.779875000000004</v>
      </c>
      <c r="AI19">
        <v>1138.9000000000001</v>
      </c>
      <c r="AJ19">
        <v>1156.46</v>
      </c>
      <c r="AK19">
        <v>0.53500000000000003</v>
      </c>
      <c r="AL19">
        <v>0.53047500000000003</v>
      </c>
      <c r="AM19">
        <v>2.6099000000000001</v>
      </c>
      <c r="AN19">
        <v>2.6063333333333301</v>
      </c>
      <c r="AS19">
        <v>5.86</v>
      </c>
      <c r="AT19">
        <v>6.04416666666667</v>
      </c>
      <c r="AU19">
        <v>2.9641000000000002</v>
      </c>
      <c r="AV19">
        <v>3.0152999999999999</v>
      </c>
      <c r="AY19">
        <v>1.2875000000000001</v>
      </c>
      <c r="AZ19">
        <v>1.36350833333333</v>
      </c>
      <c r="BG19">
        <v>6.7096999999999998</v>
      </c>
      <c r="BH19">
        <v>7.2075241666666701</v>
      </c>
      <c r="BI19">
        <v>0.93959999999999999</v>
      </c>
      <c r="BJ19">
        <v>1.04290564573352</v>
      </c>
      <c r="BK19">
        <v>30.151299999999999</v>
      </c>
      <c r="BL19">
        <v>31.685704999999999</v>
      </c>
      <c r="BM19">
        <v>0.638773554774832</v>
      </c>
      <c r="BN19">
        <v>0.64717934556016499</v>
      </c>
      <c r="BO19">
        <v>1</v>
      </c>
      <c r="BP19">
        <v>1</v>
      </c>
      <c r="BQ19">
        <v>18932</v>
      </c>
      <c r="BR19">
        <v>18612.916666666701</v>
      </c>
      <c r="BS19">
        <v>0.74839095943721001</v>
      </c>
      <c r="BT19">
        <v>0.75430899010596097</v>
      </c>
    </row>
    <row r="20" spans="2:72" x14ac:dyDescent="0.25">
      <c r="B20" t="s">
        <v>18</v>
      </c>
      <c r="G20">
        <v>1.8588</v>
      </c>
      <c r="H20">
        <v>1.6728287552565899</v>
      </c>
      <c r="I20">
        <v>1.0169999999999999</v>
      </c>
      <c r="J20">
        <v>0.98925815863636402</v>
      </c>
      <c r="K20">
        <v>6.3009000000000004</v>
      </c>
      <c r="L20">
        <v>6.4614613265500704</v>
      </c>
      <c r="M20">
        <v>19.940000000000001</v>
      </c>
      <c r="N20">
        <v>17.695916666666701</v>
      </c>
      <c r="O20">
        <v>5.7455999999999996</v>
      </c>
      <c r="P20">
        <v>5.3687115350877201</v>
      </c>
      <c r="AA20">
        <v>240.68</v>
      </c>
      <c r="AB20">
        <v>201.05500000000001</v>
      </c>
      <c r="AG20">
        <v>77.72</v>
      </c>
      <c r="AH20">
        <v>79.807019832189198</v>
      </c>
      <c r="AI20">
        <v>1153.3</v>
      </c>
      <c r="AJ20">
        <v>1108.2333333333299</v>
      </c>
      <c r="AK20">
        <v>0.54400000000000004</v>
      </c>
      <c r="AL20">
        <v>0.50123333333333298</v>
      </c>
      <c r="AM20">
        <v>2.6694</v>
      </c>
      <c r="AN20">
        <v>2.4811000000000001</v>
      </c>
      <c r="AS20">
        <v>5.99</v>
      </c>
      <c r="AT20">
        <v>5.60460730676329</v>
      </c>
      <c r="AU20">
        <v>3.4174000000000002</v>
      </c>
      <c r="AV20">
        <v>2.96284777777778</v>
      </c>
      <c r="AY20">
        <v>1.3007</v>
      </c>
      <c r="AZ20">
        <v>1.2577758771929799</v>
      </c>
      <c r="BG20">
        <v>6.8876999999999997</v>
      </c>
      <c r="BH20">
        <v>6.4935433333333297</v>
      </c>
      <c r="BI20">
        <v>0.94089999999999996</v>
      </c>
      <c r="BJ20">
        <v>0.88804202822328104</v>
      </c>
      <c r="BK20">
        <v>31.691199999999998</v>
      </c>
      <c r="BL20">
        <v>30.4917333333333</v>
      </c>
      <c r="BM20">
        <v>0.64678869413362705</v>
      </c>
      <c r="BN20">
        <v>0.62414083574049495</v>
      </c>
      <c r="BO20">
        <v>1</v>
      </c>
      <c r="BP20">
        <v>1</v>
      </c>
      <c r="BQ20">
        <v>20828</v>
      </c>
      <c r="BR20">
        <v>20509.75</v>
      </c>
      <c r="BS20">
        <v>0.77285725326532195</v>
      </c>
      <c r="BT20">
        <v>0.71841389865331695</v>
      </c>
    </row>
    <row r="21" spans="2:72" x14ac:dyDescent="0.25">
      <c r="B21" t="s">
        <v>19</v>
      </c>
      <c r="G21">
        <v>2.0482999999999998</v>
      </c>
      <c r="H21">
        <v>1.9530686111248701</v>
      </c>
      <c r="I21">
        <v>0.99490000000000001</v>
      </c>
      <c r="J21">
        <v>0.99936474359307403</v>
      </c>
      <c r="K21">
        <v>6.2896000000000001</v>
      </c>
      <c r="L21">
        <v>6.3123328268318604</v>
      </c>
      <c r="M21">
        <v>19.055</v>
      </c>
      <c r="N21">
        <v>19.577500000000001</v>
      </c>
      <c r="O21">
        <v>5.6590999999999996</v>
      </c>
      <c r="P21">
        <v>5.7924755370391603</v>
      </c>
      <c r="AA21">
        <v>220.93</v>
      </c>
      <c r="AB21">
        <v>225.104166666667</v>
      </c>
      <c r="AG21">
        <v>86.55</v>
      </c>
      <c r="AH21">
        <v>79.790455417006498</v>
      </c>
      <c r="AI21">
        <v>1071.0999999999999</v>
      </c>
      <c r="AJ21">
        <v>1126.80666666667</v>
      </c>
      <c r="AK21">
        <v>0.53100000000000003</v>
      </c>
      <c r="AL21">
        <v>0.546875</v>
      </c>
      <c r="AM21">
        <v>2.6059999999999999</v>
      </c>
      <c r="AN21">
        <v>2.6862916666666701</v>
      </c>
      <c r="AS21">
        <v>5.57</v>
      </c>
      <c r="AT21">
        <v>5.8174999999999999</v>
      </c>
      <c r="AU21">
        <v>3.0996000000000001</v>
      </c>
      <c r="AV21">
        <v>3.2565416666666702</v>
      </c>
      <c r="AY21">
        <v>1.2235</v>
      </c>
      <c r="AZ21">
        <v>1.2496762037036999</v>
      </c>
      <c r="BG21">
        <v>6.5045000000000002</v>
      </c>
      <c r="BH21">
        <v>6.7750158333333301</v>
      </c>
      <c r="BI21">
        <v>0.91659999999999997</v>
      </c>
      <c r="BJ21">
        <v>0.93768448070934896</v>
      </c>
      <c r="BK21">
        <v>30.631599999999999</v>
      </c>
      <c r="BL21">
        <v>31.0830916666667</v>
      </c>
      <c r="BM21">
        <v>0.63371356147021496</v>
      </c>
      <c r="BN21">
        <v>0.63304698885732702</v>
      </c>
      <c r="BO21">
        <v>1</v>
      </c>
      <c r="BP21">
        <v>1</v>
      </c>
      <c r="BQ21">
        <v>20828</v>
      </c>
      <c r="BR21">
        <v>20828</v>
      </c>
      <c r="BS21">
        <v>0.757920266787934</v>
      </c>
      <c r="BT21">
        <v>0.77833812041681205</v>
      </c>
    </row>
    <row r="22" spans="2:72" x14ac:dyDescent="0.25">
      <c r="B22" t="s">
        <v>20</v>
      </c>
      <c r="G22">
        <v>2.3538000000000001</v>
      </c>
      <c r="H22">
        <v>2.1560891512631102</v>
      </c>
      <c r="I22">
        <v>1.0636000000000001</v>
      </c>
      <c r="J22">
        <v>1.0301373637301601</v>
      </c>
      <c r="K22">
        <v>6.1024000000000003</v>
      </c>
      <c r="L22">
        <v>6.19575834608231</v>
      </c>
      <c r="M22">
        <v>19.893999999999998</v>
      </c>
      <c r="N22">
        <v>19.5705833333333</v>
      </c>
      <c r="O22">
        <v>5.4127000000000001</v>
      </c>
      <c r="P22">
        <v>5.6163116861762203</v>
      </c>
      <c r="AA22">
        <v>215.67</v>
      </c>
      <c r="AB22">
        <v>223.69499999999999</v>
      </c>
      <c r="AG22">
        <v>105.3</v>
      </c>
      <c r="AH22">
        <v>97.595658277638506</v>
      </c>
      <c r="AI22">
        <v>1055.3</v>
      </c>
      <c r="AJ22">
        <v>1094.9825000000001</v>
      </c>
      <c r="AK22">
        <v>0.51500000000000001</v>
      </c>
      <c r="AL22">
        <v>0.52939166666666704</v>
      </c>
      <c r="AM22">
        <v>2.5097999999999998</v>
      </c>
      <c r="AN22">
        <v>2.60100833333333</v>
      </c>
      <c r="AS22">
        <v>6.08</v>
      </c>
      <c r="AT22">
        <v>5.875</v>
      </c>
      <c r="AU22">
        <v>3.012</v>
      </c>
      <c r="AV22">
        <v>3.16061666666667</v>
      </c>
      <c r="AY22">
        <v>1.2653000000000001</v>
      </c>
      <c r="AZ22">
        <v>1.2513000000000001</v>
      </c>
      <c r="BG22">
        <v>6.4238</v>
      </c>
      <c r="BH22">
        <v>6.51397166666667</v>
      </c>
      <c r="BI22">
        <v>0.89149999999999996</v>
      </c>
      <c r="BJ22">
        <v>0.92690354775828498</v>
      </c>
      <c r="BK22">
        <v>32.813600000000001</v>
      </c>
      <c r="BL22">
        <v>30.7259666666667</v>
      </c>
      <c r="BM22">
        <v>0.60723828030118998</v>
      </c>
      <c r="BN22">
        <v>0.63966057761347705</v>
      </c>
      <c r="BO22">
        <v>1</v>
      </c>
      <c r="BP22">
        <v>1</v>
      </c>
      <c r="BQ22">
        <v>21036</v>
      </c>
      <c r="BR22">
        <v>20933.416666666701</v>
      </c>
      <c r="BS22">
        <v>0.72511057936335299</v>
      </c>
      <c r="BT22">
        <v>0.75294512270199598</v>
      </c>
    </row>
    <row r="23" spans="2:72" x14ac:dyDescent="0.25">
      <c r="B23" t="s">
        <v>21</v>
      </c>
      <c r="G23">
        <v>2.6562000000000001</v>
      </c>
      <c r="H23">
        <v>2.3529519627666899</v>
      </c>
      <c r="I23">
        <v>1.1600999999999999</v>
      </c>
      <c r="J23">
        <v>1.10474713237886</v>
      </c>
      <c r="K23">
        <v>6.1189999999999998</v>
      </c>
      <c r="L23">
        <v>6.1434340944886703</v>
      </c>
      <c r="M23">
        <v>22.834</v>
      </c>
      <c r="N23">
        <v>20.7575</v>
      </c>
      <c r="O23">
        <v>6.1214000000000004</v>
      </c>
      <c r="P23">
        <v>5.6124666666666698</v>
      </c>
      <c r="AA23">
        <v>259.13</v>
      </c>
      <c r="AB23">
        <v>232.601666666667</v>
      </c>
      <c r="AG23">
        <v>120.64</v>
      </c>
      <c r="AH23">
        <v>105.944781034025</v>
      </c>
      <c r="AI23">
        <v>1099.2</v>
      </c>
      <c r="AJ23">
        <v>1052.8399999999999</v>
      </c>
      <c r="AM23">
        <v>2.8386999999999998</v>
      </c>
      <c r="AN23">
        <v>2.6002916666666702</v>
      </c>
      <c r="AS23">
        <v>7.43</v>
      </c>
      <c r="AT23">
        <v>6.3016666666666703</v>
      </c>
      <c r="AU23">
        <v>3.5072000000000001</v>
      </c>
      <c r="AV23">
        <v>3.1545416666666699</v>
      </c>
      <c r="AY23">
        <v>1.3212999999999999</v>
      </c>
      <c r="AZ23">
        <v>1.26705</v>
      </c>
      <c r="BG23">
        <v>7.7366000000000001</v>
      </c>
      <c r="BH23">
        <v>6.8607849999999999</v>
      </c>
      <c r="BI23">
        <v>0.98909999999999998</v>
      </c>
      <c r="BJ23">
        <v>0.91615104728361296</v>
      </c>
      <c r="BK23">
        <v>32.963000000000001</v>
      </c>
      <c r="BL23">
        <v>32.479833333333303</v>
      </c>
      <c r="BM23">
        <v>0.64069707842132195</v>
      </c>
      <c r="BN23">
        <v>0.60772962687825505</v>
      </c>
      <c r="BO23">
        <v>1</v>
      </c>
      <c r="BP23">
        <v>1</v>
      </c>
      <c r="BQ23">
        <v>21246</v>
      </c>
      <c r="BR23">
        <v>21148</v>
      </c>
      <c r="BS23">
        <v>0.82365538258792503</v>
      </c>
      <c r="BT23">
        <v>0.75272819693260296</v>
      </c>
    </row>
    <row r="24" spans="2:72" x14ac:dyDescent="0.25">
      <c r="B24" t="s">
        <v>22</v>
      </c>
      <c r="G24">
        <v>3.9047999999999998</v>
      </c>
      <c r="H24">
        <v>3.3269043827687899</v>
      </c>
      <c r="I24">
        <v>1.3839999999999999</v>
      </c>
      <c r="J24">
        <v>1.27878620362554</v>
      </c>
      <c r="K24">
        <v>6.4915000000000003</v>
      </c>
      <c r="L24">
        <v>6.22748867298455</v>
      </c>
      <c r="M24">
        <v>24.824000000000002</v>
      </c>
      <c r="N24">
        <v>24.598749999999999</v>
      </c>
      <c r="O24">
        <v>6.83</v>
      </c>
      <c r="P24">
        <v>6.7279068312963002</v>
      </c>
      <c r="AA24">
        <v>286.63</v>
      </c>
      <c r="AB24">
        <v>279.33249999999998</v>
      </c>
      <c r="AG24">
        <v>120.5</v>
      </c>
      <c r="AH24">
        <v>121.044025684011</v>
      </c>
      <c r="AI24">
        <v>1172</v>
      </c>
      <c r="AJ24">
        <v>1130.9525000000001</v>
      </c>
      <c r="AS24">
        <v>8.81</v>
      </c>
      <c r="AT24">
        <v>8.0641666666666705</v>
      </c>
      <c r="AU24">
        <v>3.9011</v>
      </c>
      <c r="AV24">
        <v>3.7694999999999999</v>
      </c>
      <c r="AY24">
        <v>1.4138999999999999</v>
      </c>
      <c r="AZ24">
        <v>1.374825</v>
      </c>
      <c r="BG24">
        <v>8.4407999999999994</v>
      </c>
      <c r="BH24">
        <v>8.4348408333333307</v>
      </c>
      <c r="BI24">
        <v>0.99209999999999998</v>
      </c>
      <c r="BJ24">
        <v>0.96238132800435405</v>
      </c>
      <c r="BK24">
        <v>36.0886</v>
      </c>
      <c r="BL24">
        <v>34.247716666666697</v>
      </c>
      <c r="BM24">
        <v>0.67480936635400501</v>
      </c>
      <c r="BN24">
        <v>0.65454547893142601</v>
      </c>
      <c r="BO24">
        <v>1</v>
      </c>
      <c r="BP24">
        <v>1</v>
      </c>
      <c r="BQ24">
        <v>21890</v>
      </c>
      <c r="BR24">
        <v>21697.567500000001</v>
      </c>
      <c r="BS24">
        <v>0.91852668320014697</v>
      </c>
      <c r="BT24">
        <v>0.90129642336709603</v>
      </c>
    </row>
    <row r="25" spans="2:72" x14ac:dyDescent="0.25">
      <c r="B25" t="s">
        <v>23</v>
      </c>
      <c r="G25">
        <v>3.2585000000000002</v>
      </c>
      <c r="H25">
        <v>3.49131342157271</v>
      </c>
      <c r="I25">
        <v>1.3427</v>
      </c>
      <c r="J25">
        <v>1.3256151637482001</v>
      </c>
      <c r="K25">
        <v>6.9497999999999998</v>
      </c>
      <c r="L25">
        <v>6.6444778294468003</v>
      </c>
      <c r="M25">
        <v>25.638999999999999</v>
      </c>
      <c r="N25">
        <v>24.439916666666701</v>
      </c>
      <c r="O25">
        <v>7.0528000000000004</v>
      </c>
      <c r="P25">
        <v>6.7317182572463796</v>
      </c>
      <c r="AA25">
        <v>293.69</v>
      </c>
      <c r="AB25">
        <v>281.52333333333303</v>
      </c>
      <c r="AG25">
        <v>116.8</v>
      </c>
      <c r="AH25">
        <v>108.79290004683401</v>
      </c>
      <c r="AI25">
        <v>1208.5</v>
      </c>
      <c r="AJ25">
        <v>1160.7674999999999</v>
      </c>
      <c r="AS25">
        <v>8.6199999999999992</v>
      </c>
      <c r="AT25">
        <v>8.4</v>
      </c>
      <c r="AU25">
        <v>4.1792999999999996</v>
      </c>
      <c r="AV25">
        <v>3.9427833333333302</v>
      </c>
      <c r="AY25">
        <v>1.4462999999999999</v>
      </c>
      <c r="AZ25">
        <v>1.3815463636363601</v>
      </c>
      <c r="BG25">
        <v>9.0622000000000007</v>
      </c>
      <c r="BH25">
        <v>8.5619916666666693</v>
      </c>
      <c r="BI25">
        <v>1.016</v>
      </c>
      <c r="BJ25">
        <v>0.98539439424483399</v>
      </c>
      <c r="BK25">
        <v>35.8307</v>
      </c>
      <c r="BL25">
        <v>35.296383333333303</v>
      </c>
      <c r="BM25">
        <v>0.81287595512924704</v>
      </c>
      <c r="BN25">
        <v>0.74063446369708397</v>
      </c>
      <c r="BO25">
        <v>1</v>
      </c>
      <c r="BP25">
        <v>1</v>
      </c>
      <c r="BQ25">
        <v>22159</v>
      </c>
      <c r="BR25">
        <v>21935.000833333299</v>
      </c>
      <c r="BS25">
        <v>0.94867659614837296</v>
      </c>
      <c r="BT25">
        <v>0.90342143625726301</v>
      </c>
    </row>
    <row r="26" spans="2:72" x14ac:dyDescent="0.25">
      <c r="B26" t="s">
        <v>24</v>
      </c>
      <c r="G26">
        <v>3.3073999999999999</v>
      </c>
      <c r="H26">
        <v>3.1913894463004802</v>
      </c>
      <c r="I26">
        <v>1.2544999999999999</v>
      </c>
      <c r="J26">
        <v>1.2979358464603901</v>
      </c>
      <c r="K26">
        <v>6.5115999999999996</v>
      </c>
      <c r="L26">
        <v>6.7587550863359702</v>
      </c>
      <c r="M26">
        <v>21.291</v>
      </c>
      <c r="N26">
        <v>23.376333333333299</v>
      </c>
      <c r="O26">
        <v>6.2077</v>
      </c>
      <c r="P26">
        <v>6.6028934656140397</v>
      </c>
      <c r="AA26">
        <v>258.82</v>
      </c>
      <c r="AB26">
        <v>274.433333333333</v>
      </c>
      <c r="AG26">
        <v>112.9</v>
      </c>
      <c r="AH26">
        <v>112.166141081871</v>
      </c>
      <c r="AI26">
        <v>1071.4000000000001</v>
      </c>
      <c r="AJ26">
        <v>1131.0008333333301</v>
      </c>
      <c r="AS26">
        <v>8.2100000000000009</v>
      </c>
      <c r="AT26">
        <v>8.2716666666666701</v>
      </c>
      <c r="AU26">
        <v>3.4813000000000001</v>
      </c>
      <c r="AV26">
        <v>3.7793333333333301</v>
      </c>
      <c r="AY26">
        <v>1.3366</v>
      </c>
      <c r="AZ26">
        <v>1.380925</v>
      </c>
      <c r="BG26">
        <v>8.2080000000000002</v>
      </c>
      <c r="BH26">
        <v>8.5488608333333307</v>
      </c>
      <c r="BI26">
        <v>0.97529999999999994</v>
      </c>
      <c r="BJ26">
        <v>0.98469166666666696</v>
      </c>
      <c r="BK26">
        <v>32.680900000000001</v>
      </c>
      <c r="BL26">
        <v>33.939811056685798</v>
      </c>
      <c r="BM26">
        <v>0.74011027643118799</v>
      </c>
      <c r="BN26">
        <v>0.77697668234412298</v>
      </c>
      <c r="BO26">
        <v>1</v>
      </c>
      <c r="BP26">
        <v>1</v>
      </c>
      <c r="BQ26">
        <v>22425</v>
      </c>
      <c r="BR26">
        <v>22370.086666666699</v>
      </c>
      <c r="BS26">
        <v>0.83381972817476901</v>
      </c>
      <c r="BT26">
        <v>0.88520550826937205</v>
      </c>
    </row>
    <row r="27" spans="2:72" x14ac:dyDescent="0.25">
      <c r="B27" t="s">
        <v>25</v>
      </c>
      <c r="G27">
        <v>3.8742000000000001</v>
      </c>
      <c r="H27">
        <v>3.65382536145755</v>
      </c>
      <c r="I27">
        <v>1.3641000000000001</v>
      </c>
      <c r="J27">
        <v>1.2958179281353399</v>
      </c>
      <c r="K27">
        <v>6.8529999999999998</v>
      </c>
      <c r="L27">
        <v>6.6159571773543897</v>
      </c>
      <c r="M27">
        <v>22.466000000000001</v>
      </c>
      <c r="N27">
        <v>21.7299166666667</v>
      </c>
      <c r="O27">
        <v>6.5194000000000001</v>
      </c>
      <c r="P27">
        <v>6.3146187866666699</v>
      </c>
      <c r="AA27">
        <v>280.94</v>
      </c>
      <c r="AB27">
        <v>270.21166666666699</v>
      </c>
      <c r="AG27">
        <v>110.83</v>
      </c>
      <c r="AH27">
        <v>110.42317934106001</v>
      </c>
      <c r="AI27">
        <v>1118.0999999999999</v>
      </c>
      <c r="AJ27">
        <v>1100.16333333333</v>
      </c>
      <c r="AS27">
        <v>8.69</v>
      </c>
      <c r="AT27">
        <v>8.1325000000000003</v>
      </c>
      <c r="AU27">
        <v>3.7597</v>
      </c>
      <c r="AV27">
        <v>3.6117166666666698</v>
      </c>
      <c r="AY27">
        <v>1.3648</v>
      </c>
      <c r="AZ27">
        <v>1.34884166666667</v>
      </c>
      <c r="BG27">
        <v>8.9562000000000008</v>
      </c>
      <c r="BH27">
        <v>8.6925183333333305</v>
      </c>
      <c r="BI27">
        <v>0.98499999999999999</v>
      </c>
      <c r="BJ27">
        <v>0.97789166666666705</v>
      </c>
      <c r="BK27">
        <v>32.449800000000003</v>
      </c>
      <c r="BL27">
        <v>32.3102257431458</v>
      </c>
      <c r="BM27">
        <v>0.78768067425465704</v>
      </c>
      <c r="BN27">
        <v>0.74953154025984703</v>
      </c>
      <c r="BO27">
        <v>1</v>
      </c>
      <c r="BP27">
        <v>1</v>
      </c>
      <c r="BQ27">
        <v>22825</v>
      </c>
      <c r="BR27">
        <v>22602.05</v>
      </c>
      <c r="BS27">
        <v>0.87336244541484698</v>
      </c>
      <c r="BT27">
        <v>0.84677266710811105</v>
      </c>
    </row>
    <row r="28" spans="2:72" x14ac:dyDescent="0.25">
      <c r="B28" t="s">
        <v>26</v>
      </c>
      <c r="G28">
        <v>4.0301</v>
      </c>
      <c r="H28">
        <v>3.9444710972507</v>
      </c>
      <c r="I28">
        <v>1.3059000000000001</v>
      </c>
      <c r="J28">
        <v>1.32679336266012</v>
      </c>
      <c r="K28">
        <v>6.9870000000000001</v>
      </c>
      <c r="L28">
        <v>6.9083850099290096</v>
      </c>
      <c r="M28">
        <v>22.620999999999999</v>
      </c>
      <c r="N28">
        <v>22.93225</v>
      </c>
      <c r="O28">
        <v>6.6759000000000004</v>
      </c>
      <c r="P28">
        <v>6.669446615</v>
      </c>
      <c r="AA28">
        <v>294.74</v>
      </c>
      <c r="AB28">
        <v>290.66000000000003</v>
      </c>
      <c r="AG28">
        <v>109.12</v>
      </c>
      <c r="AH28">
        <v>109.009665900863</v>
      </c>
      <c r="AI28">
        <v>1157.8</v>
      </c>
      <c r="AJ28">
        <v>1165.3575000000001</v>
      </c>
      <c r="AS28">
        <v>8.7799999999999994</v>
      </c>
      <c r="AT28">
        <v>8.8000000000000007</v>
      </c>
      <c r="AU28">
        <v>3.7976999999999999</v>
      </c>
      <c r="AV28">
        <v>3.839375</v>
      </c>
      <c r="AY28">
        <v>1.3472</v>
      </c>
      <c r="AZ28">
        <v>1.36415833333333</v>
      </c>
      <c r="BG28">
        <v>9.2993000000000006</v>
      </c>
      <c r="BH28">
        <v>9.4583491666666593</v>
      </c>
      <c r="BI28">
        <v>0.96825000000000006</v>
      </c>
      <c r="BJ28">
        <v>0.99370916666666698</v>
      </c>
      <c r="BK28">
        <v>30.154</v>
      </c>
      <c r="BL28">
        <v>31.047605780549901</v>
      </c>
      <c r="BM28">
        <v>0.76210799070228297</v>
      </c>
      <c r="BN28">
        <v>0.78344511001192896</v>
      </c>
      <c r="BO28">
        <v>1</v>
      </c>
      <c r="BP28">
        <v>1</v>
      </c>
      <c r="BQ28">
        <v>23155</v>
      </c>
      <c r="BR28">
        <v>23050.241666666701</v>
      </c>
      <c r="BS28">
        <v>0.89015488695032896</v>
      </c>
      <c r="BT28">
        <v>0.89327625706740899</v>
      </c>
    </row>
    <row r="29" spans="2:72" x14ac:dyDescent="0.25">
      <c r="B29" t="s">
        <v>27</v>
      </c>
      <c r="G29">
        <v>5.1961000000000004</v>
      </c>
      <c r="H29">
        <v>5.1551787875128099</v>
      </c>
      <c r="I29">
        <v>1.2856000000000001</v>
      </c>
      <c r="J29">
        <v>1.34115267222386</v>
      </c>
      <c r="K29">
        <v>6.5349000000000004</v>
      </c>
      <c r="L29">
        <v>6.9007672694492497</v>
      </c>
      <c r="M29">
        <v>21.387</v>
      </c>
      <c r="N29">
        <v>23.210249999999998</v>
      </c>
      <c r="O29">
        <v>6.0575999999999999</v>
      </c>
      <c r="P29">
        <v>6.54215220416667</v>
      </c>
      <c r="AA29">
        <v>297.36</v>
      </c>
      <c r="AB29">
        <v>307.99666666666701</v>
      </c>
      <c r="AG29">
        <v>103.63</v>
      </c>
      <c r="AH29">
        <v>106.77458226243699</v>
      </c>
      <c r="AI29">
        <v>1088</v>
      </c>
      <c r="AJ29">
        <v>1180.26583333333</v>
      </c>
      <c r="AS29">
        <v>8.5299999999999994</v>
      </c>
      <c r="AT29">
        <v>9.4158333333333299</v>
      </c>
      <c r="AU29">
        <v>3.7584</v>
      </c>
      <c r="AV29">
        <v>3.89974166666667</v>
      </c>
      <c r="AY29">
        <v>1.3221000000000001</v>
      </c>
      <c r="AZ29">
        <v>1.37974166666667</v>
      </c>
      <c r="BG29">
        <v>8.1771999999999991</v>
      </c>
      <c r="BH29">
        <v>9.2103090284208502</v>
      </c>
      <c r="BI29">
        <v>0.88119999999999998</v>
      </c>
      <c r="BJ29">
        <v>0.93896500000000005</v>
      </c>
      <c r="BK29">
        <v>30.037099999999999</v>
      </c>
      <c r="BL29">
        <v>31.293673213083199</v>
      </c>
      <c r="BM29">
        <v>0.74515648286140101</v>
      </c>
      <c r="BN29">
        <v>0.77999957669715303</v>
      </c>
      <c r="BO29">
        <v>1</v>
      </c>
      <c r="BP29">
        <v>1</v>
      </c>
      <c r="BQ29">
        <v>23131</v>
      </c>
      <c r="BR29">
        <v>23208.368333333299</v>
      </c>
      <c r="BS29">
        <v>0.81492950859750601</v>
      </c>
      <c r="BT29">
        <v>0.87550639698799804</v>
      </c>
    </row>
    <row r="30" spans="2:72" x14ac:dyDescent="0.25">
      <c r="B30" t="s">
        <v>28</v>
      </c>
      <c r="G30">
        <v>5.5799000000000003</v>
      </c>
      <c r="H30">
        <v>5.3944007896250303</v>
      </c>
      <c r="I30">
        <v>1.2865</v>
      </c>
      <c r="J30">
        <v>1.2538769021267999</v>
      </c>
      <c r="K30">
        <v>6.3704000000000001</v>
      </c>
      <c r="L30">
        <v>6.4489751802431599</v>
      </c>
      <c r="M30">
        <v>21.951000000000001</v>
      </c>
      <c r="N30">
        <v>21.678166666666701</v>
      </c>
      <c r="O30">
        <v>6.5612000000000004</v>
      </c>
      <c r="P30">
        <v>6.2871130825000003</v>
      </c>
      <c r="AA30">
        <v>325.70999999999998</v>
      </c>
      <c r="AB30">
        <v>303.14083333333298</v>
      </c>
      <c r="AG30">
        <v>114.21</v>
      </c>
      <c r="AH30">
        <v>109.754323839417</v>
      </c>
      <c r="AI30">
        <v>1186.5999999999999</v>
      </c>
      <c r="AJ30">
        <v>1143.95166666667</v>
      </c>
      <c r="AS30">
        <v>8.82</v>
      </c>
      <c r="AT30">
        <v>8.59</v>
      </c>
      <c r="AU30">
        <v>4.0599999999999996</v>
      </c>
      <c r="AV30">
        <v>3.8619166666666702</v>
      </c>
      <c r="AY30">
        <v>1.3516999999999999</v>
      </c>
      <c r="AZ30">
        <v>1.34348333333333</v>
      </c>
      <c r="BG30">
        <v>9.0381</v>
      </c>
      <c r="BH30">
        <v>8.5765667160737795</v>
      </c>
      <c r="BI30">
        <v>0.91269999999999996</v>
      </c>
      <c r="BJ30">
        <v>0.91384583333333302</v>
      </c>
      <c r="BK30">
        <v>33.419899999999998</v>
      </c>
      <c r="BL30">
        <v>31.9770934417717</v>
      </c>
      <c r="BM30">
        <v>0.74437993151704596</v>
      </c>
      <c r="BN30">
        <v>0.72706494468832195</v>
      </c>
      <c r="BO30">
        <v>1</v>
      </c>
      <c r="BP30">
        <v>1</v>
      </c>
      <c r="BQ30">
        <v>23145</v>
      </c>
      <c r="BR30">
        <v>23159.782592592601</v>
      </c>
      <c r="BS30">
        <v>0.88292424509976997</v>
      </c>
      <c r="BT30">
        <v>0.84549413889045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opLeftCell="U1" workbookViewId="0">
      <selection activeCell="AM1" sqref="AM1:AM30"/>
    </sheetView>
  </sheetViews>
  <sheetFormatPr defaultRowHeight="13.2" x14ac:dyDescent="0.25"/>
  <cols>
    <col min="1" max="16384" width="8.7265625" style="1"/>
  </cols>
  <sheetData>
    <row r="1" spans="1:39" ht="66" x14ac:dyDescent="0.25">
      <c r="A1" s="1" t="s">
        <v>0</v>
      </c>
      <c r="C1" s="1" t="s">
        <v>29</v>
      </c>
      <c r="D1" s="10" t="s">
        <v>1126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1023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988</v>
      </c>
      <c r="AM1" s="17" t="s">
        <v>1176</v>
      </c>
    </row>
    <row r="2" spans="1:39" ht="118.8" x14ac:dyDescent="0.25"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  <c r="AE2" s="1" t="s">
        <v>31</v>
      </c>
      <c r="AF2" s="1" t="s">
        <v>31</v>
      </c>
      <c r="AG2" s="1" t="s">
        <v>31</v>
      </c>
      <c r="AH2" s="1" t="s">
        <v>31</v>
      </c>
      <c r="AI2" s="1" t="s">
        <v>31</v>
      </c>
      <c r="AJ2" s="1" t="s">
        <v>31</v>
      </c>
      <c r="AK2" s="1" t="s">
        <v>31</v>
      </c>
      <c r="AL2" s="10" t="s">
        <v>1139</v>
      </c>
      <c r="AM2" s="17" t="s">
        <v>31</v>
      </c>
    </row>
    <row r="3" spans="1:39" x14ac:dyDescent="0.25">
      <c r="B3" s="1" t="s">
        <v>1</v>
      </c>
      <c r="C3" s="1">
        <v>11.421824916666701</v>
      </c>
      <c r="D3" s="1">
        <v>33.456497499999998</v>
      </c>
      <c r="E3" s="1">
        <v>0.66468351407057702</v>
      </c>
      <c r="F3" s="1">
        <v>1.3656734475000001</v>
      </c>
      <c r="G3" s="1">
        <v>8.6187426666666695</v>
      </c>
      <c r="H3" s="1">
        <v>28.785083333333301</v>
      </c>
      <c r="I3" s="1">
        <v>6.3605516666666704</v>
      </c>
      <c r="J3" s="1">
        <v>12.991250000000001</v>
      </c>
      <c r="K3" s="1">
        <v>5.2235125</v>
      </c>
      <c r="L3" s="1">
        <v>5.5520449999999997</v>
      </c>
      <c r="M3" s="1">
        <v>1.6227941666666701</v>
      </c>
      <c r="N3" s="1">
        <v>242.60281749999999</v>
      </c>
      <c r="O3" s="1">
        <v>105.160458333333</v>
      </c>
      <c r="P3" s="1">
        <v>0.66862810166666697</v>
      </c>
      <c r="Q3" s="1">
        <v>1612.4449833333299</v>
      </c>
      <c r="R3" s="1">
        <v>102.207805833333</v>
      </c>
      <c r="S3" s="1">
        <v>803.77166666666699</v>
      </c>
      <c r="T3" s="1">
        <v>0.55974999999999997</v>
      </c>
      <c r="U3" s="1">
        <v>3.9777499999999999</v>
      </c>
      <c r="V3" s="1">
        <v>33.456497499999998</v>
      </c>
      <c r="W3" s="1">
        <v>1.81999508333333</v>
      </c>
      <c r="X3" s="1">
        <v>7.0575841666666701</v>
      </c>
      <c r="Y3" s="1">
        <v>2.2722766666666701</v>
      </c>
      <c r="Z3" s="1">
        <v>165.992776666667</v>
      </c>
      <c r="AA3" s="1">
        <v>1.52744416666667</v>
      </c>
      <c r="AB3" s="1">
        <v>32.044833333333301</v>
      </c>
      <c r="AC3" s="1">
        <v>128.808558333333</v>
      </c>
      <c r="AD3" s="1">
        <v>133.957955</v>
      </c>
      <c r="AE3" s="1">
        <v>7.7159700000000004</v>
      </c>
      <c r="AF3" s="1">
        <v>1.3676925</v>
      </c>
      <c r="AG3" s="1">
        <v>25.1499518885845</v>
      </c>
      <c r="AH3" s="1">
        <v>0.65342660416666698</v>
      </c>
      <c r="AI3" s="1">
        <v>1</v>
      </c>
      <c r="AJ3" s="1">
        <v>10965.666666666701</v>
      </c>
      <c r="AL3" s="1">
        <v>0.84314819583468259</v>
      </c>
      <c r="AM3" s="17">
        <v>3.3751166666666701</v>
      </c>
    </row>
    <row r="4" spans="1:39" x14ac:dyDescent="0.25">
      <c r="B4" s="1" t="s">
        <v>2</v>
      </c>
      <c r="C4" s="1">
        <v>10.0814958333333</v>
      </c>
      <c r="D4" s="1">
        <v>29.4800166666667</v>
      </c>
      <c r="E4" s="1">
        <v>0.91766666666666696</v>
      </c>
      <c r="F4" s="1">
        <v>1.3724454183333299</v>
      </c>
      <c r="G4" s="1">
        <v>8.3514166666666707</v>
      </c>
      <c r="H4" s="1">
        <v>26.540666666666699</v>
      </c>
      <c r="I4" s="1">
        <v>5.6023666666666703</v>
      </c>
      <c r="J4" s="1">
        <v>11.46475</v>
      </c>
      <c r="K4" s="1">
        <v>4.3666666666666698</v>
      </c>
      <c r="L4" s="1">
        <v>4.9914825</v>
      </c>
      <c r="M4" s="1">
        <v>1.4331324999999999</v>
      </c>
      <c r="N4" s="1">
        <v>231.66273583333299</v>
      </c>
      <c r="O4" s="1">
        <v>125.681425</v>
      </c>
      <c r="P4" s="1">
        <v>0.62373307499999997</v>
      </c>
      <c r="Q4" s="1">
        <v>1628.9331583333301</v>
      </c>
      <c r="R4" s="1">
        <v>94.059579166666694</v>
      </c>
      <c r="S4" s="1">
        <v>771.25416666666695</v>
      </c>
      <c r="T4" s="1">
        <v>0.52758333333333296</v>
      </c>
      <c r="U4" s="1">
        <v>4</v>
      </c>
      <c r="V4" s="1">
        <v>29.4800166666667</v>
      </c>
      <c r="W4" s="1">
        <v>1.60567525</v>
      </c>
      <c r="X4" s="1">
        <v>6.3351566666666699</v>
      </c>
      <c r="Y4" s="1">
        <v>2.4249833333333299</v>
      </c>
      <c r="Z4" s="1">
        <v>151.10552833333301</v>
      </c>
      <c r="AA4" s="1">
        <v>1.4173750000000001</v>
      </c>
      <c r="AB4" s="1">
        <v>29.713416666666699</v>
      </c>
      <c r="AC4" s="1">
        <v>118.518466666667</v>
      </c>
      <c r="AD4" s="1">
        <v>124.68899999999999</v>
      </c>
      <c r="AE4" s="1">
        <v>7.13326833333333</v>
      </c>
      <c r="AF4" s="1">
        <v>1.18246916666667</v>
      </c>
      <c r="AG4" s="1">
        <v>24.915175704072599</v>
      </c>
      <c r="AH4" s="1">
        <v>0.63366811999999995</v>
      </c>
      <c r="AI4" s="1">
        <v>1</v>
      </c>
      <c r="AJ4" s="1">
        <v>11038.25</v>
      </c>
      <c r="AL4" s="1">
        <v>0.76503924617727015</v>
      </c>
      <c r="AM4" s="17">
        <v>6.4194250000000004</v>
      </c>
    </row>
    <row r="5" spans="1:39" x14ac:dyDescent="0.25">
      <c r="B5" s="1" t="s">
        <v>3</v>
      </c>
      <c r="C5" s="1">
        <v>10.5865575</v>
      </c>
      <c r="D5" s="1">
        <v>30.961513333333301</v>
      </c>
      <c r="E5" s="1">
        <v>1.0051000000000001</v>
      </c>
      <c r="F5" s="1">
        <v>1.36352163583333</v>
      </c>
      <c r="G5" s="1">
        <v>8.3141750000000005</v>
      </c>
      <c r="H5" s="1">
        <v>27.144916666666699</v>
      </c>
      <c r="I5" s="1">
        <v>5.79867166666667</v>
      </c>
      <c r="J5" s="1">
        <v>12.038</v>
      </c>
      <c r="K5" s="1">
        <v>4.5935499999999996</v>
      </c>
      <c r="L5" s="1">
        <v>5.1155225</v>
      </c>
      <c r="M5" s="1">
        <v>1.5047741666666701</v>
      </c>
      <c r="N5" s="1">
        <v>240.71154250000001</v>
      </c>
      <c r="O5" s="1">
        <v>152.64666666666699</v>
      </c>
      <c r="P5" s="1">
        <v>0.62502836833333297</v>
      </c>
      <c r="Q5" s="1">
        <v>1542.9469666666701</v>
      </c>
      <c r="R5" s="1">
        <v>108.779056666667</v>
      </c>
      <c r="S5" s="1">
        <v>804.45749999999998</v>
      </c>
      <c r="T5" s="1">
        <v>0.55074999999999996</v>
      </c>
      <c r="U5" s="1">
        <v>4</v>
      </c>
      <c r="V5" s="1">
        <v>30.961513333333301</v>
      </c>
      <c r="W5" s="1">
        <v>1.6858967499999999</v>
      </c>
      <c r="X5" s="1">
        <v>6.4498083333333298</v>
      </c>
      <c r="Y5" s="1">
        <v>2.6960999999999999</v>
      </c>
      <c r="Z5" s="1">
        <v>154.24366166666701</v>
      </c>
      <c r="AA5" s="1">
        <v>1.4100408333333301</v>
      </c>
      <c r="AB5" s="1">
        <v>30.653749999999999</v>
      </c>
      <c r="AC5" s="1">
        <v>135.36430833333301</v>
      </c>
      <c r="AD5" s="1">
        <v>126.661583333333</v>
      </c>
      <c r="AE5" s="1">
        <v>6.7059558333333298</v>
      </c>
      <c r="AF5" s="1">
        <v>1.2360100000000001</v>
      </c>
      <c r="AG5" s="1">
        <v>25.342682860966502</v>
      </c>
      <c r="AH5" s="1">
        <v>0.64095825500000003</v>
      </c>
      <c r="AI5" s="1">
        <v>1</v>
      </c>
      <c r="AJ5" s="1">
        <v>11032.583333333299</v>
      </c>
      <c r="AL5" s="1">
        <v>0.78805563627187236</v>
      </c>
      <c r="AM5" s="17">
        <v>7.5994484166666698</v>
      </c>
    </row>
    <row r="6" spans="1:39" x14ac:dyDescent="0.25">
      <c r="B6" s="1" t="s">
        <v>4</v>
      </c>
      <c r="C6" s="1">
        <v>12.204244166666699</v>
      </c>
      <c r="D6" s="1">
        <v>35.773890833333297</v>
      </c>
      <c r="E6" s="1">
        <v>1.07799166666667</v>
      </c>
      <c r="F6" s="1">
        <v>1.3845980283333299</v>
      </c>
      <c r="G6" s="1">
        <v>8.2898166666666704</v>
      </c>
      <c r="H6" s="1">
        <v>31.698416666666699</v>
      </c>
      <c r="I6" s="1">
        <v>6.6044591666666701</v>
      </c>
      <c r="J6" s="1">
        <v>13.88175</v>
      </c>
      <c r="K6" s="1">
        <v>5.1914350000000002</v>
      </c>
      <c r="L6" s="1">
        <v>5.8366916666666704</v>
      </c>
      <c r="M6" s="1">
        <v>1.73405583333333</v>
      </c>
      <c r="N6" s="1">
        <v>273.05785333333301</v>
      </c>
      <c r="O6" s="1">
        <v>186.789166666667</v>
      </c>
      <c r="P6" s="1">
        <v>0.65964312666666702</v>
      </c>
      <c r="Q6" s="1">
        <v>1703.09690833333</v>
      </c>
      <c r="R6" s="1">
        <v>120.99086250000001</v>
      </c>
      <c r="S6" s="1">
        <v>949.89</v>
      </c>
      <c r="T6" s="1">
        <v>0.58091666666666697</v>
      </c>
      <c r="U6" s="1">
        <v>4</v>
      </c>
      <c r="V6" s="1">
        <v>35.773890833333297</v>
      </c>
      <c r="W6" s="1">
        <v>1.95126991666667</v>
      </c>
      <c r="X6" s="1">
        <v>7.0734008333333298</v>
      </c>
      <c r="Y6" s="1">
        <v>3.27929166666667</v>
      </c>
      <c r="Z6" s="1">
        <v>175.312445</v>
      </c>
      <c r="AA6" s="1">
        <v>1.48480583333333</v>
      </c>
      <c r="AB6" s="1">
        <v>33.6161666666667</v>
      </c>
      <c r="AC6" s="1">
        <v>159.68833333333299</v>
      </c>
      <c r="AD6" s="1">
        <v>146.41362833333301</v>
      </c>
      <c r="AE6" s="1">
        <v>7.6348941666666699</v>
      </c>
      <c r="AF6" s="1">
        <v>1.4513125</v>
      </c>
      <c r="AG6" s="1">
        <v>31.364334454295399</v>
      </c>
      <c r="AH6" s="1">
        <v>0.61083611416666705</v>
      </c>
      <c r="AI6" s="1">
        <v>1</v>
      </c>
      <c r="AJ6" s="1">
        <v>11683.333333333299</v>
      </c>
      <c r="AL6" s="1">
        <v>0.88277500518784413</v>
      </c>
      <c r="AM6" s="17">
        <v>7.9184599999999996</v>
      </c>
    </row>
    <row r="7" spans="1:39" x14ac:dyDescent="0.25">
      <c r="B7" s="1" t="s">
        <v>5</v>
      </c>
      <c r="C7" s="1">
        <v>12.379065000000001</v>
      </c>
      <c r="D7" s="1">
        <v>36.298640833333302</v>
      </c>
      <c r="E7" s="1">
        <v>1.16051666666667</v>
      </c>
      <c r="F7" s="1">
        <v>1.4835053016666699</v>
      </c>
      <c r="G7" s="1">
        <v>8.2789583333333301</v>
      </c>
      <c r="H7" s="1">
        <v>32.281166666666699</v>
      </c>
      <c r="I7" s="1">
        <v>6.7008266666666696</v>
      </c>
      <c r="J7" s="1">
        <v>14.074666666666699</v>
      </c>
      <c r="K7" s="1">
        <v>5.34406583333333</v>
      </c>
      <c r="L7" s="1">
        <v>5.8995156666666704</v>
      </c>
      <c r="M7" s="1">
        <v>1.7596676</v>
      </c>
      <c r="N7" s="1">
        <v>295.52910500000002</v>
      </c>
      <c r="O7" s="1">
        <v>214.40166666666701</v>
      </c>
      <c r="P7" s="1">
        <v>0.70227099833333295</v>
      </c>
      <c r="Q7" s="1">
        <v>1736.20738333333</v>
      </c>
      <c r="R7" s="1">
        <v>130.90530066666699</v>
      </c>
      <c r="S7" s="1">
        <v>1403.18333333333</v>
      </c>
      <c r="T7" s="1">
        <v>0.58983333333333299</v>
      </c>
      <c r="U7" s="1">
        <v>4</v>
      </c>
      <c r="V7" s="1">
        <v>36.298640833333302</v>
      </c>
      <c r="W7" s="1">
        <v>1.983733</v>
      </c>
      <c r="X7" s="1">
        <v>7.5450974999999998</v>
      </c>
      <c r="Y7" s="1">
        <v>3.4754</v>
      </c>
      <c r="Z7" s="1">
        <v>180.10448</v>
      </c>
      <c r="AA7" s="1">
        <v>1.67360166666667</v>
      </c>
      <c r="AB7" s="1">
        <v>35.233416666666699</v>
      </c>
      <c r="AC7" s="1">
        <v>166.134166666667</v>
      </c>
      <c r="AD7" s="1">
        <v>149.395331666667</v>
      </c>
      <c r="AE7" s="1">
        <v>7.9498681666666702</v>
      </c>
      <c r="AF7" s="1">
        <v>1.44981330833333</v>
      </c>
      <c r="AG7" s="1">
        <v>41.359387499999997</v>
      </c>
      <c r="AH7" s="1">
        <v>0.60382359416666698</v>
      </c>
      <c r="AI7" s="1">
        <v>1</v>
      </c>
      <c r="AJ7" s="1">
        <v>13268</v>
      </c>
      <c r="AL7" s="1">
        <v>0.89357981831471123</v>
      </c>
      <c r="AM7" s="17">
        <v>9.1360417500000004</v>
      </c>
    </row>
    <row r="8" spans="1:39" x14ac:dyDescent="0.25">
      <c r="B8" s="1" t="s">
        <v>6</v>
      </c>
      <c r="E8" s="1">
        <v>1.8139328465721301</v>
      </c>
      <c r="F8" s="1">
        <v>1.48570481916667</v>
      </c>
      <c r="G8" s="1">
        <v>8.2782499999999999</v>
      </c>
      <c r="H8" s="1">
        <v>34.569249999999997</v>
      </c>
      <c r="I8" s="1">
        <v>6.9762399999999998</v>
      </c>
      <c r="J8" s="1">
        <v>14.677583333333301</v>
      </c>
      <c r="N8" s="1">
        <v>305.64660416666698</v>
      </c>
      <c r="O8" s="1">
        <v>237.145833333333</v>
      </c>
      <c r="R8" s="1">
        <v>113.90680500000001</v>
      </c>
      <c r="S8" s="1">
        <v>1189.43916666667</v>
      </c>
      <c r="T8" s="1">
        <v>0.58516666666666695</v>
      </c>
      <c r="U8" s="1">
        <v>4</v>
      </c>
      <c r="X8" s="1">
        <v>7.7991716666666697</v>
      </c>
      <c r="Y8" s="1">
        <v>3.9671083333333299</v>
      </c>
      <c r="AA8" s="1">
        <v>1.69495666666667</v>
      </c>
      <c r="AB8" s="1">
        <v>41.362833333333299</v>
      </c>
      <c r="AC8" s="1">
        <v>181.76919333333299</v>
      </c>
      <c r="AE8" s="1">
        <v>8.2624283333333306</v>
      </c>
      <c r="AF8" s="1">
        <v>1.5021549999999999</v>
      </c>
      <c r="AG8" s="1">
        <v>37.8136558333333</v>
      </c>
      <c r="AH8" s="1">
        <v>0.61805684500000002</v>
      </c>
      <c r="AI8" s="1">
        <v>1</v>
      </c>
      <c r="AJ8" s="1">
        <v>13943.166666666701</v>
      </c>
      <c r="AK8" s="1">
        <v>0.93828307239528297</v>
      </c>
      <c r="AM8" s="17">
        <v>9.5603975000000005</v>
      </c>
    </row>
    <row r="9" spans="1:39" x14ac:dyDescent="0.25">
      <c r="B9" s="1" t="s">
        <v>7</v>
      </c>
      <c r="E9" s="1">
        <v>1.8294231220756101</v>
      </c>
      <c r="F9" s="1">
        <v>1.485394095</v>
      </c>
      <c r="G9" s="1">
        <v>8.2785041666666697</v>
      </c>
      <c r="H9" s="1">
        <v>38.598416666666701</v>
      </c>
      <c r="I9" s="1">
        <v>8.0831441666666706</v>
      </c>
      <c r="J9" s="1">
        <v>16.968636666666701</v>
      </c>
      <c r="N9" s="1">
        <v>365.39856083333302</v>
      </c>
      <c r="O9" s="1">
        <v>282.17916666666702</v>
      </c>
      <c r="R9" s="1">
        <v>107.765498333333</v>
      </c>
      <c r="S9" s="1">
        <v>1130.3625</v>
      </c>
      <c r="T9" s="1">
        <v>0.60650000000000004</v>
      </c>
      <c r="U9" s="1">
        <v>4</v>
      </c>
      <c r="X9" s="1">
        <v>8.8018416666666699</v>
      </c>
      <c r="Y9" s="1">
        <v>4.3460749999999999</v>
      </c>
      <c r="AA9" s="1">
        <v>1.72396333333333</v>
      </c>
      <c r="AB9" s="1">
        <v>46.035166666666697</v>
      </c>
      <c r="AC9" s="1">
        <v>222.65608583333301</v>
      </c>
      <c r="AE9" s="1">
        <v>9.1622441666666692</v>
      </c>
      <c r="AF9" s="1">
        <v>1.6888425</v>
      </c>
      <c r="AG9" s="1">
        <v>40.111803333333299</v>
      </c>
      <c r="AH9" s="1">
        <v>0.66093083333333302</v>
      </c>
      <c r="AI9" s="1">
        <v>1</v>
      </c>
      <c r="AJ9" s="1">
        <v>14167.75</v>
      </c>
      <c r="AK9" s="1">
        <v>1.0827050813260199</v>
      </c>
      <c r="AM9" s="17">
        <v>9.4555583333333306</v>
      </c>
    </row>
    <row r="10" spans="1:39" x14ac:dyDescent="0.25">
      <c r="B10" s="1" t="s">
        <v>8</v>
      </c>
      <c r="E10" s="1">
        <v>2.3496317093224399</v>
      </c>
      <c r="F10" s="1">
        <v>1.548839955</v>
      </c>
      <c r="G10" s="1">
        <v>8.2770683333333306</v>
      </c>
      <c r="H10" s="1">
        <v>38.035328333333297</v>
      </c>
      <c r="I10" s="1">
        <v>8.3228174999999993</v>
      </c>
      <c r="J10" s="1">
        <v>17.478071533333299</v>
      </c>
      <c r="O10" s="1">
        <v>286.49</v>
      </c>
      <c r="R10" s="1">
        <v>121.5289475</v>
      </c>
      <c r="S10" s="1">
        <v>1290.79</v>
      </c>
      <c r="T10" s="1">
        <v>0.62791666666666701</v>
      </c>
      <c r="U10" s="1">
        <v>4</v>
      </c>
      <c r="X10" s="1">
        <v>8.9916541666666703</v>
      </c>
      <c r="Y10" s="1">
        <v>4.0938999999999997</v>
      </c>
      <c r="AA10" s="1">
        <v>1.7917225000000001</v>
      </c>
      <c r="AB10" s="1">
        <v>48.354833333333303</v>
      </c>
      <c r="AC10" s="1">
        <v>242.74883500000001</v>
      </c>
      <c r="AE10" s="1">
        <v>10.3291358333333</v>
      </c>
      <c r="AF10" s="1">
        <v>1.6876150000000001</v>
      </c>
      <c r="AG10" s="1">
        <v>44.431899999999999</v>
      </c>
      <c r="AH10" s="1">
        <v>0.69465500000000002</v>
      </c>
      <c r="AI10" s="1">
        <v>1</v>
      </c>
      <c r="AJ10" s="1">
        <v>14725.166666666701</v>
      </c>
      <c r="AK10" s="1">
        <v>1.1165330856446301</v>
      </c>
      <c r="AM10" s="17">
        <v>9.3423416666666697</v>
      </c>
    </row>
    <row r="11" spans="1:39" x14ac:dyDescent="0.25">
      <c r="B11" s="1" t="s">
        <v>9</v>
      </c>
      <c r="E11" s="1">
        <v>2.9203630177551898</v>
      </c>
      <c r="F11" s="1">
        <v>1.5703428341666701</v>
      </c>
      <c r="G11" s="1">
        <v>8.2769575</v>
      </c>
      <c r="H11" s="1">
        <v>32.738518333333303</v>
      </c>
      <c r="I11" s="1">
        <v>7.8947141666666703</v>
      </c>
      <c r="J11" s="1">
        <v>16.611791666666701</v>
      </c>
      <c r="O11" s="1">
        <v>257.886666666667</v>
      </c>
      <c r="R11" s="1">
        <v>125.38801916666699</v>
      </c>
      <c r="S11" s="1">
        <v>1251.6025</v>
      </c>
      <c r="T11" s="1">
        <v>0.61819166666666703</v>
      </c>
      <c r="U11" s="1">
        <v>3.6769583333333302</v>
      </c>
      <c r="X11" s="1">
        <v>7.9837788333333304</v>
      </c>
      <c r="Y11" s="1">
        <v>4.0800333333333301</v>
      </c>
      <c r="AA11" s="1">
        <v>1.7905883333333299</v>
      </c>
      <c r="AB11" s="1">
        <v>45.326749999999997</v>
      </c>
      <c r="AC11" s="1">
        <v>240.24821499999999</v>
      </c>
      <c r="AE11" s="1">
        <v>9.7371233333333294</v>
      </c>
      <c r="AF11" s="1">
        <v>1.5586074999999999</v>
      </c>
      <c r="AG11" s="1">
        <v>42.960083333333301</v>
      </c>
      <c r="AH11" s="1">
        <v>0.66722333333333295</v>
      </c>
      <c r="AI11" s="1">
        <v>1</v>
      </c>
      <c r="AJ11" s="1">
        <v>15279.5</v>
      </c>
      <c r="AK11" s="1">
        <v>1.0575589962396501</v>
      </c>
      <c r="AM11" s="17">
        <v>9.6559583333333308</v>
      </c>
    </row>
    <row r="12" spans="1:39" x14ac:dyDescent="0.25">
      <c r="B12" s="1" t="s">
        <v>10</v>
      </c>
      <c r="E12" s="1">
        <v>3.0774751184780098</v>
      </c>
      <c r="F12" s="1">
        <v>1.4010145475</v>
      </c>
      <c r="G12" s="1">
        <v>8.2770366666666693</v>
      </c>
      <c r="H12" s="1">
        <v>28.209</v>
      </c>
      <c r="I12" s="1">
        <v>6.5876733333333304</v>
      </c>
      <c r="J12" s="1">
        <v>13.856411404510499</v>
      </c>
      <c r="O12" s="1">
        <v>224.30666666666701</v>
      </c>
      <c r="R12" s="1">
        <v>115.93346416666699</v>
      </c>
      <c r="S12" s="1">
        <v>1191.6458333333301</v>
      </c>
      <c r="T12" s="1">
        <v>0.57147499999999996</v>
      </c>
      <c r="U12" s="1">
        <v>3.0608666666666702</v>
      </c>
      <c r="X12" s="1">
        <v>7.0802166666666704</v>
      </c>
      <c r="Y12" s="1">
        <v>3.8890750000000001</v>
      </c>
      <c r="AA12" s="1">
        <v>1.7421833333333301</v>
      </c>
      <c r="AB12" s="1">
        <v>36.772916666666703</v>
      </c>
      <c r="AC12" s="1">
        <v>207.11371569658101</v>
      </c>
      <c r="AE12" s="1">
        <v>8.08630416666667</v>
      </c>
      <c r="AF12" s="1">
        <v>1.34665083333333</v>
      </c>
      <c r="AG12" s="1">
        <v>41.484616666666703</v>
      </c>
      <c r="AH12" s="1">
        <v>0.61247249999999998</v>
      </c>
      <c r="AI12" s="1">
        <v>1</v>
      </c>
      <c r="AJ12" s="1">
        <v>15509.583333333299</v>
      </c>
      <c r="AK12" s="1">
        <v>0.88404792718492997</v>
      </c>
      <c r="AM12" s="17">
        <v>10.7890191666667</v>
      </c>
    </row>
    <row r="13" spans="1:39" x14ac:dyDescent="0.25">
      <c r="B13" s="1" t="s">
        <v>11</v>
      </c>
      <c r="E13" s="1">
        <v>2.9251194495158601</v>
      </c>
      <c r="F13" s="1">
        <v>1.3012815950000001</v>
      </c>
      <c r="G13" s="1">
        <v>8.2768008333333292</v>
      </c>
      <c r="H13" s="1">
        <v>25.699750000000002</v>
      </c>
      <c r="I13" s="1">
        <v>5.9910566666666698</v>
      </c>
      <c r="J13" s="1">
        <v>12.5955635879843</v>
      </c>
      <c r="O13" s="1">
        <v>202.745833333333</v>
      </c>
      <c r="R13" s="1">
        <v>108.192569166667</v>
      </c>
      <c r="S13" s="1">
        <v>1146.2491666666699</v>
      </c>
      <c r="T13" s="1">
        <v>0.54023333333333301</v>
      </c>
      <c r="U13" s="1">
        <v>2.7805916666666701</v>
      </c>
      <c r="X13" s="1">
        <v>6.7408333333333301</v>
      </c>
      <c r="Y13" s="1">
        <v>3.6576416666666698</v>
      </c>
      <c r="AA13" s="1">
        <v>1.6902283333333299</v>
      </c>
      <c r="AB13" s="1">
        <v>32.256916666666697</v>
      </c>
      <c r="AC13" s="1">
        <v>192.38112433333299</v>
      </c>
      <c r="AE13" s="1">
        <v>7.3488866666666697</v>
      </c>
      <c r="AF13" s="1">
        <v>1.2434958333333299</v>
      </c>
      <c r="AG13" s="1">
        <v>40.2224149175021</v>
      </c>
      <c r="AH13" s="1">
        <v>0.54618</v>
      </c>
      <c r="AI13" s="1">
        <v>1</v>
      </c>
      <c r="AJ13" s="1">
        <v>15746</v>
      </c>
      <c r="AK13" s="1">
        <v>0.80392164774761798</v>
      </c>
      <c r="AM13" s="17">
        <v>11.285966666666701</v>
      </c>
    </row>
    <row r="14" spans="1:39" x14ac:dyDescent="0.25">
      <c r="B14" s="1" t="s">
        <v>12</v>
      </c>
      <c r="E14" s="1">
        <v>2.4343900362318802</v>
      </c>
      <c r="F14" s="1">
        <v>1.2114051341666701</v>
      </c>
      <c r="G14" s="1">
        <v>8.1943166666666691</v>
      </c>
      <c r="H14" s="1">
        <v>23.957416666666699</v>
      </c>
      <c r="I14" s="1">
        <v>5.9969099999999997</v>
      </c>
      <c r="J14" s="1">
        <v>12.5837865859395</v>
      </c>
      <c r="O14" s="1">
        <v>199.58250000000001</v>
      </c>
      <c r="R14" s="1">
        <v>110.218211666667</v>
      </c>
      <c r="S14" s="1">
        <v>1024.32833333333</v>
      </c>
      <c r="T14" s="1">
        <v>0.56471666666666698</v>
      </c>
      <c r="U14" s="1">
        <v>2.774025</v>
      </c>
      <c r="X14" s="1">
        <v>6.4424999999999999</v>
      </c>
      <c r="Y14" s="1">
        <v>3.2354833333333302</v>
      </c>
      <c r="AA14" s="1">
        <v>1.6643975</v>
      </c>
      <c r="AB14" s="1">
        <v>31.018249999999998</v>
      </c>
      <c r="AC14" s="1">
        <v>192.705468</v>
      </c>
      <c r="AE14" s="1">
        <v>7.4730883333333296</v>
      </c>
      <c r="AF14" s="1">
        <v>1.2451766666666699</v>
      </c>
      <c r="AG14" s="1">
        <v>40.220130208333302</v>
      </c>
      <c r="AH14" s="1">
        <v>0.54999833333333303</v>
      </c>
      <c r="AI14" s="1">
        <v>1</v>
      </c>
      <c r="AJ14" s="1">
        <v>15858.916666666701</v>
      </c>
      <c r="AK14" s="1">
        <v>0.80380019216144205</v>
      </c>
      <c r="AM14" s="17">
        <v>10.8978916666667</v>
      </c>
    </row>
    <row r="15" spans="1:39" x14ac:dyDescent="0.25">
      <c r="B15" s="1" t="s">
        <v>13</v>
      </c>
      <c r="E15" s="1">
        <v>2.17532666666667</v>
      </c>
      <c r="F15" s="1">
        <v>1.1343447258333299</v>
      </c>
      <c r="G15" s="1">
        <v>7.9734383333333296</v>
      </c>
      <c r="H15" s="1">
        <v>22.595583333333298</v>
      </c>
      <c r="I15" s="1">
        <v>5.9467783333333299</v>
      </c>
      <c r="J15" s="1">
        <v>12.4654837577722</v>
      </c>
      <c r="O15" s="1">
        <v>210.39</v>
      </c>
      <c r="R15" s="1">
        <v>116.29931166666699</v>
      </c>
      <c r="S15" s="1">
        <v>955.34083333333297</v>
      </c>
      <c r="T15" s="1">
        <v>0.56040833333333295</v>
      </c>
      <c r="U15" s="1">
        <v>2.7522250000000001</v>
      </c>
      <c r="X15" s="1">
        <v>6.4133333333333304</v>
      </c>
      <c r="Y15" s="1">
        <v>3.1031583333333299</v>
      </c>
      <c r="AA15" s="1">
        <v>1.58893333333333</v>
      </c>
      <c r="AB15" s="1">
        <v>29.69725</v>
      </c>
      <c r="AC15" s="1">
        <v>191.02825783333299</v>
      </c>
      <c r="AE15" s="1">
        <v>7.3782491666666701</v>
      </c>
      <c r="AF15" s="1">
        <v>1.2538433333333301</v>
      </c>
      <c r="AG15" s="1">
        <v>37.881983221536302</v>
      </c>
      <c r="AH15" s="1">
        <v>0.54348666666666701</v>
      </c>
      <c r="AI15" s="1">
        <v>1</v>
      </c>
      <c r="AJ15" s="1">
        <v>15994.25</v>
      </c>
      <c r="AK15" s="1">
        <v>0.79643273094910205</v>
      </c>
      <c r="AM15" s="17">
        <v>10.8992416666667</v>
      </c>
    </row>
    <row r="16" spans="1:39" x14ac:dyDescent="0.25">
      <c r="B16" s="1" t="s">
        <v>14</v>
      </c>
      <c r="E16" s="1">
        <v>1.94705833333333</v>
      </c>
      <c r="F16" s="1">
        <v>1.0740456216666701</v>
      </c>
      <c r="G16" s="1">
        <v>7.6075324999999996</v>
      </c>
      <c r="H16" s="1">
        <v>20.293666666666699</v>
      </c>
      <c r="I16" s="1">
        <v>5.4437008333333301</v>
      </c>
      <c r="J16" s="1">
        <v>11.4338529961624</v>
      </c>
      <c r="O16" s="1">
        <v>183.62583333333299</v>
      </c>
      <c r="R16" s="1">
        <v>117.75352916666699</v>
      </c>
      <c r="S16" s="1">
        <v>929.37583333333305</v>
      </c>
      <c r="T16" s="1">
        <v>0.51379166666666698</v>
      </c>
      <c r="U16" s="1">
        <v>2.5237250000000002</v>
      </c>
      <c r="X16" s="1">
        <v>5.8616666666666699</v>
      </c>
      <c r="Y16" s="1">
        <v>2.7679499999999999</v>
      </c>
      <c r="AA16" s="1">
        <v>1.5071016666666699</v>
      </c>
      <c r="AB16" s="1">
        <v>24.694333333333301</v>
      </c>
      <c r="AE16" s="1">
        <v>6.7587700000000002</v>
      </c>
      <c r="AF16" s="1">
        <v>1.20036583333333</v>
      </c>
      <c r="AG16" s="1">
        <v>34.518180591701302</v>
      </c>
      <c r="AH16" s="1">
        <v>0.499771666666667</v>
      </c>
      <c r="AI16" s="1">
        <v>1</v>
      </c>
      <c r="AJ16" s="1">
        <v>16105.125</v>
      </c>
      <c r="AK16" s="1">
        <v>0.72967239998408295</v>
      </c>
      <c r="AM16" s="17">
        <v>10.9281916666667</v>
      </c>
    </row>
    <row r="17" spans="2:39" x14ac:dyDescent="0.25">
      <c r="B17" s="1" t="s">
        <v>15</v>
      </c>
      <c r="E17" s="1">
        <v>1.8337666666666701</v>
      </c>
      <c r="F17" s="1">
        <v>1.06708691833333</v>
      </c>
      <c r="G17" s="1">
        <v>6.9486549999999996</v>
      </c>
      <c r="H17" s="1">
        <v>17.071666666666701</v>
      </c>
      <c r="I17" s="1">
        <v>5.0981308333333297</v>
      </c>
      <c r="J17" s="1">
        <v>10.694443093841301</v>
      </c>
      <c r="O17" s="1">
        <v>172.113333333333</v>
      </c>
      <c r="R17" s="1">
        <v>103.359493968254</v>
      </c>
      <c r="S17" s="1">
        <v>1100.1258333333301</v>
      </c>
      <c r="T17" s="1">
        <v>0.480816666666667</v>
      </c>
      <c r="U17" s="1">
        <v>2.357075</v>
      </c>
      <c r="X17" s="1">
        <v>5.64</v>
      </c>
      <c r="Y17" s="1">
        <v>2.4092416666666701</v>
      </c>
      <c r="AA17" s="1">
        <v>1.4148608333333299</v>
      </c>
      <c r="AB17" s="1">
        <v>21.361416666666699</v>
      </c>
      <c r="AE17" s="1">
        <v>6.5910991666666696</v>
      </c>
      <c r="AF17" s="1">
        <v>1.0830900000000001</v>
      </c>
      <c r="AG17" s="1">
        <v>33.313300641233802</v>
      </c>
      <c r="AH17" s="1">
        <v>0.54396624999999998</v>
      </c>
      <c r="AI17" s="1">
        <v>1</v>
      </c>
      <c r="AJ17" s="1">
        <v>16302.25</v>
      </c>
      <c r="AK17" s="1">
        <v>0.67992268004272904</v>
      </c>
      <c r="AM17" s="17">
        <v>11.129716666666701</v>
      </c>
    </row>
    <row r="18" spans="2:39" x14ac:dyDescent="0.25">
      <c r="B18" s="1" t="s">
        <v>16</v>
      </c>
      <c r="E18" s="1">
        <v>1.99942817314426</v>
      </c>
      <c r="F18" s="1">
        <v>1.1415354059127001</v>
      </c>
      <c r="G18" s="1">
        <v>6.8314160517666602</v>
      </c>
      <c r="H18" s="1">
        <v>19.062999999999999</v>
      </c>
      <c r="I18" s="1">
        <v>5.36086666666667</v>
      </c>
      <c r="J18" s="1">
        <v>11.257430885076699</v>
      </c>
      <c r="O18" s="1">
        <v>202.34166666666701</v>
      </c>
      <c r="R18" s="1">
        <v>93.570089087045702</v>
      </c>
      <c r="S18" s="1">
        <v>1277.24583333333</v>
      </c>
      <c r="T18" s="1">
        <v>0.50555000000000005</v>
      </c>
      <c r="U18" s="1">
        <v>2.48403333333333</v>
      </c>
      <c r="X18" s="1">
        <v>6.2883333333333304</v>
      </c>
      <c r="Y18" s="1">
        <v>3.1201416666666701</v>
      </c>
      <c r="AA18" s="1">
        <v>1.45451471343873</v>
      </c>
      <c r="AE18" s="1">
        <v>7.6538191666666702</v>
      </c>
      <c r="AF18" s="1">
        <v>1.08814169630268</v>
      </c>
      <c r="AG18" s="1">
        <v>34.285774123424098</v>
      </c>
      <c r="AH18" s="1">
        <v>0.64191926349599604</v>
      </c>
      <c r="AI18" s="1">
        <v>1</v>
      </c>
      <c r="AJ18" s="1">
        <v>17065.083333333299</v>
      </c>
      <c r="AK18" s="1">
        <v>0.71695770201613596</v>
      </c>
      <c r="AM18" s="17">
        <v>13.513475</v>
      </c>
    </row>
    <row r="19" spans="2:39" x14ac:dyDescent="0.25">
      <c r="B19" s="1" t="s">
        <v>17</v>
      </c>
      <c r="E19" s="1">
        <v>1.7592267105871799</v>
      </c>
      <c r="F19" s="1">
        <v>1.03011273517598</v>
      </c>
      <c r="G19" s="1">
        <v>6.7702690287094001</v>
      </c>
      <c r="H19" s="1">
        <v>19.09825</v>
      </c>
      <c r="I19" s="1">
        <v>5.6240750000000004</v>
      </c>
      <c r="J19" s="1">
        <v>11.8068482348947</v>
      </c>
      <c r="O19" s="1">
        <v>207.944166666667</v>
      </c>
      <c r="R19" s="1">
        <v>87.779875000000004</v>
      </c>
      <c r="S19" s="1">
        <v>1156.46</v>
      </c>
      <c r="T19" s="1">
        <v>0.53047500000000003</v>
      </c>
      <c r="U19" s="1">
        <v>2.6063333333333301</v>
      </c>
      <c r="X19" s="1">
        <v>6.04416666666667</v>
      </c>
      <c r="Y19" s="1">
        <v>3.0152999999999999</v>
      </c>
      <c r="AA19" s="1">
        <v>1.36350833333333</v>
      </c>
      <c r="AE19" s="1">
        <v>7.2075241666666701</v>
      </c>
      <c r="AF19" s="1">
        <v>1.04290564573352</v>
      </c>
      <c r="AG19" s="1">
        <v>31.685704999999999</v>
      </c>
      <c r="AH19" s="1">
        <v>0.64717934556016499</v>
      </c>
      <c r="AI19" s="1">
        <v>1</v>
      </c>
      <c r="AJ19" s="1">
        <v>18612.916666666701</v>
      </c>
      <c r="AK19" s="1">
        <v>0.75430899010596097</v>
      </c>
      <c r="AM19" s="17">
        <v>12.636008333333301</v>
      </c>
    </row>
    <row r="20" spans="2:39" x14ac:dyDescent="0.25">
      <c r="B20" s="1" t="s">
        <v>18</v>
      </c>
      <c r="E20" s="1">
        <v>1.6728287552565899</v>
      </c>
      <c r="F20" s="1">
        <v>0.98925815863636402</v>
      </c>
      <c r="G20" s="1">
        <v>6.4614613265500704</v>
      </c>
      <c r="H20" s="1">
        <v>17.695916666666701</v>
      </c>
      <c r="I20" s="1">
        <v>5.3687115350877201</v>
      </c>
      <c r="O20" s="1">
        <v>201.05500000000001</v>
      </c>
      <c r="R20" s="1">
        <v>79.807019832189198</v>
      </c>
      <c r="S20" s="1">
        <v>1108.2333333333299</v>
      </c>
      <c r="T20" s="1">
        <v>0.50123333333333298</v>
      </c>
      <c r="U20" s="1">
        <v>2.4811000000000001</v>
      </c>
      <c r="X20" s="1">
        <v>5.60460730676329</v>
      </c>
      <c r="Y20" s="1">
        <v>2.96284777777778</v>
      </c>
      <c r="AA20" s="1">
        <v>1.2577758771929799</v>
      </c>
      <c r="AE20" s="1">
        <v>6.4935433333333297</v>
      </c>
      <c r="AF20" s="1">
        <v>0.88804202822328104</v>
      </c>
      <c r="AG20" s="1">
        <v>30.4917333333333</v>
      </c>
      <c r="AH20" s="1">
        <v>0.62414083574049495</v>
      </c>
      <c r="AI20" s="1">
        <v>1</v>
      </c>
      <c r="AJ20" s="1">
        <v>20509.75</v>
      </c>
      <c r="AK20" s="1">
        <v>0.71841389865331695</v>
      </c>
      <c r="AM20" s="17">
        <v>12.423325</v>
      </c>
    </row>
    <row r="21" spans="2:39" x14ac:dyDescent="0.25">
      <c r="B21" s="1" t="s">
        <v>19</v>
      </c>
      <c r="E21" s="1">
        <v>1.9530686111248701</v>
      </c>
      <c r="F21" s="1">
        <v>0.99936474359307403</v>
      </c>
      <c r="G21" s="1">
        <v>6.3123328268318604</v>
      </c>
      <c r="H21" s="1">
        <v>19.577500000000001</v>
      </c>
      <c r="I21" s="1">
        <v>5.7924755370391603</v>
      </c>
      <c r="O21" s="1">
        <v>225.104166666667</v>
      </c>
      <c r="R21" s="1">
        <v>79.790455417006498</v>
      </c>
      <c r="S21" s="1">
        <v>1126.80666666667</v>
      </c>
      <c r="T21" s="1">
        <v>0.546875</v>
      </c>
      <c r="U21" s="1">
        <v>2.6862916666666701</v>
      </c>
      <c r="X21" s="1">
        <v>5.8174999999999999</v>
      </c>
      <c r="Y21" s="1">
        <v>3.2565416666666702</v>
      </c>
      <c r="AA21" s="1">
        <v>1.2496762037036999</v>
      </c>
      <c r="AE21" s="1">
        <v>6.7750158333333301</v>
      </c>
      <c r="AF21" s="1">
        <v>0.93768448070934896</v>
      </c>
      <c r="AG21" s="1">
        <v>31.0830916666667</v>
      </c>
      <c r="AH21" s="1">
        <v>0.63304698885732702</v>
      </c>
      <c r="AI21" s="1">
        <v>1</v>
      </c>
      <c r="AJ21" s="1">
        <v>20828</v>
      </c>
      <c r="AK21" s="1">
        <v>0.77833812041681205</v>
      </c>
      <c r="AM21" s="17">
        <v>13.169458333333299</v>
      </c>
    </row>
    <row r="22" spans="2:39" x14ac:dyDescent="0.25">
      <c r="B22" s="1" t="s">
        <v>20</v>
      </c>
      <c r="E22" s="1">
        <v>2.1560891512631102</v>
      </c>
      <c r="F22" s="1">
        <v>1.0301373637301601</v>
      </c>
      <c r="G22" s="1">
        <v>6.19575834608231</v>
      </c>
      <c r="H22" s="1">
        <v>19.5705833333333</v>
      </c>
      <c r="I22" s="1">
        <v>5.6163116861762203</v>
      </c>
      <c r="O22" s="1">
        <v>223.69499999999999</v>
      </c>
      <c r="R22" s="1">
        <v>97.595658277638506</v>
      </c>
      <c r="S22" s="1">
        <v>1094.9825000000001</v>
      </c>
      <c r="T22" s="1">
        <v>0.52939166666666704</v>
      </c>
      <c r="U22" s="1">
        <v>2.60100833333333</v>
      </c>
      <c r="X22" s="1">
        <v>5.875</v>
      </c>
      <c r="Y22" s="1">
        <v>3.16061666666667</v>
      </c>
      <c r="AA22" s="1">
        <v>1.2513000000000001</v>
      </c>
      <c r="AE22" s="1">
        <v>6.51397166666667</v>
      </c>
      <c r="AF22" s="1">
        <v>0.92690354775828498</v>
      </c>
      <c r="AG22" s="1">
        <v>30.7259666666667</v>
      </c>
      <c r="AH22" s="1">
        <v>0.63966057761347705</v>
      </c>
      <c r="AI22" s="1">
        <v>1</v>
      </c>
      <c r="AJ22" s="1">
        <v>20933.416666666701</v>
      </c>
      <c r="AK22" s="1">
        <v>0.75294512270199598</v>
      </c>
      <c r="AM22" s="17">
        <v>12.7719916666667</v>
      </c>
    </row>
    <row r="23" spans="2:39" x14ac:dyDescent="0.25">
      <c r="B23" s="1" t="s">
        <v>21</v>
      </c>
      <c r="E23" s="1">
        <v>2.3529519627666899</v>
      </c>
      <c r="F23" s="1">
        <v>1.10474713237886</v>
      </c>
      <c r="G23" s="1">
        <v>6.1434340944886703</v>
      </c>
      <c r="H23" s="1">
        <v>20.7575</v>
      </c>
      <c r="I23" s="1">
        <v>5.6124666666666698</v>
      </c>
      <c r="O23" s="1">
        <v>232.601666666667</v>
      </c>
      <c r="R23" s="1">
        <v>105.944781034025</v>
      </c>
      <c r="S23" s="1">
        <v>1052.8399999999999</v>
      </c>
      <c r="U23" s="1">
        <v>2.6002916666666702</v>
      </c>
      <c r="X23" s="1">
        <v>6.3016666666666703</v>
      </c>
      <c r="Y23" s="1">
        <v>3.1545416666666699</v>
      </c>
      <c r="AA23" s="1">
        <v>1.26705</v>
      </c>
      <c r="AE23" s="1">
        <v>6.8607849999999999</v>
      </c>
      <c r="AF23" s="1">
        <v>0.91615104728361296</v>
      </c>
      <c r="AG23" s="1">
        <v>32.479833333333303</v>
      </c>
      <c r="AH23" s="1">
        <v>0.60772962687825505</v>
      </c>
      <c r="AI23" s="1">
        <v>1</v>
      </c>
      <c r="AJ23" s="1">
        <v>21148</v>
      </c>
      <c r="AK23" s="1">
        <v>0.75272819693260296</v>
      </c>
      <c r="AM23" s="17">
        <v>13.292450000000001</v>
      </c>
    </row>
    <row r="24" spans="2:39" x14ac:dyDescent="0.25">
      <c r="B24" s="1" t="s">
        <v>22</v>
      </c>
      <c r="E24" s="1">
        <v>3.3269043827687899</v>
      </c>
      <c r="F24" s="1">
        <v>1.27878620362554</v>
      </c>
      <c r="G24" s="1">
        <v>6.22748867298455</v>
      </c>
      <c r="H24" s="1">
        <v>24.598749999999999</v>
      </c>
      <c r="I24" s="1">
        <v>6.7279068312963002</v>
      </c>
      <c r="O24" s="1">
        <v>279.33249999999998</v>
      </c>
      <c r="R24" s="1">
        <v>121.044025684011</v>
      </c>
      <c r="S24" s="1">
        <v>1130.9525000000001</v>
      </c>
      <c r="X24" s="1">
        <v>8.0641666666666705</v>
      </c>
      <c r="Y24" s="1">
        <v>3.7694999999999999</v>
      </c>
      <c r="AA24" s="1">
        <v>1.374825</v>
      </c>
      <c r="AE24" s="1">
        <v>8.4348408333333307</v>
      </c>
      <c r="AF24" s="1">
        <v>0.96238132800435405</v>
      </c>
      <c r="AG24" s="1">
        <v>34.247716666666697</v>
      </c>
      <c r="AH24" s="1">
        <v>0.65454547893142601</v>
      </c>
      <c r="AI24" s="1">
        <v>1</v>
      </c>
      <c r="AJ24" s="1">
        <v>21697.567500000001</v>
      </c>
      <c r="AK24" s="1">
        <v>0.90129642336709603</v>
      </c>
      <c r="AM24" s="17">
        <v>15.848266666666699</v>
      </c>
    </row>
    <row r="25" spans="2:39" x14ac:dyDescent="0.25">
      <c r="B25" s="1" t="s">
        <v>23</v>
      </c>
      <c r="E25" s="1">
        <v>3.49131342157271</v>
      </c>
      <c r="F25" s="1">
        <v>1.3256151637482001</v>
      </c>
      <c r="G25" s="1">
        <v>6.6444778294468003</v>
      </c>
      <c r="H25" s="1">
        <v>24.439916666666701</v>
      </c>
      <c r="I25" s="1">
        <v>6.7317182572463796</v>
      </c>
      <c r="O25" s="1">
        <v>281.52333333333303</v>
      </c>
      <c r="R25" s="1">
        <v>108.79290004683401</v>
      </c>
      <c r="S25" s="1">
        <v>1160.7674999999999</v>
      </c>
      <c r="X25" s="1">
        <v>8.4</v>
      </c>
      <c r="Y25" s="1">
        <v>3.9427833333333302</v>
      </c>
      <c r="AA25" s="1">
        <v>1.3815463636363601</v>
      </c>
      <c r="AE25" s="1">
        <v>8.5619916666666693</v>
      </c>
      <c r="AF25" s="1">
        <v>0.98539439424483399</v>
      </c>
      <c r="AG25" s="1">
        <v>35.296383333333303</v>
      </c>
      <c r="AH25" s="1">
        <v>0.74063446369708397</v>
      </c>
      <c r="AI25" s="1">
        <v>1</v>
      </c>
      <c r="AJ25" s="1">
        <v>21935.000833333299</v>
      </c>
      <c r="AK25" s="1">
        <v>0.90342143625726301</v>
      </c>
      <c r="AM25" s="17">
        <v>18.664058333333301</v>
      </c>
    </row>
    <row r="26" spans="2:39" x14ac:dyDescent="0.25">
      <c r="B26" s="1" t="s">
        <v>24</v>
      </c>
      <c r="E26" s="1">
        <v>3.1913894463004802</v>
      </c>
      <c r="F26" s="1">
        <v>1.2979358464603901</v>
      </c>
      <c r="G26" s="1">
        <v>6.7587550863359702</v>
      </c>
      <c r="H26" s="1">
        <v>23.376333333333299</v>
      </c>
      <c r="I26" s="1">
        <v>6.6028934656140397</v>
      </c>
      <c r="O26" s="1">
        <v>274.433333333333</v>
      </c>
      <c r="R26" s="1">
        <v>112.166141081871</v>
      </c>
      <c r="S26" s="1">
        <v>1131.0008333333301</v>
      </c>
      <c r="X26" s="1">
        <v>8.2716666666666701</v>
      </c>
      <c r="Y26" s="1">
        <v>3.7793333333333301</v>
      </c>
      <c r="AA26" s="1">
        <v>1.380925</v>
      </c>
      <c r="AE26" s="1">
        <v>8.5488608333333307</v>
      </c>
      <c r="AF26" s="1">
        <v>0.98469166666666696</v>
      </c>
      <c r="AG26" s="1">
        <v>33.939811056685798</v>
      </c>
      <c r="AH26" s="1">
        <v>0.77697668234412298</v>
      </c>
      <c r="AI26" s="1">
        <v>1</v>
      </c>
      <c r="AJ26" s="1">
        <v>22370.086666666699</v>
      </c>
      <c r="AK26" s="1">
        <v>0.88520550826937205</v>
      </c>
      <c r="AM26" s="17">
        <v>18.9265166666667</v>
      </c>
    </row>
    <row r="27" spans="2:39" x14ac:dyDescent="0.25">
      <c r="B27" s="1" t="s">
        <v>25</v>
      </c>
      <c r="E27" s="1">
        <v>3.65382536145755</v>
      </c>
      <c r="F27" s="1">
        <v>1.2958179281353399</v>
      </c>
      <c r="G27" s="1">
        <v>6.6159571773543897</v>
      </c>
      <c r="H27" s="1">
        <v>21.7299166666667</v>
      </c>
      <c r="I27" s="1">
        <v>6.3146187866666699</v>
      </c>
      <c r="O27" s="1">
        <v>270.21166666666699</v>
      </c>
      <c r="R27" s="1">
        <v>110.42317934106001</v>
      </c>
      <c r="S27" s="1">
        <v>1100.16333333333</v>
      </c>
      <c r="X27" s="1">
        <v>8.1325000000000003</v>
      </c>
      <c r="Y27" s="1">
        <v>3.6117166666666698</v>
      </c>
      <c r="AA27" s="1">
        <v>1.34884166666667</v>
      </c>
      <c r="AE27" s="1">
        <v>8.6925183333333305</v>
      </c>
      <c r="AF27" s="1">
        <v>0.97789166666666705</v>
      </c>
      <c r="AG27" s="1">
        <v>32.3102257431458</v>
      </c>
      <c r="AH27" s="1">
        <v>0.74953154025984703</v>
      </c>
      <c r="AI27" s="1">
        <v>1</v>
      </c>
      <c r="AJ27" s="1">
        <v>22602.05</v>
      </c>
      <c r="AK27" s="1">
        <v>0.84677266710811105</v>
      </c>
      <c r="AM27" s="17">
        <v>19.244341666666699</v>
      </c>
    </row>
    <row r="28" spans="2:39" x14ac:dyDescent="0.25">
      <c r="B28" s="1" t="s">
        <v>26</v>
      </c>
      <c r="E28" s="1">
        <v>3.9444710972507</v>
      </c>
      <c r="F28" s="1">
        <v>1.32679336266012</v>
      </c>
      <c r="G28" s="1">
        <v>6.9083850099290096</v>
      </c>
      <c r="H28" s="1">
        <v>22.93225</v>
      </c>
      <c r="I28" s="1">
        <v>6.669446615</v>
      </c>
      <c r="O28" s="1">
        <v>290.66000000000003</v>
      </c>
      <c r="R28" s="1">
        <v>109.009665900863</v>
      </c>
      <c r="S28" s="1">
        <v>1165.3575000000001</v>
      </c>
      <c r="X28" s="1">
        <v>8.8000000000000007</v>
      </c>
      <c r="Y28" s="1">
        <v>3.839375</v>
      </c>
      <c r="AA28" s="1">
        <v>1.36415833333333</v>
      </c>
      <c r="AE28" s="1">
        <v>9.4583491666666593</v>
      </c>
      <c r="AF28" s="1">
        <v>0.99370916666666698</v>
      </c>
      <c r="AG28" s="1">
        <v>31.047605780549901</v>
      </c>
      <c r="AH28" s="1">
        <v>0.78344511001192896</v>
      </c>
      <c r="AI28" s="1">
        <v>1</v>
      </c>
      <c r="AJ28" s="1">
        <v>23050.241666666701</v>
      </c>
      <c r="AK28" s="1">
        <v>0.89327625706740899</v>
      </c>
      <c r="AM28" s="17">
        <v>19.263633333333299</v>
      </c>
    </row>
    <row r="29" spans="2:39" x14ac:dyDescent="0.25">
      <c r="B29" s="1" t="s">
        <v>27</v>
      </c>
      <c r="E29" s="1">
        <v>5.1551787875128099</v>
      </c>
      <c r="F29" s="1">
        <v>1.34115267222386</v>
      </c>
      <c r="G29" s="1">
        <v>6.9007672694492497</v>
      </c>
      <c r="H29" s="1">
        <v>23.210249999999998</v>
      </c>
      <c r="I29" s="1">
        <v>6.54215220416667</v>
      </c>
      <c r="O29" s="1">
        <v>307.99666666666701</v>
      </c>
      <c r="R29" s="1">
        <v>106.77458226243699</v>
      </c>
      <c r="S29" s="1">
        <v>1180.26583333333</v>
      </c>
      <c r="X29" s="1">
        <v>9.4158333333333299</v>
      </c>
      <c r="Y29" s="1">
        <v>3.89974166666667</v>
      </c>
      <c r="AA29" s="1">
        <v>1.37974166666667</v>
      </c>
      <c r="AE29" s="1">
        <v>9.2103090284208502</v>
      </c>
      <c r="AF29" s="1">
        <v>0.93896500000000005</v>
      </c>
      <c r="AG29" s="1">
        <v>31.293673213083199</v>
      </c>
      <c r="AH29" s="1">
        <v>0.77999957669715303</v>
      </c>
      <c r="AI29" s="1">
        <v>1</v>
      </c>
      <c r="AJ29" s="1">
        <v>23208.368333333299</v>
      </c>
      <c r="AK29" s="1">
        <v>0.87550639698799804</v>
      </c>
      <c r="AM29" s="17">
        <v>21.4856083333333</v>
      </c>
    </row>
    <row r="30" spans="2:39" x14ac:dyDescent="0.25">
      <c r="B30" s="1" t="s">
        <v>28</v>
      </c>
      <c r="E30" s="1">
        <v>5.3944007896250303</v>
      </c>
      <c r="F30" s="1">
        <v>1.2538769021267999</v>
      </c>
      <c r="G30" s="1">
        <v>6.4489751802431599</v>
      </c>
      <c r="H30" s="1">
        <v>21.678166666666701</v>
      </c>
      <c r="I30" s="1">
        <v>6.2871130825000003</v>
      </c>
      <c r="O30" s="1">
        <v>303.14083333333298</v>
      </c>
      <c r="R30" s="1">
        <v>109.754323839417</v>
      </c>
      <c r="S30" s="1">
        <v>1143.95166666667</v>
      </c>
      <c r="X30" s="1">
        <v>8.59</v>
      </c>
      <c r="Y30" s="1">
        <v>3.8619166666666702</v>
      </c>
      <c r="AA30" s="1">
        <v>1.34348333333333</v>
      </c>
      <c r="AE30" s="1">
        <v>8.5765667160737795</v>
      </c>
      <c r="AF30" s="1">
        <v>0.91384583333333302</v>
      </c>
      <c r="AG30" s="1">
        <v>31.9770934417717</v>
      </c>
      <c r="AH30" s="1">
        <v>0.72706494468832195</v>
      </c>
      <c r="AI30" s="1">
        <v>1</v>
      </c>
      <c r="AJ30" s="1">
        <v>23159.782592592601</v>
      </c>
      <c r="AK30" s="1">
        <v>0.84549413889045</v>
      </c>
      <c r="AM30" s="17">
        <v>20.272408333333299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topLeftCell="U1" workbookViewId="0">
      <selection activeCell="AK1" sqref="AK1"/>
    </sheetView>
  </sheetViews>
  <sheetFormatPr defaultRowHeight="13.2" x14ac:dyDescent="0.25"/>
  <cols>
    <col min="1" max="2" width="8.7265625" style="16"/>
    <col min="3" max="3" width="11.90625" style="16" bestFit="1" customWidth="1"/>
    <col min="4" max="36" width="8.7265625" style="16"/>
    <col min="37" max="37" width="11.90625" style="16" bestFit="1" customWidth="1"/>
    <col min="38" max="16384" width="8.7265625" style="16"/>
  </cols>
  <sheetData>
    <row r="1" spans="1:38" ht="118.8" x14ac:dyDescent="0.25">
      <c r="A1" s="16" t="s">
        <v>0</v>
      </c>
      <c r="B1" s="16" t="s">
        <v>31</v>
      </c>
      <c r="C1" s="16" t="s">
        <v>29</v>
      </c>
      <c r="D1" s="10" t="s">
        <v>1126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  <c r="J1" s="16" t="s">
        <v>38</v>
      </c>
      <c r="K1" s="16" t="s">
        <v>39</v>
      </c>
      <c r="L1" s="16" t="s">
        <v>40</v>
      </c>
      <c r="M1" s="16" t="s">
        <v>41</v>
      </c>
      <c r="N1" s="16" t="s">
        <v>42</v>
      </c>
      <c r="O1" s="16" t="s">
        <v>43</v>
      </c>
      <c r="P1" s="16" t="s">
        <v>1023</v>
      </c>
      <c r="Q1" s="16" t="s">
        <v>44</v>
      </c>
      <c r="R1" s="16" t="s">
        <v>45</v>
      </c>
      <c r="S1" s="16" t="s">
        <v>46</v>
      </c>
      <c r="T1" s="16" t="s">
        <v>47</v>
      </c>
      <c r="U1" s="16" t="s">
        <v>48</v>
      </c>
      <c r="V1" s="16" t="s">
        <v>49</v>
      </c>
      <c r="W1" s="16" t="s">
        <v>50</v>
      </c>
      <c r="X1" s="16" t="s">
        <v>51</v>
      </c>
      <c r="Y1" s="16" t="s">
        <v>52</v>
      </c>
      <c r="Z1" s="16" t="s">
        <v>53</v>
      </c>
      <c r="AA1" s="16" t="s">
        <v>54</v>
      </c>
      <c r="AB1" s="16" t="s">
        <v>55</v>
      </c>
      <c r="AC1" s="16" t="s">
        <v>63</v>
      </c>
      <c r="AD1" s="16" t="s">
        <v>56</v>
      </c>
      <c r="AE1" s="16" t="s">
        <v>57</v>
      </c>
      <c r="AF1" s="16" t="s">
        <v>58</v>
      </c>
      <c r="AG1" s="16" t="s">
        <v>59</v>
      </c>
      <c r="AH1" s="16" t="s">
        <v>60</v>
      </c>
      <c r="AI1" s="16" t="s">
        <v>61</v>
      </c>
      <c r="AJ1" s="16" t="s">
        <v>62</v>
      </c>
      <c r="AK1" s="17" t="s">
        <v>1176</v>
      </c>
      <c r="AL1" s="16" t="s">
        <v>988</v>
      </c>
    </row>
    <row r="2" spans="1:38" ht="22.8" customHeight="1" x14ac:dyDescent="0.25">
      <c r="C2" s="16" t="s">
        <v>1140</v>
      </c>
      <c r="D2" s="16" t="s">
        <v>1141</v>
      </c>
      <c r="E2" s="16" t="s">
        <v>1142</v>
      </c>
      <c r="F2" s="16" t="s">
        <v>1143</v>
      </c>
      <c r="G2" s="16" t="s">
        <v>1144</v>
      </c>
      <c r="H2" s="16" t="s">
        <v>1145</v>
      </c>
      <c r="I2" s="16" t="s">
        <v>1146</v>
      </c>
      <c r="J2" s="16" t="s">
        <v>1147</v>
      </c>
      <c r="K2" s="16" t="s">
        <v>1148</v>
      </c>
      <c r="L2" s="16" t="s">
        <v>1149</v>
      </c>
      <c r="M2" s="16" t="s">
        <v>1150</v>
      </c>
      <c r="N2" s="16" t="s">
        <v>1151</v>
      </c>
      <c r="O2" s="16" t="s">
        <v>1152</v>
      </c>
      <c r="P2" s="16" t="s">
        <v>1153</v>
      </c>
      <c r="Q2" s="16" t="s">
        <v>1154</v>
      </c>
      <c r="R2" s="10" t="s">
        <v>1174</v>
      </c>
      <c r="S2" s="16" t="s">
        <v>1155</v>
      </c>
      <c r="T2" s="16" t="s">
        <v>1156</v>
      </c>
      <c r="U2" s="16" t="s">
        <v>1157</v>
      </c>
      <c r="V2" s="16" t="s">
        <v>1158</v>
      </c>
      <c r="W2" s="16" t="s">
        <v>1159</v>
      </c>
      <c r="X2" s="16" t="s">
        <v>1160</v>
      </c>
      <c r="Y2" s="16" t="s">
        <v>1161</v>
      </c>
      <c r="Z2" s="16" t="s">
        <v>1162</v>
      </c>
      <c r="AA2" s="16" t="s">
        <v>1163</v>
      </c>
      <c r="AB2" s="16" t="s">
        <v>1164</v>
      </c>
      <c r="AC2" s="16" t="s">
        <v>1172</v>
      </c>
      <c r="AD2" s="16" t="s">
        <v>1165</v>
      </c>
      <c r="AE2" s="16" t="s">
        <v>1166</v>
      </c>
      <c r="AF2" s="16" t="s">
        <v>1167</v>
      </c>
      <c r="AG2" s="16" t="s">
        <v>1168</v>
      </c>
      <c r="AH2" s="16" t="s">
        <v>1169</v>
      </c>
      <c r="AI2" s="16" t="s">
        <v>1170</v>
      </c>
      <c r="AJ2" s="16" t="s">
        <v>1171</v>
      </c>
      <c r="AK2" s="10" t="s">
        <v>1177</v>
      </c>
      <c r="AL2" s="16" t="s">
        <v>1173</v>
      </c>
    </row>
    <row r="3" spans="1:38" x14ac:dyDescent="0.25">
      <c r="A3" s="16">
        <v>4</v>
      </c>
      <c r="B3" s="16" t="s">
        <v>2</v>
      </c>
      <c r="C3" s="16">
        <v>10.0814958333333</v>
      </c>
      <c r="D3" s="16">
        <v>29.4800166666667</v>
      </c>
      <c r="E3" s="16">
        <v>0.91766666666666696</v>
      </c>
      <c r="F3" s="16">
        <v>1.3724454183333299</v>
      </c>
      <c r="G3" s="16">
        <v>8.3514166666666707</v>
      </c>
      <c r="H3" s="16">
        <v>26.540666666666699</v>
      </c>
      <c r="I3" s="16">
        <v>5.6023666666666703</v>
      </c>
      <c r="J3" s="16">
        <v>11.46475</v>
      </c>
      <c r="K3" s="16">
        <v>4.3666666666666698</v>
      </c>
      <c r="L3" s="16">
        <v>4.9914825</v>
      </c>
      <c r="M3" s="16">
        <v>1.4331324999999999</v>
      </c>
      <c r="N3" s="16">
        <v>231.66273583333299</v>
      </c>
      <c r="O3" s="16">
        <v>125.681425</v>
      </c>
      <c r="P3" s="16">
        <v>0.62373307499999997</v>
      </c>
      <c r="Q3" s="16">
        <v>1628.9331583333301</v>
      </c>
      <c r="R3" s="16">
        <v>94.059579166666694</v>
      </c>
      <c r="S3" s="16">
        <v>771.25416666666695</v>
      </c>
      <c r="T3" s="16">
        <v>0.52758333333333296</v>
      </c>
      <c r="U3" s="16">
        <v>4</v>
      </c>
      <c r="V3" s="16">
        <v>29.4800166666667</v>
      </c>
      <c r="W3" s="16">
        <v>1.60567525</v>
      </c>
      <c r="X3" s="16">
        <v>6.3351566666666699</v>
      </c>
      <c r="Y3" s="16">
        <v>2.4249833333333299</v>
      </c>
      <c r="Z3" s="16">
        <v>151.10552833333301</v>
      </c>
      <c r="AA3" s="16">
        <v>1.4173750000000001</v>
      </c>
      <c r="AB3" s="16">
        <v>29.713416666666699</v>
      </c>
      <c r="AC3" s="16">
        <v>11038.25</v>
      </c>
      <c r="AD3" s="16">
        <v>118.518466666667</v>
      </c>
      <c r="AE3" s="16">
        <v>124.68899999999999</v>
      </c>
      <c r="AF3" s="16">
        <v>7.13326833333333</v>
      </c>
      <c r="AG3" s="16">
        <v>1.18246916666667</v>
      </c>
      <c r="AH3" s="16">
        <v>24.915175704072599</v>
      </c>
      <c r="AI3" s="16">
        <v>0.63366811999999995</v>
      </c>
      <c r="AJ3" s="16">
        <v>1</v>
      </c>
      <c r="AK3" s="17">
        <v>6.4194250000000004</v>
      </c>
      <c r="AL3" s="16">
        <v>0.76503924617727015</v>
      </c>
    </row>
    <row r="4" spans="1:38" x14ac:dyDescent="0.25">
      <c r="A4" s="16">
        <v>5</v>
      </c>
      <c r="B4" s="16" t="s">
        <v>3</v>
      </c>
      <c r="C4" s="16">
        <v>10.5865575</v>
      </c>
      <c r="D4" s="16">
        <v>30.961513333333301</v>
      </c>
      <c r="E4" s="16">
        <v>1.0051000000000001</v>
      </c>
      <c r="F4" s="16">
        <v>1.36352163583333</v>
      </c>
      <c r="G4" s="16">
        <v>8.3141750000000005</v>
      </c>
      <c r="H4" s="16">
        <v>27.144916666666699</v>
      </c>
      <c r="I4" s="16">
        <v>5.79867166666667</v>
      </c>
      <c r="J4" s="16">
        <v>12.038</v>
      </c>
      <c r="K4" s="16">
        <v>4.5935499999999996</v>
      </c>
      <c r="L4" s="16">
        <v>5.1155225</v>
      </c>
      <c r="M4" s="16">
        <v>1.5047741666666701</v>
      </c>
      <c r="N4" s="16">
        <v>240.71154250000001</v>
      </c>
      <c r="O4" s="16">
        <v>152.64666666666699</v>
      </c>
      <c r="P4" s="16">
        <v>0.62502836833333297</v>
      </c>
      <c r="Q4" s="16">
        <v>1542.9469666666701</v>
      </c>
      <c r="R4" s="16">
        <v>108.779056666667</v>
      </c>
      <c r="S4" s="16">
        <v>804.45749999999998</v>
      </c>
      <c r="T4" s="16">
        <v>0.55074999999999996</v>
      </c>
      <c r="U4" s="16">
        <v>4</v>
      </c>
      <c r="V4" s="16">
        <v>30.961513333333301</v>
      </c>
      <c r="W4" s="16">
        <v>1.6858967499999999</v>
      </c>
      <c r="X4" s="16">
        <v>6.4498083333333298</v>
      </c>
      <c r="Y4" s="16">
        <v>2.6960999999999999</v>
      </c>
      <c r="Z4" s="16">
        <v>154.24366166666701</v>
      </c>
      <c r="AA4" s="16">
        <v>1.4100408333333301</v>
      </c>
      <c r="AB4" s="16">
        <v>30.653749999999999</v>
      </c>
      <c r="AC4" s="16">
        <v>11032.583333333299</v>
      </c>
      <c r="AD4" s="16">
        <v>135.36430833333301</v>
      </c>
      <c r="AE4" s="16">
        <v>126.661583333333</v>
      </c>
      <c r="AF4" s="16">
        <v>6.7059558333333298</v>
      </c>
      <c r="AG4" s="16">
        <v>1.2360100000000001</v>
      </c>
      <c r="AH4" s="16">
        <v>25.342682860966502</v>
      </c>
      <c r="AI4" s="16">
        <v>0.64095825500000003</v>
      </c>
      <c r="AJ4" s="16">
        <v>1</v>
      </c>
      <c r="AK4" s="17">
        <v>7.5994484166666698</v>
      </c>
      <c r="AL4" s="16">
        <v>0.78805563627187236</v>
      </c>
    </row>
    <row r="5" spans="1:38" x14ac:dyDescent="0.25">
      <c r="A5" s="16">
        <v>6</v>
      </c>
      <c r="B5" s="16" t="s">
        <v>4</v>
      </c>
      <c r="C5" s="16">
        <v>12.204244166666699</v>
      </c>
      <c r="D5" s="16">
        <v>35.773890833333297</v>
      </c>
      <c r="E5" s="16">
        <v>1.07799166666667</v>
      </c>
      <c r="F5" s="16">
        <v>1.3845980283333299</v>
      </c>
      <c r="G5" s="16">
        <v>8.2898166666666704</v>
      </c>
      <c r="H5" s="16">
        <v>31.698416666666699</v>
      </c>
      <c r="I5" s="16">
        <v>6.6044591666666701</v>
      </c>
      <c r="J5" s="16">
        <v>13.88175</v>
      </c>
      <c r="K5" s="16">
        <v>5.1914350000000002</v>
      </c>
      <c r="L5" s="16">
        <v>5.8366916666666704</v>
      </c>
      <c r="M5" s="16">
        <v>1.73405583333333</v>
      </c>
      <c r="N5" s="16">
        <v>273.05785333333301</v>
      </c>
      <c r="O5" s="16">
        <v>186.789166666667</v>
      </c>
      <c r="P5" s="16">
        <v>0.65964312666666702</v>
      </c>
      <c r="Q5" s="16">
        <v>1703.09690833333</v>
      </c>
      <c r="R5" s="16">
        <v>120.99086250000001</v>
      </c>
      <c r="S5" s="16">
        <v>949.89</v>
      </c>
      <c r="T5" s="16">
        <v>0.58091666666666697</v>
      </c>
      <c r="U5" s="16">
        <v>4</v>
      </c>
      <c r="V5" s="16">
        <v>35.773890833333297</v>
      </c>
      <c r="W5" s="16">
        <v>1.95126991666667</v>
      </c>
      <c r="X5" s="16">
        <v>7.0734008333333298</v>
      </c>
      <c r="Y5" s="16">
        <v>3.27929166666667</v>
      </c>
      <c r="Z5" s="16">
        <v>175.312445</v>
      </c>
      <c r="AA5" s="16">
        <v>1.48480583333333</v>
      </c>
      <c r="AB5" s="16">
        <v>33.6161666666667</v>
      </c>
      <c r="AC5" s="16">
        <v>11683.333333333299</v>
      </c>
      <c r="AD5" s="16">
        <v>159.68833333333299</v>
      </c>
      <c r="AE5" s="16">
        <v>146.41362833333301</v>
      </c>
      <c r="AF5" s="16">
        <v>7.6348941666666699</v>
      </c>
      <c r="AG5" s="16">
        <v>1.4513125</v>
      </c>
      <c r="AH5" s="16">
        <v>31.364334454295399</v>
      </c>
      <c r="AI5" s="16">
        <v>0.61083611416666705</v>
      </c>
      <c r="AJ5" s="16">
        <v>1</v>
      </c>
      <c r="AK5" s="17">
        <v>7.9184599999999996</v>
      </c>
      <c r="AL5" s="16">
        <v>0.88277500518784413</v>
      </c>
    </row>
    <row r="6" spans="1:38" x14ac:dyDescent="0.25">
      <c r="A6" s="16">
        <v>7</v>
      </c>
      <c r="B6" s="16" t="s">
        <v>5</v>
      </c>
      <c r="C6" s="16">
        <v>12.379065000000001</v>
      </c>
      <c r="D6" s="16">
        <v>36.298640833333302</v>
      </c>
      <c r="E6" s="16">
        <v>1.16051666666667</v>
      </c>
      <c r="F6" s="16">
        <v>1.4835053016666699</v>
      </c>
      <c r="G6" s="16">
        <v>8.2789583333333301</v>
      </c>
      <c r="H6" s="16">
        <v>32.281166666666699</v>
      </c>
      <c r="I6" s="16">
        <v>6.7008266666666696</v>
      </c>
      <c r="J6" s="16">
        <v>14.074666666666699</v>
      </c>
      <c r="K6" s="16">
        <v>5.34406583333333</v>
      </c>
      <c r="L6" s="16">
        <v>5.8995156666666704</v>
      </c>
      <c r="M6" s="16">
        <v>1.7596676</v>
      </c>
      <c r="N6" s="16">
        <v>295.52910500000002</v>
      </c>
      <c r="O6" s="16">
        <v>214.40166666666701</v>
      </c>
      <c r="P6" s="16">
        <v>0.70227099833333295</v>
      </c>
      <c r="Q6" s="16">
        <v>1736.20738333333</v>
      </c>
      <c r="R6" s="16">
        <v>130.90530066666699</v>
      </c>
      <c r="S6" s="16">
        <v>1403.18333333333</v>
      </c>
      <c r="T6" s="16">
        <v>0.58983333333333299</v>
      </c>
      <c r="U6" s="16">
        <v>4</v>
      </c>
      <c r="V6" s="16">
        <v>36.298640833333302</v>
      </c>
      <c r="W6" s="16">
        <v>1.983733</v>
      </c>
      <c r="X6" s="16">
        <v>7.5450974999999998</v>
      </c>
      <c r="Y6" s="16">
        <v>3.4754</v>
      </c>
      <c r="Z6" s="16">
        <v>180.10448</v>
      </c>
      <c r="AA6" s="16">
        <v>1.67360166666667</v>
      </c>
      <c r="AB6" s="16">
        <v>35.233416666666699</v>
      </c>
      <c r="AC6" s="16">
        <v>13268</v>
      </c>
      <c r="AD6" s="16">
        <v>166.134166666667</v>
      </c>
      <c r="AE6" s="16">
        <v>149.395331666667</v>
      </c>
      <c r="AF6" s="16">
        <v>7.9498681666666702</v>
      </c>
      <c r="AG6" s="16">
        <v>1.44981330833333</v>
      </c>
      <c r="AH6" s="16">
        <v>41.359387499999997</v>
      </c>
      <c r="AI6" s="16">
        <v>0.60382359416666698</v>
      </c>
      <c r="AJ6" s="16">
        <v>1</v>
      </c>
      <c r="AK6" s="17">
        <v>9.1360417500000004</v>
      </c>
      <c r="AL6" s="16">
        <v>0.89357981831471123</v>
      </c>
    </row>
    <row r="7" spans="1:38" x14ac:dyDescent="0.25">
      <c r="A7" s="16">
        <v>8</v>
      </c>
      <c r="B7" s="16" t="s">
        <v>6</v>
      </c>
      <c r="C7" s="16">
        <f>(HLOOKUP("Euro Area",Data2!$C$1:$BT$30,$A7,FALSE)*VLOOKUP(C$2,EuroConv!$A$2:$B$20,2,FALSE))</f>
        <v>12.911056561080812</v>
      </c>
      <c r="D7" s="16">
        <f>(HLOOKUP("Euro Area",Data2!$C$1:$BT$30,$A7,FALSE)*VLOOKUP(D$2,EuroConv!$A$2:$B$20,2,FALSE))</f>
        <v>37.850245312118474</v>
      </c>
      <c r="E7" s="16">
        <v>1.8139328465721301</v>
      </c>
      <c r="F7" s="16">
        <v>1.48570481916667</v>
      </c>
      <c r="G7" s="16">
        <v>8.2782499999999999</v>
      </c>
      <c r="H7" s="16">
        <v>34.569249999999997</v>
      </c>
      <c r="I7" s="16">
        <v>6.9762399999999998</v>
      </c>
      <c r="J7" s="16">
        <v>14.677583333333301</v>
      </c>
      <c r="K7" s="16">
        <f>(HLOOKUP("Euro Area",Data2!$C$1:$BT$30,$A7,FALSE)*VLOOKUP(K$2,EuroConv!$A$2:$B$20,2,FALSE))</f>
        <v>5.578777812032806</v>
      </c>
      <c r="L7" s="16">
        <f>(HLOOKUP("Euro Area",Data2!$C$1:$BT$30,$A7,FALSE)*VLOOKUP(L$2,EuroConv!$A$2:$B$20,2,FALSE))</f>
        <v>6.1547334931919266</v>
      </c>
      <c r="M7" s="16">
        <f>(HLOOKUP("Euro Area",Data2!$C$1:$BT$30,$A7,FALSE)*VLOOKUP(M$2,EuroConv!$A$2:$B$20,2,FALSE))</f>
        <v>1.8351221814828662</v>
      </c>
      <c r="N7" s="16">
        <v>305.64660416666698</v>
      </c>
      <c r="O7" s="16">
        <v>237.145833333333</v>
      </c>
      <c r="P7" s="16">
        <f>(HLOOKUP("Euro Area",Data2!$C$1:$BT$30,$A7,FALSE)*VLOOKUP(P$2,EuroConv!$A$2:$B$20,2,FALSE))</f>
        <v>0.73895796962791871</v>
      </c>
      <c r="Q7" s="16">
        <f>(HLOOKUP("Euro Area",Data2!$C$1:$BT$30,$A7,FALSE)*VLOOKUP(Q$2,EuroConv!$A$2:$B$20,2,FALSE))</f>
        <v>1816.7693645868146</v>
      </c>
      <c r="R7" s="16">
        <v>113.90680500000001</v>
      </c>
      <c r="S7" s="16">
        <v>1189.43916666667</v>
      </c>
      <c r="T7" s="16">
        <v>0.58516666666666695</v>
      </c>
      <c r="U7" s="16">
        <v>4</v>
      </c>
      <c r="V7" s="16">
        <f>(HLOOKUP("Euro Area",Data2!$C$1:$BT$30,$A7,FALSE)*VLOOKUP(V$2,EuroConv!$A$2:$B$20,2,FALSE))</f>
        <v>37.850245312118474</v>
      </c>
      <c r="W7" s="16">
        <f>(HLOOKUP("Euro Area",Data2!$C$1:$BT$30,$A7,FALSE)*VLOOKUP(W$2,EuroConv!$A$2:$B$20,2,FALSE))</f>
        <v>2.0677037894682089</v>
      </c>
      <c r="X7" s="16">
        <v>7.7991716666666697</v>
      </c>
      <c r="Y7" s="16">
        <v>3.9671083333333299</v>
      </c>
      <c r="Z7" s="16">
        <f>(HLOOKUP("Euro Area",Data2!$C$1:$BT$30,$A7,FALSE)*VLOOKUP(Z$2,EuroConv!$A$2:$B$20,2,FALSE))</f>
        <v>188.10886691995111</v>
      </c>
      <c r="AA7" s="16">
        <v>1.69495666666667</v>
      </c>
      <c r="AB7" s="16">
        <v>41.362833333333299</v>
      </c>
      <c r="AC7" s="16">
        <v>13943.166666666701</v>
      </c>
      <c r="AD7" s="16">
        <v>181.76919333333299</v>
      </c>
      <c r="AE7" s="16">
        <f>(HLOOKUP("Euro Area",Data2!$C$1:$BT$30,$A7,FALSE)*VLOOKUP(AE$2,EuroConv!$A$2:$B$20,2,FALSE))</f>
        <v>156.11716728356154</v>
      </c>
      <c r="AF7" s="16">
        <v>8.2624283333333306</v>
      </c>
      <c r="AG7" s="16">
        <v>1.5021549999999999</v>
      </c>
      <c r="AH7" s="16">
        <v>37.8136558333333</v>
      </c>
      <c r="AI7" s="16">
        <v>0.61805684500000002</v>
      </c>
      <c r="AJ7" s="16">
        <v>1</v>
      </c>
      <c r="AK7" s="17">
        <v>9.5603975000000005</v>
      </c>
      <c r="AL7" s="16">
        <v>0.93828307239528297</v>
      </c>
    </row>
    <row r="8" spans="1:38" x14ac:dyDescent="0.25">
      <c r="A8" s="16">
        <v>9</v>
      </c>
      <c r="B8" s="16" t="s">
        <v>7</v>
      </c>
      <c r="C8" s="16">
        <f>(HLOOKUP("Euro Area",Data2!$C$1:$BT$30,$A8,FALSE)*VLOOKUP(C$2,EuroConv!$A$2:$B$20,2,FALSE))</f>
        <v>14.898346730570433</v>
      </c>
      <c r="D8" s="16">
        <f>(HLOOKUP("Euro Area",Data2!$C$1:$BT$30,$A8,FALSE)*VLOOKUP(D$2,EuroConv!$A$2:$B$20,2,FALSE))</f>
        <v>43.676214710183515</v>
      </c>
      <c r="E8" s="16">
        <v>1.8294231220756101</v>
      </c>
      <c r="F8" s="16">
        <v>1.485394095</v>
      </c>
      <c r="G8" s="16">
        <v>8.2785041666666697</v>
      </c>
      <c r="H8" s="16">
        <v>38.598416666666701</v>
      </c>
      <c r="I8" s="16">
        <v>8.0831441666666706</v>
      </c>
      <c r="J8" s="16">
        <v>16.968636666666701</v>
      </c>
      <c r="K8" s="16">
        <f>(HLOOKUP("Euro Area",Data2!$C$1:$BT$30,$A8,FALSE)*VLOOKUP(K$2,EuroConv!$A$2:$B$20,2,FALSE))</f>
        <v>6.4374720831925565</v>
      </c>
      <c r="L8" s="16">
        <f>(HLOOKUP("Euro Area",Data2!$C$1:$BT$30,$A8,FALSE)*VLOOKUP(L$2,EuroConv!$A$2:$B$20,2,FALSE))</f>
        <v>7.1020797703137202</v>
      </c>
      <c r="M8" s="16">
        <f>(HLOOKUP("Euro Area",Data2!$C$1:$BT$30,$A8,FALSE)*VLOOKUP(M$2,EuroConv!$A$2:$B$20,2,FALSE))</f>
        <v>2.1175870792098697</v>
      </c>
      <c r="N8" s="16">
        <v>365.39856083333302</v>
      </c>
      <c r="O8" s="16">
        <v>282.17916666666702</v>
      </c>
      <c r="P8" s="16">
        <f>(HLOOKUP("Euro Area",Data2!$C$1:$BT$30,$A8,FALSE)*VLOOKUP(P$2,EuroConv!$A$2:$B$20,2,FALSE))</f>
        <v>0.85269954466944564</v>
      </c>
      <c r="Q8" s="16">
        <f>(HLOOKUP("Euro Area",Data2!$C$1:$BT$30,$A8,FALSE)*VLOOKUP(Q$2,EuroConv!$A$2:$B$20,2,FALSE))</f>
        <v>2096.4093678191325</v>
      </c>
      <c r="R8" s="16">
        <v>107.765498333333</v>
      </c>
      <c r="S8" s="16">
        <v>1130.3625</v>
      </c>
      <c r="T8" s="16">
        <v>0.60650000000000004</v>
      </c>
      <c r="U8" s="16">
        <v>4</v>
      </c>
      <c r="V8" s="16">
        <f>(HLOOKUP("Euro Area",Data2!$C$1:$BT$30,$A8,FALSE)*VLOOKUP(V$2,EuroConv!$A$2:$B$20,2,FALSE))</f>
        <v>43.676214710183515</v>
      </c>
      <c r="W8" s="16">
        <f>(HLOOKUP("Euro Area",Data2!$C$1:$BT$30,$A8,FALSE)*VLOOKUP(W$2,EuroConv!$A$2:$B$20,2,FALSE))</f>
        <v>2.3859680147689635</v>
      </c>
      <c r="X8" s="16">
        <v>8.8018416666666699</v>
      </c>
      <c r="Y8" s="16">
        <v>4.3460749999999999</v>
      </c>
      <c r="Z8" s="16">
        <f>(HLOOKUP("Euro Area",Data2!$C$1:$BT$30,$A8,FALSE)*VLOOKUP(Z$2,EuroConv!$A$2:$B$20,2,FALSE))</f>
        <v>217.06288011440313</v>
      </c>
      <c r="AA8" s="16">
        <v>1.72396333333333</v>
      </c>
      <c r="AB8" s="16">
        <v>46.035166666666697</v>
      </c>
      <c r="AC8" s="16">
        <v>14167.75</v>
      </c>
      <c r="AD8" s="16">
        <v>222.65608583333301</v>
      </c>
      <c r="AE8" s="16">
        <f>(HLOOKUP("Euro Area",Data2!$C$1:$BT$30,$A8,FALSE)*VLOOKUP(AE$2,EuroConv!$A$2:$B$20,2,FALSE))</f>
        <v>180.14696766151116</v>
      </c>
      <c r="AF8" s="16">
        <v>9.1622441666666692</v>
      </c>
      <c r="AG8" s="16">
        <v>1.6888425</v>
      </c>
      <c r="AH8" s="16">
        <v>40.111803333333299</v>
      </c>
      <c r="AI8" s="16">
        <v>0.66093083333333302</v>
      </c>
      <c r="AJ8" s="16">
        <v>1</v>
      </c>
      <c r="AK8" s="17">
        <v>9.4555583333333306</v>
      </c>
      <c r="AL8" s="16">
        <v>1.0827050813260199</v>
      </c>
    </row>
    <row r="9" spans="1:38" x14ac:dyDescent="0.25">
      <c r="A9" s="16">
        <v>10</v>
      </c>
      <c r="B9" s="16" t="s">
        <v>8</v>
      </c>
      <c r="C9" s="16">
        <f>(HLOOKUP("Euro Area",Data2!$C$1:$BT$30,$A9,FALSE)*VLOOKUP(C$2,EuroConv!$A$2:$B$20,2,FALSE))</f>
        <v>15.363830218395805</v>
      </c>
      <c r="D9" s="16">
        <f>(HLOOKUP("Euro Area",Data2!$C$1:$BT$30,$A9,FALSE)*VLOOKUP(D$2,EuroConv!$A$2:$B$20,2,FALSE))</f>
        <v>45.040833021595809</v>
      </c>
      <c r="E9" s="16">
        <v>2.3496317093224399</v>
      </c>
      <c r="F9" s="16">
        <v>1.548839955</v>
      </c>
      <c r="G9" s="16">
        <v>8.2770683333333306</v>
      </c>
      <c r="H9" s="16">
        <v>38.035328333333297</v>
      </c>
      <c r="I9" s="16">
        <v>8.3228174999999993</v>
      </c>
      <c r="J9" s="16">
        <v>17.478071533333299</v>
      </c>
      <c r="K9" s="16">
        <f>(HLOOKUP("Euro Area",Data2!$C$1:$BT$30,$A9,FALSE)*VLOOKUP(K$2,EuroConv!$A$2:$B$20,2,FALSE))</f>
        <v>6.6386042633098468</v>
      </c>
      <c r="L9" s="16">
        <f>(HLOOKUP("Euro Area",Data2!$C$1:$BT$30,$A9,FALSE)*VLOOKUP(L$2,EuroConv!$A$2:$B$20,2,FALSE))</f>
        <v>7.3239769326019459</v>
      </c>
      <c r="M9" s="16">
        <f>(HLOOKUP("Euro Area",Data2!$C$1:$BT$30,$A9,FALSE)*VLOOKUP(M$2,EuroConv!$A$2:$B$20,2,FALSE))</f>
        <v>2.1837489048963366</v>
      </c>
      <c r="N9" s="16">
        <f>(HLOOKUP("Euro Area",Data2!$C$1:$BT$30,$A9,FALSE)*VLOOKUP(N$2,EuroConv!$A$2:$B$20,2,FALSE))</f>
        <v>380.45864893340769</v>
      </c>
      <c r="O9" s="16">
        <v>286.49</v>
      </c>
      <c r="P9" s="16">
        <f>(HLOOKUP("Euro Area",Data2!$C$1:$BT$30,$A9,FALSE)*VLOOKUP(P$2,EuroConv!$A$2:$B$20,2,FALSE))</f>
        <v>0.8793412630626275</v>
      </c>
      <c r="Q9" s="16">
        <f>(HLOOKUP("Euro Area",Data2!$C$1:$BT$30,$A9,FALSE)*VLOOKUP(Q$2,EuroConv!$A$2:$B$20,2,FALSE))</f>
        <v>2161.9095177411277</v>
      </c>
      <c r="R9" s="16">
        <v>121.5289475</v>
      </c>
      <c r="S9" s="16">
        <v>1290.79</v>
      </c>
      <c r="T9" s="16">
        <v>0.62791666666666701</v>
      </c>
      <c r="U9" s="16">
        <v>4</v>
      </c>
      <c r="V9" s="16">
        <f>(HLOOKUP("Euro Area",Data2!$C$1:$BT$30,$A9,FALSE)*VLOOKUP(V$2,EuroConv!$A$2:$B$20,2,FALSE))</f>
        <v>45.040833021595809</v>
      </c>
      <c r="W9" s="16">
        <f>(HLOOKUP("Euro Area",Data2!$C$1:$BT$30,$A9,FALSE)*VLOOKUP(W$2,EuroConv!$A$2:$B$20,2,FALSE))</f>
        <v>2.4605151261659279</v>
      </c>
      <c r="X9" s="16">
        <v>8.9916541666666703</v>
      </c>
      <c r="Y9" s="16">
        <v>4.0938999999999997</v>
      </c>
      <c r="Z9" s="16">
        <f>(HLOOKUP("Euro Area",Data2!$C$1:$BT$30,$A9,FALSE)*VLOOKUP(Z$2,EuroConv!$A$2:$B$20,2,FALSE))</f>
        <v>223.84478607620673</v>
      </c>
      <c r="AA9" s="16">
        <v>1.7917225000000001</v>
      </c>
      <c r="AB9" s="16">
        <v>48.354833333333303</v>
      </c>
      <c r="AC9" s="16">
        <v>14725.166666666701</v>
      </c>
      <c r="AD9" s="16">
        <v>242.74883500000001</v>
      </c>
      <c r="AE9" s="16">
        <f>(HLOOKUP("Euro Area",Data2!$C$1:$BT$30,$A9,FALSE)*VLOOKUP(AE$2,EuroConv!$A$2:$B$20,2,FALSE))</f>
        <v>185.7754739880674</v>
      </c>
      <c r="AF9" s="16">
        <v>10.3291358333333</v>
      </c>
      <c r="AG9" s="16">
        <v>1.6876150000000001</v>
      </c>
      <c r="AH9" s="16">
        <v>44.431899999999999</v>
      </c>
      <c r="AI9" s="16">
        <v>0.69465500000000002</v>
      </c>
      <c r="AJ9" s="16">
        <v>1</v>
      </c>
      <c r="AK9" s="17">
        <v>9.3423416666666697</v>
      </c>
      <c r="AL9" s="16">
        <v>1.1165330856446301</v>
      </c>
    </row>
    <row r="10" spans="1:38" x14ac:dyDescent="0.25">
      <c r="A10" s="16">
        <v>11</v>
      </c>
      <c r="B10" s="16" t="s">
        <v>9</v>
      </c>
      <c r="C10" s="16">
        <f>(HLOOKUP("Euro Area",Data2!$C$1:$BT$30,$A10,FALSE)*VLOOKUP(C$2,EuroConv!$A$2:$B$20,2,FALSE))</f>
        <v>14.552329055956458</v>
      </c>
      <c r="D10" s="16">
        <f>(HLOOKUP("Euro Area",Data2!$C$1:$BT$30,$A10,FALSE)*VLOOKUP(D$2,EuroConv!$A$2:$B$20,2,FALSE))</f>
        <v>42.66182415240786</v>
      </c>
      <c r="E10" s="16">
        <v>2.9203630177551898</v>
      </c>
      <c r="F10" s="16">
        <v>1.5703428341666701</v>
      </c>
      <c r="G10" s="16">
        <v>8.2769575</v>
      </c>
      <c r="H10" s="16">
        <v>32.738518333333303</v>
      </c>
      <c r="I10" s="16">
        <v>7.8947141666666703</v>
      </c>
      <c r="J10" s="16">
        <v>16.611791666666701</v>
      </c>
      <c r="K10" s="16">
        <f>(HLOOKUP("Euro Area",Data2!$C$1:$BT$30,$A10,FALSE)*VLOOKUP(K$2,EuroConv!$A$2:$B$20,2,FALSE))</f>
        <v>6.2879602507119747</v>
      </c>
      <c r="L10" s="16">
        <f>(HLOOKUP("Euro Area",Data2!$C$1:$BT$30,$A10,FALSE)*VLOOKUP(L$2,EuroConv!$A$2:$B$20,2,FALSE))</f>
        <v>6.9371322649637213</v>
      </c>
      <c r="M10" s="16">
        <f>(HLOOKUP("Euro Area",Data2!$C$1:$BT$30,$A10,FALSE)*VLOOKUP(M$2,EuroConv!$A$2:$B$20,2,FALSE))</f>
        <v>2.0684056116153946</v>
      </c>
      <c r="N10" s="16">
        <f>(HLOOKUP("Euro Area",Data2!$C$1:$BT$30,$A10,FALSE)*VLOOKUP(N$2,EuroConv!$A$2:$B$20,2,FALSE))</f>
        <v>360.36322796866079</v>
      </c>
      <c r="O10" s="16">
        <v>257.886666666667</v>
      </c>
      <c r="P10" s="16">
        <f>(HLOOKUP("Euro Area",Data2!$C$1:$BT$30,$A10,FALSE)*VLOOKUP(P$2,EuroConv!$A$2:$B$20,2,FALSE))</f>
        <v>0.83289539331448381</v>
      </c>
      <c r="Q10" s="16">
        <f>(HLOOKUP("Euro Area",Data2!$C$1:$BT$30,$A10,FALSE)*VLOOKUP(Q$2,EuroConv!$A$2:$B$20,2,FALSE))</f>
        <v>2047.7197576489473</v>
      </c>
      <c r="R10" s="16">
        <v>125.38801916666699</v>
      </c>
      <c r="S10" s="16">
        <v>1251.6025</v>
      </c>
      <c r="T10" s="16">
        <v>0.61819166666666703</v>
      </c>
      <c r="U10" s="16">
        <v>3.6769583333333302</v>
      </c>
      <c r="V10" s="16">
        <f>(HLOOKUP("Euro Area",Data2!$C$1:$BT$30,$A10,FALSE)*VLOOKUP(V$2,EuroConv!$A$2:$B$20,2,FALSE))</f>
        <v>42.66182415240786</v>
      </c>
      <c r="W10" s="16">
        <f>(HLOOKUP("Euro Area",Data2!$C$1:$BT$30,$A10,FALSE)*VLOOKUP(W$2,EuroConv!$A$2:$B$20,2,FALSE))</f>
        <v>2.3305533356032795</v>
      </c>
      <c r="X10" s="16">
        <v>7.9837788333333304</v>
      </c>
      <c r="Y10" s="16">
        <v>4.0800333333333301</v>
      </c>
      <c r="Z10" s="16">
        <f>(HLOOKUP("Euro Area",Data2!$C$1:$BT$30,$A10,FALSE)*VLOOKUP(Z$2,EuroConv!$A$2:$B$20,2,FALSE))</f>
        <v>212.02154268411752</v>
      </c>
      <c r="AA10" s="16">
        <v>1.7905883333333299</v>
      </c>
      <c r="AB10" s="16">
        <v>45.326749999999997</v>
      </c>
      <c r="AC10" s="16">
        <v>15279.5</v>
      </c>
      <c r="AD10" s="16">
        <v>240.24821499999999</v>
      </c>
      <c r="AE10" s="16">
        <f>(HLOOKUP("Euro Area",Data2!$C$1:$BT$30,$A10,FALSE)*VLOOKUP(AE$2,EuroConv!$A$2:$B$20,2,FALSE))</f>
        <v>175.96301114833042</v>
      </c>
      <c r="AF10" s="16">
        <v>9.7371233333333294</v>
      </c>
      <c r="AG10" s="16">
        <v>1.5586074999999999</v>
      </c>
      <c r="AH10" s="16">
        <v>42.960083333333301</v>
      </c>
      <c r="AI10" s="16">
        <v>0.66722333333333295</v>
      </c>
      <c r="AJ10" s="16">
        <v>1</v>
      </c>
      <c r="AK10" s="17">
        <v>9.6559583333333308</v>
      </c>
      <c r="AL10" s="16">
        <v>1.0575589962396501</v>
      </c>
    </row>
    <row r="11" spans="1:38" x14ac:dyDescent="0.25">
      <c r="A11" s="16">
        <v>12</v>
      </c>
      <c r="B11" s="16" t="s">
        <v>10</v>
      </c>
      <c r="C11" s="16">
        <f>(HLOOKUP("Euro Area",Data2!$C$1:$BT$30,$A11,FALSE)*VLOOKUP(C$2,EuroConv!$A$2:$B$20,2,FALSE))</f>
        <v>12.164764692442793</v>
      </c>
      <c r="D11" s="16">
        <f>(HLOOKUP("Euro Area",Data2!$C$1:$BT$30,$A11,FALSE)*VLOOKUP(D$2,EuroConv!$A$2:$B$20,2,FALSE))</f>
        <v>35.662404977847359</v>
      </c>
      <c r="E11" s="16">
        <v>3.0774751184780098</v>
      </c>
      <c r="F11" s="16">
        <v>1.4010145475</v>
      </c>
      <c r="G11" s="16">
        <v>8.2770366666666693</v>
      </c>
      <c r="H11" s="16">
        <v>28.209</v>
      </c>
      <c r="I11" s="16">
        <v>6.5876733333333304</v>
      </c>
      <c r="J11" s="16">
        <v>13.856411404510499</v>
      </c>
      <c r="K11" s="16">
        <f>(HLOOKUP("Euro Area",Data2!$C$1:$BT$30,$A11,FALSE)*VLOOKUP(K$2,EuroConv!$A$2:$B$20,2,FALSE))</f>
        <v>5.2563102821012535</v>
      </c>
      <c r="L11" s="16">
        <f>(HLOOKUP("Euro Area",Data2!$C$1:$BT$30,$A11,FALSE)*VLOOKUP(L$2,EuroConv!$A$2:$B$20,2,FALSE))</f>
        <v>5.7989742617244513</v>
      </c>
      <c r="M11" s="16">
        <f>(HLOOKUP("Euro Area",Data2!$C$1:$BT$30,$A11,FALSE)*VLOOKUP(M$2,EuroConv!$A$2:$B$20,2,FALSE))</f>
        <v>1.7290474574261014</v>
      </c>
      <c r="N11" s="16">
        <f>(HLOOKUP("Euro Area",Data2!$C$1:$BT$30,$A11,FALSE)*VLOOKUP(N$2,EuroConv!$A$2:$B$20,2,FALSE))</f>
        <v>301.23933118826488</v>
      </c>
      <c r="O11" s="16">
        <v>224.30666666666701</v>
      </c>
      <c r="P11" s="16">
        <f>(HLOOKUP("Euro Area",Data2!$C$1:$BT$30,$A11,FALSE)*VLOOKUP(P$2,EuroConv!$A$2:$B$20,2,FALSE))</f>
        <v>0.69624432172547224</v>
      </c>
      <c r="Q11" s="16">
        <f>(HLOOKUP("Euro Area",Data2!$C$1:$BT$30,$A11,FALSE)*VLOOKUP(Q$2,EuroConv!$A$2:$B$20,2,FALSE))</f>
        <v>1711.7554799703644</v>
      </c>
      <c r="R11" s="16">
        <v>115.93346416666699</v>
      </c>
      <c r="S11" s="16">
        <v>1191.6458333333301</v>
      </c>
      <c r="T11" s="16">
        <v>0.57147499999999996</v>
      </c>
      <c r="U11" s="16">
        <v>3.0608666666666702</v>
      </c>
      <c r="V11" s="16">
        <f>(HLOOKUP("Euro Area",Data2!$C$1:$BT$30,$A11,FALSE)*VLOOKUP(V$2,EuroConv!$A$2:$B$20,2,FALSE))</f>
        <v>35.662404977847359</v>
      </c>
      <c r="W11" s="16">
        <f>(HLOOKUP("Euro Area",Data2!$C$1:$BT$30,$A11,FALSE)*VLOOKUP(W$2,EuroConv!$A$2:$B$20,2,FALSE))</f>
        <v>1.948185257616702</v>
      </c>
      <c r="X11" s="16">
        <v>7.0802166666666704</v>
      </c>
      <c r="Y11" s="16">
        <v>3.8890750000000001</v>
      </c>
      <c r="Z11" s="16">
        <f>(HLOOKUP("Euro Area",Data2!$C$1:$BT$30,$A11,FALSE)*VLOOKUP(Z$2,EuroConv!$A$2:$B$20,2,FALSE))</f>
        <v>177.23569653788914</v>
      </c>
      <c r="AA11" s="16">
        <v>1.7421833333333301</v>
      </c>
      <c r="AB11" s="16">
        <v>36.772916666666703</v>
      </c>
      <c r="AC11" s="16">
        <v>15509.583333333299</v>
      </c>
      <c r="AD11" s="16">
        <v>207.11371569658101</v>
      </c>
      <c r="AE11" s="16">
        <f>(HLOOKUP("Euro Area",Data2!$C$1:$BT$30,$A11,FALSE)*VLOOKUP(AE$2,EuroConv!$A$2:$B$20,2,FALSE))</f>
        <v>147.09319841259176</v>
      </c>
      <c r="AF11" s="16">
        <v>8.08630416666667</v>
      </c>
      <c r="AG11" s="16">
        <v>1.34665083333333</v>
      </c>
      <c r="AH11" s="16">
        <v>41.484616666666703</v>
      </c>
      <c r="AI11" s="16">
        <v>0.61247249999999998</v>
      </c>
      <c r="AJ11" s="16">
        <v>1</v>
      </c>
      <c r="AK11" s="17">
        <v>10.7890191666667</v>
      </c>
      <c r="AL11" s="16">
        <v>0.88404792718492997</v>
      </c>
    </row>
    <row r="12" spans="1:38" x14ac:dyDescent="0.25">
      <c r="A12" s="16">
        <v>13</v>
      </c>
      <c r="B12" s="16" t="s">
        <v>11</v>
      </c>
      <c r="C12" s="16">
        <f>(HLOOKUP("Euro Area",Data2!$C$1:$BT$30,$A12,FALSE)*VLOOKUP(C$2,EuroConv!$A$2:$B$20,2,FALSE))</f>
        <v>11.062203049501548</v>
      </c>
      <c r="D12" s="16">
        <f>(HLOOKUP("Euro Area",Data2!$C$1:$BT$30,$A12,FALSE)*VLOOKUP(D$2,EuroConv!$A$2:$B$20,2,FALSE))</f>
        <v>32.430118877974138</v>
      </c>
      <c r="E12" s="16">
        <v>2.9251194495158601</v>
      </c>
      <c r="F12" s="16">
        <v>1.3012815950000001</v>
      </c>
      <c r="G12" s="16">
        <v>8.2768008333333292</v>
      </c>
      <c r="H12" s="16">
        <v>25.699750000000002</v>
      </c>
      <c r="I12" s="16">
        <v>5.9910566666666698</v>
      </c>
      <c r="J12" s="16">
        <v>12.5955635879843</v>
      </c>
      <c r="K12" s="16">
        <f>(HLOOKUP("Euro Area",Data2!$C$1:$BT$30,$A12,FALSE)*VLOOKUP(K$2,EuroConv!$A$2:$B$20,2,FALSE))</f>
        <v>4.7799010586624444</v>
      </c>
      <c r="L12" s="16">
        <f>(HLOOKUP("Euro Area",Data2!$C$1:$BT$30,$A12,FALSE)*VLOOKUP(L$2,EuroConv!$A$2:$B$20,2,FALSE))</f>
        <v>5.273380322915842</v>
      </c>
      <c r="M12" s="16">
        <f>(HLOOKUP("Euro Area",Data2!$C$1:$BT$30,$A12,FALSE)*VLOOKUP(M$2,EuroConv!$A$2:$B$20,2,FALSE))</f>
        <v>1.5723340763142237</v>
      </c>
      <c r="N12" s="16">
        <f>(HLOOKUP("Euro Area",Data2!$C$1:$BT$30,$A12,FALSE)*VLOOKUP(N$2,EuroConv!$A$2:$B$20,2,FALSE))</f>
        <v>273.93630147000084</v>
      </c>
      <c r="O12" s="16">
        <v>202.745833333333</v>
      </c>
      <c r="P12" s="16">
        <f>(HLOOKUP("Euro Area",Data2!$C$1:$BT$30,$A12,FALSE)*VLOOKUP(P$2,EuroConv!$A$2:$B$20,2,FALSE))</f>
        <v>0.63313974858670508</v>
      </c>
      <c r="Q12" s="16">
        <f>(HLOOKUP("Euro Area",Data2!$C$1:$BT$30,$A12,FALSE)*VLOOKUP(Q$2,EuroConv!$A$2:$B$20,2,FALSE))</f>
        <v>1556.6093688842802</v>
      </c>
      <c r="R12" s="16">
        <v>108.192569166667</v>
      </c>
      <c r="S12" s="16">
        <v>1146.2491666666699</v>
      </c>
      <c r="T12" s="16">
        <v>0.54023333333333301</v>
      </c>
      <c r="U12" s="16">
        <v>2.7805916666666701</v>
      </c>
      <c r="V12" s="16">
        <f>(HLOOKUP("Euro Area",Data2!$C$1:$BT$30,$A12,FALSE)*VLOOKUP(V$2,EuroConv!$A$2:$B$20,2,FALSE))</f>
        <v>32.430118877974138</v>
      </c>
      <c r="W12" s="16">
        <f>(HLOOKUP("Euro Area",Data2!$C$1:$BT$30,$A12,FALSE)*VLOOKUP(W$2,EuroConv!$A$2:$B$20,2,FALSE))</f>
        <v>1.7716101743579034</v>
      </c>
      <c r="X12" s="16">
        <v>6.7408333333333301</v>
      </c>
      <c r="Y12" s="16">
        <v>3.6576416666666698</v>
      </c>
      <c r="Z12" s="16">
        <f>(HLOOKUP("Euro Area",Data2!$C$1:$BT$30,$A12,FALSE)*VLOOKUP(Z$2,EuroConv!$A$2:$B$20,2,FALSE))</f>
        <v>161.17181978373796</v>
      </c>
      <c r="AA12" s="16">
        <v>1.6902283333333299</v>
      </c>
      <c r="AB12" s="16">
        <v>32.256916666666697</v>
      </c>
      <c r="AC12" s="16">
        <v>15746</v>
      </c>
      <c r="AD12" s="16">
        <v>192.38112433333299</v>
      </c>
      <c r="AE12" s="16">
        <f>(HLOOKUP("Euro Area",Data2!$C$1:$BT$30,$A12,FALSE)*VLOOKUP(AE$2,EuroConv!$A$2:$B$20,2,FALSE))</f>
        <v>133.76130728213516</v>
      </c>
      <c r="AF12" s="16">
        <v>7.3488866666666697</v>
      </c>
      <c r="AG12" s="16">
        <v>1.2434958333333299</v>
      </c>
      <c r="AH12" s="16">
        <v>40.2224149175021</v>
      </c>
      <c r="AI12" s="16">
        <v>0.54618</v>
      </c>
      <c r="AJ12" s="16">
        <v>1</v>
      </c>
      <c r="AK12" s="17">
        <v>11.285966666666701</v>
      </c>
      <c r="AL12" s="16">
        <v>0.80392164774761798</v>
      </c>
    </row>
    <row r="13" spans="1:38" x14ac:dyDescent="0.25">
      <c r="A13" s="16">
        <v>14</v>
      </c>
      <c r="B13" s="16" t="s">
        <v>12</v>
      </c>
      <c r="C13" s="16">
        <f>(HLOOKUP("Euro Area",Data2!$C$1:$BT$30,$A13,FALSE)*VLOOKUP(C$2,EuroConv!$A$2:$B$20,2,FALSE))</f>
        <v>11.060531784199092</v>
      </c>
      <c r="D13" s="16">
        <f>(HLOOKUP("Euro Area",Data2!$C$1:$BT$30,$A13,FALSE)*VLOOKUP(D$2,EuroConv!$A$2:$B$20,2,FALSE))</f>
        <v>32.425219371773359</v>
      </c>
      <c r="E13" s="16">
        <v>2.4343900362318802</v>
      </c>
      <c r="F13" s="16">
        <v>1.2114051341666701</v>
      </c>
      <c r="G13" s="16">
        <v>8.1943166666666691</v>
      </c>
      <c r="H13" s="16">
        <v>23.957416666666699</v>
      </c>
      <c r="I13" s="16">
        <v>5.9969099999999997</v>
      </c>
      <c r="J13" s="16">
        <v>12.5837865859395</v>
      </c>
      <c r="K13" s="16">
        <f>(HLOOKUP("Euro Area",Data2!$C$1:$BT$30,$A13,FALSE)*VLOOKUP(K$2,EuroConv!$A$2:$B$20,2,FALSE))</f>
        <v>4.7791789165400509</v>
      </c>
      <c r="L13" s="16">
        <f>(HLOOKUP("Euro Area",Data2!$C$1:$BT$30,$A13,FALSE)*VLOOKUP(L$2,EuroConv!$A$2:$B$20,2,FALSE))</f>
        <v>5.2725836264964308</v>
      </c>
      <c r="M13" s="16">
        <f>(HLOOKUP("Euro Area",Data2!$C$1:$BT$30,$A13,FALSE)*VLOOKUP(M$2,EuroConv!$A$2:$B$20,2,FALSE))</f>
        <v>1.5720965298351133</v>
      </c>
      <c r="N13" s="16">
        <f>(HLOOKUP("Euro Area",Data2!$C$1:$BT$30,$A13,FALSE)*VLOOKUP(N$2,EuroConv!$A$2:$B$20,2,FALSE))</f>
        <v>273.89491547901139</v>
      </c>
      <c r="O13" s="16">
        <v>199.58250000000001</v>
      </c>
      <c r="P13" s="16">
        <f>(HLOOKUP("Euro Area",Data2!$C$1:$BT$30,$A13,FALSE)*VLOOKUP(P$2,EuroConv!$A$2:$B$20,2,FALSE))</f>
        <v>0.633044094539434</v>
      </c>
      <c r="Q13" s="16">
        <f>(HLOOKUP("Euro Area",Data2!$C$1:$BT$30,$A13,FALSE)*VLOOKUP(Q$2,EuroConv!$A$2:$B$20,2,FALSE))</f>
        <v>1556.3741980764353</v>
      </c>
      <c r="R13" s="16">
        <v>110.218211666667</v>
      </c>
      <c r="S13" s="16">
        <v>1024.32833333333</v>
      </c>
      <c r="T13" s="16">
        <v>0.56471666666666698</v>
      </c>
      <c r="U13" s="16">
        <v>2.774025</v>
      </c>
      <c r="V13" s="16">
        <f>(HLOOKUP("Euro Area",Data2!$C$1:$BT$30,$A13,FALSE)*VLOOKUP(V$2,EuroConv!$A$2:$B$20,2,FALSE))</f>
        <v>32.425219371773359</v>
      </c>
      <c r="W13" s="16">
        <f>(HLOOKUP("Euro Area",Data2!$C$1:$BT$30,$A13,FALSE)*VLOOKUP(W$2,EuroConv!$A$2:$B$20,2,FALSE))</f>
        <v>1.7713425214680916</v>
      </c>
      <c r="X13" s="16">
        <v>6.4424999999999999</v>
      </c>
      <c r="Y13" s="16">
        <v>3.2354833333333302</v>
      </c>
      <c r="Z13" s="16">
        <f>(HLOOKUP("Euro Area",Data2!$C$1:$BT$30,$A13,FALSE)*VLOOKUP(Z$2,EuroConv!$A$2:$B$20,2,FALSE))</f>
        <v>161.14747012491023</v>
      </c>
      <c r="AA13" s="16">
        <v>1.6643975</v>
      </c>
      <c r="AB13" s="16">
        <v>31.018249999999998</v>
      </c>
      <c r="AC13" s="16">
        <v>15858.916666666701</v>
      </c>
      <c r="AD13" s="16">
        <v>192.705468</v>
      </c>
      <c r="AE13" s="16">
        <f>(HLOOKUP("Euro Area",Data2!$C$1:$BT$30,$A13,FALSE)*VLOOKUP(AE$2,EuroConv!$A$2:$B$20,2,FALSE))</f>
        <v>133.74109877297369</v>
      </c>
      <c r="AF13" s="16">
        <v>7.4730883333333296</v>
      </c>
      <c r="AG13" s="16">
        <v>1.2451766666666699</v>
      </c>
      <c r="AH13" s="16">
        <v>40.220130208333302</v>
      </c>
      <c r="AI13" s="16">
        <v>0.54999833333333303</v>
      </c>
      <c r="AJ13" s="16">
        <v>1</v>
      </c>
      <c r="AK13" s="17">
        <v>10.8978916666667</v>
      </c>
      <c r="AL13" s="16">
        <v>0.80380019216144205</v>
      </c>
    </row>
    <row r="14" spans="1:38" x14ac:dyDescent="0.25">
      <c r="A14" s="16">
        <v>15</v>
      </c>
      <c r="B14" s="16" t="s">
        <v>13</v>
      </c>
      <c r="C14" s="16">
        <f>(HLOOKUP("Euro Area",Data2!$C$1:$BT$30,$A14,FALSE)*VLOOKUP(C$2,EuroConv!$A$2:$B$20,2,FALSE))</f>
        <v>10.95915330767893</v>
      </c>
      <c r="D14" s="16">
        <f>(HLOOKUP("Euro Area",Data2!$C$1:$BT$30,$A14,FALSE)*VLOOKUP(D$2,EuroConv!$A$2:$B$20,2,FALSE))</f>
        <v>32.128016723213683</v>
      </c>
      <c r="E14" s="16">
        <v>2.17532666666667</v>
      </c>
      <c r="F14" s="16">
        <v>1.1343447258333299</v>
      </c>
      <c r="G14" s="16">
        <v>7.9734383333333296</v>
      </c>
      <c r="H14" s="16">
        <v>22.595583333333298</v>
      </c>
      <c r="I14" s="16">
        <v>5.9467783333333299</v>
      </c>
      <c r="J14" s="16">
        <v>12.4654837577722</v>
      </c>
      <c r="K14" s="16">
        <f>(HLOOKUP("Euro Area",Data2!$C$1:$BT$30,$A14,FALSE)*VLOOKUP(K$2,EuroConv!$A$2:$B$20,2,FALSE))</f>
        <v>4.7353739813860045</v>
      </c>
      <c r="L14" s="16">
        <f>(HLOOKUP("Euro Area",Data2!$C$1:$BT$30,$A14,FALSE)*VLOOKUP(L$2,EuroConv!$A$2:$B$20,2,FALSE))</f>
        <v>5.224256248951801</v>
      </c>
      <c r="M14" s="16">
        <f>(HLOOKUP("Euro Area",Data2!$C$1:$BT$30,$A14,FALSE)*VLOOKUP(M$2,EuroConv!$A$2:$B$20,2,FALSE))</f>
        <v>1.5576870281721822</v>
      </c>
      <c r="N14" s="16">
        <f>(HLOOKUP("Euro Area",Data2!$C$1:$BT$30,$A14,FALSE)*VLOOKUP(N$2,EuroConv!$A$2:$B$20,2,FALSE))</f>
        <v>271.38445307090655</v>
      </c>
      <c r="O14" s="16">
        <v>210.39</v>
      </c>
      <c r="P14" s="16">
        <f>(HLOOKUP("Euro Area",Data2!$C$1:$BT$30,$A14,FALSE)*VLOOKUP(P$2,EuroConv!$A$2:$B$20,2,FALSE))</f>
        <v>0.62724174731719862</v>
      </c>
      <c r="Q14" s="16">
        <f>(HLOOKUP("Euro Area",Data2!$C$1:$BT$30,$A14,FALSE)*VLOOKUP(Q$2,EuroConv!$A$2:$B$20,2,FALSE))</f>
        <v>1542.1088039548179</v>
      </c>
      <c r="R14" s="16">
        <v>116.29931166666699</v>
      </c>
      <c r="S14" s="16">
        <v>955.34083333333297</v>
      </c>
      <c r="T14" s="16">
        <v>0.56040833333333295</v>
      </c>
      <c r="U14" s="16">
        <v>2.7522250000000001</v>
      </c>
      <c r="V14" s="16">
        <f>(HLOOKUP("Euro Area",Data2!$C$1:$BT$30,$A14,FALSE)*VLOOKUP(V$2,EuroConv!$A$2:$B$20,2,FALSE))</f>
        <v>32.128016723213683</v>
      </c>
      <c r="W14" s="16">
        <f>(HLOOKUP("Euro Area",Data2!$C$1:$BT$30,$A14,FALSE)*VLOOKUP(W$2,EuroConv!$A$2:$B$20,2,FALSE))</f>
        <v>1.7551067735198458</v>
      </c>
      <c r="X14" s="16">
        <v>6.4133333333333304</v>
      </c>
      <c r="Y14" s="16">
        <v>3.1031583333333299</v>
      </c>
      <c r="Z14" s="16">
        <f>(HLOOKUP("Euro Area",Data2!$C$1:$BT$30,$A14,FALSE)*VLOOKUP(Z$2,EuroConv!$A$2:$B$20,2,FALSE))</f>
        <v>159.67042676613787</v>
      </c>
      <c r="AA14" s="16">
        <v>1.58893333333333</v>
      </c>
      <c r="AB14" s="16">
        <v>29.69725</v>
      </c>
      <c r="AC14" s="16">
        <v>15994.25</v>
      </c>
      <c r="AD14" s="16">
        <v>191.02825783333299</v>
      </c>
      <c r="AE14" s="16">
        <f>(HLOOKUP("Euro Area",Data2!$C$1:$BT$30,$A14,FALSE)*VLOOKUP(AE$2,EuroConv!$A$2:$B$20,2,FALSE))</f>
        <v>132.51525637169729</v>
      </c>
      <c r="AF14" s="16">
        <v>7.3782491666666701</v>
      </c>
      <c r="AG14" s="16">
        <v>1.2538433333333301</v>
      </c>
      <c r="AH14" s="16">
        <v>37.881983221536302</v>
      </c>
      <c r="AI14" s="16">
        <v>0.54348666666666701</v>
      </c>
      <c r="AJ14" s="16">
        <v>1</v>
      </c>
      <c r="AK14" s="17">
        <v>10.8992416666667</v>
      </c>
      <c r="AL14" s="16">
        <v>0.79643273094910205</v>
      </c>
    </row>
    <row r="15" spans="1:38" x14ac:dyDescent="0.25">
      <c r="A15" s="16">
        <v>16</v>
      </c>
      <c r="B15" s="16" t="s">
        <v>14</v>
      </c>
      <c r="C15" s="16">
        <f>(HLOOKUP("Euro Area",Data2!$C$1:$BT$30,$A15,FALSE)*VLOOKUP(C$2,EuroConv!$A$2:$B$20,2,FALSE))</f>
        <v>10.040511125500977</v>
      </c>
      <c r="D15" s="16">
        <f>(HLOOKUP("Euro Area",Data2!$C$1:$BT$30,$A15,FALSE)*VLOOKUP(D$2,EuroConv!$A$2:$B$20,2,FALSE))</f>
        <v>29.434911648117907</v>
      </c>
      <c r="E15" s="16">
        <v>1.94705833333333</v>
      </c>
      <c r="F15" s="16">
        <v>1.0740456216666701</v>
      </c>
      <c r="G15" s="16">
        <v>7.6075324999999996</v>
      </c>
      <c r="H15" s="16">
        <v>20.293666666666699</v>
      </c>
      <c r="I15" s="16">
        <v>5.4437008333333301</v>
      </c>
      <c r="J15" s="16">
        <v>11.4338529961624</v>
      </c>
      <c r="K15" s="16">
        <f>(HLOOKUP("Euro Area",Data2!$C$1:$BT$30,$A15,FALSE)*VLOOKUP(K$2,EuroConv!$A$2:$B$20,2,FALSE))</f>
        <v>4.338435078757362</v>
      </c>
      <c r="L15" s="16">
        <f>(HLOOKUP("Euro Area",Data2!$C$1:$BT$30,$A15,FALSE)*VLOOKUP(L$2,EuroConv!$A$2:$B$20,2,FALSE))</f>
        <v>4.7863371847635907</v>
      </c>
      <c r="M15" s="16">
        <f>(HLOOKUP("Euro Area",Data2!$C$1:$BT$30,$A15,FALSE)*VLOOKUP(M$2,EuroConv!$A$2:$B$20,2,FALSE))</f>
        <v>1.4271151700608689</v>
      </c>
      <c r="N15" s="16">
        <f>(HLOOKUP("Euro Area",Data2!$C$1:$BT$30,$A15,FALSE)*VLOOKUP(N$2,EuroConv!$A$2:$B$20,2,FALSE))</f>
        <v>248.63587029457628</v>
      </c>
      <c r="O15" s="16">
        <v>183.62583333333299</v>
      </c>
      <c r="P15" s="16">
        <f>(HLOOKUP("Euro Area",Data2!$C$1:$BT$30,$A15,FALSE)*VLOOKUP(P$2,EuroConv!$A$2:$B$20,2,FALSE))</f>
        <v>0.57466371402106431</v>
      </c>
      <c r="Q15" s="16">
        <f>(HLOOKUP("Euro Area",Data2!$C$1:$BT$30,$A15,FALSE)*VLOOKUP(Q$2,EuroConv!$A$2:$B$20,2,FALSE))</f>
        <v>1412.8427779171802</v>
      </c>
      <c r="R15" s="16">
        <v>117.75352916666699</v>
      </c>
      <c r="S15" s="16">
        <v>929.37583333333305</v>
      </c>
      <c r="T15" s="16">
        <v>0.51379166666666698</v>
      </c>
      <c r="U15" s="16">
        <v>2.5237250000000002</v>
      </c>
      <c r="V15" s="16">
        <f>(HLOOKUP("Euro Area",Data2!$C$1:$BT$30,$A15,FALSE)*VLOOKUP(V$2,EuroConv!$A$2:$B$20,2,FALSE))</f>
        <v>29.434911648117907</v>
      </c>
      <c r="W15" s="16">
        <f>(HLOOKUP("Euro Area",Data2!$C$1:$BT$30,$A15,FALSE)*VLOOKUP(W$2,EuroConv!$A$2:$B$20,2,FALSE))</f>
        <v>1.6079863645689234</v>
      </c>
      <c r="X15" s="16">
        <v>5.8616666666666699</v>
      </c>
      <c r="Y15" s="16">
        <v>2.7679499999999999</v>
      </c>
      <c r="Z15" s="16">
        <f>(HLOOKUP("Euro Area",Data2!$C$1:$BT$30,$A15,FALSE)*VLOOKUP(Z$2,EuroConv!$A$2:$B$20,2,FALSE))</f>
        <v>146.28618209360891</v>
      </c>
      <c r="AA15" s="16">
        <v>1.5071016666666699</v>
      </c>
      <c r="AB15" s="16">
        <v>24.694333333333301</v>
      </c>
      <c r="AC15" s="16">
        <v>16105.125</v>
      </c>
      <c r="AD15" s="16">
        <f>(HLOOKUP("Euro Area",Data2!$C$1:$BT$30,$A15,FALSE)*VLOOKUP(AD$2,EuroConv!$A$2:$B$20,2,FALSE))</f>
        <v>174.85869393218562</v>
      </c>
      <c r="AE15" s="16">
        <f>(HLOOKUP("Euro Area",Data2!$C$1:$BT$30,$A15,FALSE)*VLOOKUP(AE$2,EuroConv!$A$2:$B$20,2,FALSE))</f>
        <v>121.40727194375162</v>
      </c>
      <c r="AF15" s="16">
        <v>6.7587700000000002</v>
      </c>
      <c r="AG15" s="16">
        <v>1.20036583333333</v>
      </c>
      <c r="AH15" s="16">
        <v>34.518180591701302</v>
      </c>
      <c r="AI15" s="16">
        <v>0.499771666666667</v>
      </c>
      <c r="AJ15" s="16">
        <v>1</v>
      </c>
      <c r="AK15" s="17">
        <v>10.9281916666667</v>
      </c>
      <c r="AL15" s="16">
        <v>0.72967239998408295</v>
      </c>
    </row>
    <row r="16" spans="1:38" x14ac:dyDescent="0.25">
      <c r="A16" s="16">
        <v>17</v>
      </c>
      <c r="B16" s="16" t="s">
        <v>15</v>
      </c>
      <c r="C16" s="16">
        <f>(HLOOKUP("Euro Area",Data2!$C$1:$BT$30,$A16,FALSE)*VLOOKUP(C$2,EuroConv!$A$2:$B$20,2,FALSE))</f>
        <v>9.3559400541919651</v>
      </c>
      <c r="D16" s="16">
        <f>(HLOOKUP("Euro Area",Data2!$C$1:$BT$30,$A16,FALSE)*VLOOKUP(D$2,EuroConv!$A$2:$B$20,2,FALSE))</f>
        <v>27.428012920655686</v>
      </c>
      <c r="E16" s="16">
        <v>1.8337666666666701</v>
      </c>
      <c r="F16" s="16">
        <v>1.06708691833333</v>
      </c>
      <c r="G16" s="16">
        <v>6.9486549999999996</v>
      </c>
      <c r="H16" s="16">
        <v>17.071666666666701</v>
      </c>
      <c r="I16" s="16">
        <v>5.0981308333333297</v>
      </c>
      <c r="J16" s="16">
        <v>10.694443093841301</v>
      </c>
      <c r="K16" s="16">
        <f>(HLOOKUP("Euro Area",Data2!$C$1:$BT$30,$A16,FALSE)*VLOOKUP(K$2,EuroConv!$A$2:$B$20,2,FALSE))</f>
        <v>4.0426366764104555</v>
      </c>
      <c r="L16" s="16">
        <f>(HLOOKUP("Euro Area",Data2!$C$1:$BT$30,$A16,FALSE)*VLOOKUP(L$2,EuroConv!$A$2:$B$20,2,FALSE))</f>
        <v>4.460000414327884</v>
      </c>
      <c r="M16" s="16">
        <f>(HLOOKUP("Euro Area",Data2!$C$1:$BT$30,$A16,FALSE)*VLOOKUP(M$2,EuroConv!$A$2:$B$20,2,FALSE))</f>
        <v>1.3298131753079707</v>
      </c>
      <c r="N16" s="16">
        <f>(HLOOKUP("Euro Area",Data2!$C$1:$BT$30,$A16,FALSE)*VLOOKUP(N$2,EuroConv!$A$2:$B$20,2,FALSE))</f>
        <v>231.68365322455992</v>
      </c>
      <c r="O16" s="16">
        <v>172.113333333333</v>
      </c>
      <c r="P16" s="16">
        <f>(HLOOKUP("Euro Area",Data2!$C$1:$BT$30,$A16,FALSE)*VLOOKUP(P$2,EuroConv!$A$2:$B$20,2,FALSE))</f>
        <v>0.5354826255851719</v>
      </c>
      <c r="Q16" s="16">
        <f>(HLOOKUP("Euro Area",Data2!$C$1:$BT$30,$A16,FALSE)*VLOOKUP(Q$2,EuroConv!$A$2:$B$20,2,FALSE))</f>
        <v>1316.513887686335</v>
      </c>
      <c r="R16" s="16">
        <v>103.359493968254</v>
      </c>
      <c r="S16" s="16">
        <v>1100.1258333333301</v>
      </c>
      <c r="T16" s="16">
        <v>0.480816666666667</v>
      </c>
      <c r="U16" s="16">
        <v>2.357075</v>
      </c>
      <c r="V16" s="16">
        <f>(HLOOKUP("Euro Area",Data2!$C$1:$BT$30,$A16,FALSE)*VLOOKUP(V$2,EuroConv!$A$2:$B$20,2,FALSE))</f>
        <v>27.428012920655686</v>
      </c>
      <c r="W16" s="16">
        <f>(HLOOKUP("Euro Area",Data2!$C$1:$BT$30,$A16,FALSE)*VLOOKUP(W$2,EuroConv!$A$2:$B$20,2,FALSE))</f>
        <v>1.4983524092369624</v>
      </c>
      <c r="X16" s="16">
        <v>5.64</v>
      </c>
      <c r="Y16" s="16">
        <v>2.4092416666666701</v>
      </c>
      <c r="Z16" s="16">
        <f>(HLOOKUP("Euro Area",Data2!$C$1:$BT$30,$A16,FALSE)*VLOOKUP(Z$2,EuroConv!$A$2:$B$20,2,FALSE))</f>
        <v>136.3122587403264</v>
      </c>
      <c r="AA16" s="16">
        <v>1.4148608333333299</v>
      </c>
      <c r="AB16" s="16">
        <v>21.361416666666699</v>
      </c>
      <c r="AC16" s="16">
        <v>16302.25</v>
      </c>
      <c r="AD16" s="16">
        <f>(HLOOKUP("Euro Area",Data2!$C$1:$BT$30,$A16,FALSE)*VLOOKUP(AD$2,EuroConv!$A$2:$B$20,2,FALSE))</f>
        <v>162.93667104543957</v>
      </c>
      <c r="AE16" s="16">
        <f>(HLOOKUP("Euro Area",Data2!$C$1:$BT$30,$A16,FALSE)*VLOOKUP(AE$2,EuroConv!$A$2:$B$20,2,FALSE))</f>
        <v>113.12961504158952</v>
      </c>
      <c r="AF16" s="16">
        <v>6.5910991666666696</v>
      </c>
      <c r="AG16" s="16">
        <v>1.0830900000000001</v>
      </c>
      <c r="AH16" s="16">
        <v>33.313300641233802</v>
      </c>
      <c r="AI16" s="16">
        <v>0.54396624999999998</v>
      </c>
      <c r="AJ16" s="16">
        <v>1</v>
      </c>
      <c r="AK16" s="17">
        <v>11.129716666666701</v>
      </c>
      <c r="AL16" s="16">
        <v>0.67992268004272904</v>
      </c>
    </row>
    <row r="17" spans="1:38" x14ac:dyDescent="0.25">
      <c r="A17" s="16">
        <v>18</v>
      </c>
      <c r="B17" s="16" t="s">
        <v>16</v>
      </c>
      <c r="C17" s="16">
        <f>(HLOOKUP("Euro Area",Data2!$C$1:$BT$30,$A17,FALSE)*VLOOKUP(C$2,EuroConv!$A$2:$B$20,2,FALSE))</f>
        <v>9.8655530670526357</v>
      </c>
      <c r="D17" s="16">
        <f>(HLOOKUP("Euro Area",Data2!$C$1:$BT$30,$A17,FALSE)*VLOOKUP(D$2,EuroConv!$A$2:$B$20,2,FALSE))</f>
        <v>28.922002003560724</v>
      </c>
      <c r="E17" s="16">
        <v>1.99942817314426</v>
      </c>
      <c r="F17" s="16">
        <v>1.1415354059127001</v>
      </c>
      <c r="G17" s="16">
        <v>6.8314160517666602</v>
      </c>
      <c r="H17" s="16">
        <v>19.062999999999999</v>
      </c>
      <c r="I17" s="16">
        <v>5.36086666666667</v>
      </c>
      <c r="J17" s="16">
        <v>11.257430885076699</v>
      </c>
      <c r="K17" s="16">
        <f>(HLOOKUP("Euro Area",Data2!$C$1:$BT$30,$A17,FALSE)*VLOOKUP(K$2,EuroConv!$A$2:$B$20,2,FALSE))</f>
        <v>4.2628369176084</v>
      </c>
      <c r="L17" s="16">
        <f>(HLOOKUP("Euro Area",Data2!$C$1:$BT$30,$A17,FALSE)*VLOOKUP(L$2,EuroConv!$A$2:$B$20,2,FALSE))</f>
        <v>4.702934233413985</v>
      </c>
      <c r="M17" s="16">
        <f>(HLOOKUP("Euro Area",Data2!$C$1:$BT$30,$A17,FALSE)*VLOOKUP(M$2,EuroConv!$A$2:$B$20,2,FALSE))</f>
        <v>1.4022473823342192</v>
      </c>
      <c r="N17" s="16">
        <f>(HLOOKUP("Euro Area",Data2!$C$1:$BT$30,$A17,FALSE)*VLOOKUP(N$2,EuroConv!$A$2:$B$20,2,FALSE))</f>
        <v>244.30333696199833</v>
      </c>
      <c r="O17" s="16">
        <v>202.34166666666701</v>
      </c>
      <c r="P17" s="16">
        <f>(HLOOKUP("Euro Area",Data2!$C$1:$BT$30,$A17,FALSE)*VLOOKUP(P$2,EuroConv!$A$2:$B$20,2,FALSE))</f>
        <v>0.56465007563063618</v>
      </c>
      <c r="Q17" s="16">
        <f>(HLOOKUP("Euro Area",Data2!$C$1:$BT$30,$A17,FALSE)*VLOOKUP(Q$2,EuroConv!$A$2:$B$20,2,FALSE))</f>
        <v>1388.2236896827835</v>
      </c>
      <c r="R17" s="16">
        <v>93.570089087045702</v>
      </c>
      <c r="S17" s="16">
        <v>1277.24583333333</v>
      </c>
      <c r="T17" s="16">
        <v>0.50555000000000005</v>
      </c>
      <c r="U17" s="16">
        <v>2.48403333333333</v>
      </c>
      <c r="V17" s="16">
        <f>(HLOOKUP("Euro Area",Data2!$C$1:$BT$30,$A17,FALSE)*VLOOKUP(V$2,EuroConv!$A$2:$B$20,2,FALSE))</f>
        <v>28.922002003560724</v>
      </c>
      <c r="W17" s="16">
        <f>(HLOOKUP("Euro Area",Data2!$C$1:$BT$30,$A17,FALSE)*VLOOKUP(W$2,EuroConv!$A$2:$B$20,2,FALSE))</f>
        <v>1.579966857509979</v>
      </c>
      <c r="X17" s="16">
        <v>6.2883333333333304</v>
      </c>
      <c r="Y17" s="16">
        <v>3.1201416666666701</v>
      </c>
      <c r="Z17" s="16">
        <f>(HLOOKUP("Euro Area",Data2!$C$1:$BT$30,$A17,FALSE)*VLOOKUP(Z$2,EuroConv!$A$2:$B$20,2,FALSE))</f>
        <v>143.73711401559896</v>
      </c>
      <c r="AA17" s="16">
        <v>1.45451471343873</v>
      </c>
      <c r="AB17" s="16">
        <f>(HLOOKUP("Euro Area",Data2!$C$1:$BT$30,$A17,FALSE)*VLOOKUP(AB$2,EuroConv!$A$2:$B$20,2,FALSE))</f>
        <v>21.599067730938113</v>
      </c>
      <c r="AC17" s="16">
        <v>17065.083333333299</v>
      </c>
      <c r="AD17" s="16">
        <f>(HLOOKUP("Euro Area",Data2!$C$1:$BT$30,$A17,FALSE)*VLOOKUP(AD$2,EuroConv!$A$2:$B$20,2,FALSE))</f>
        <v>171.81174371114682</v>
      </c>
      <c r="AE17" s="16">
        <f>(HLOOKUP("Euro Area",Data2!$C$1:$BT$30,$A17,FALSE)*VLOOKUP(AE$2,EuroConv!$A$2:$B$20,2,FALSE))</f>
        <v>119.2917242076568</v>
      </c>
      <c r="AF17" s="16">
        <v>7.6538191666666702</v>
      </c>
      <c r="AG17" s="16">
        <v>1.08814169630268</v>
      </c>
      <c r="AH17" s="16">
        <v>34.285774123424098</v>
      </c>
      <c r="AI17" s="16">
        <v>0.64191926349599604</v>
      </c>
      <c r="AJ17" s="16">
        <v>1</v>
      </c>
      <c r="AK17" s="17">
        <v>13.513475</v>
      </c>
      <c r="AL17" s="16">
        <v>0.71695770201613596</v>
      </c>
    </row>
    <row r="18" spans="1:38" x14ac:dyDescent="0.25">
      <c r="A18" s="16">
        <v>19</v>
      </c>
      <c r="B18" s="16" t="s">
        <v>17</v>
      </c>
      <c r="C18" s="16">
        <f>(HLOOKUP("Euro Area",Data2!$C$1:$BT$30,$A18,FALSE)*VLOOKUP(C$2,EuroConv!$A$2:$B$20,2,FALSE))</f>
        <v>10.379517996555055</v>
      </c>
      <c r="D18" s="16">
        <f>(HLOOKUP("Euro Area",Data2!$C$1:$BT$30,$A18,FALSE)*VLOOKUP(D$2,EuroConv!$A$2:$B$20,2,FALSE))</f>
        <v>30.428749229975455</v>
      </c>
      <c r="E18" s="16">
        <v>1.7592267105871799</v>
      </c>
      <c r="F18" s="16">
        <v>1.03011273517598</v>
      </c>
      <c r="G18" s="16">
        <v>6.7702690287094001</v>
      </c>
      <c r="H18" s="16">
        <v>19.09825</v>
      </c>
      <c r="I18" s="16">
        <v>5.6240750000000004</v>
      </c>
      <c r="J18" s="16">
        <v>11.8068482348947</v>
      </c>
      <c r="K18" s="16">
        <f>(HLOOKUP("Euro Area",Data2!$C$1:$BT$30,$A18,FALSE)*VLOOKUP(K$2,EuroConv!$A$2:$B$20,2,FALSE))</f>
        <v>4.4849175917427155</v>
      </c>
      <c r="L18" s="16">
        <f>(HLOOKUP("Euro Area",Data2!$C$1:$BT$30,$A18,FALSE)*VLOOKUP(L$2,EuroConv!$A$2:$B$20,2,FALSE))</f>
        <v>4.9479426222293581</v>
      </c>
      <c r="M18" s="16">
        <f>(HLOOKUP("Euro Area",Data2!$C$1:$BT$30,$A18,FALSE)*VLOOKUP(M$2,EuroConv!$A$2:$B$20,2,FALSE))</f>
        <v>1.4753001521189417</v>
      </c>
      <c r="N18" s="16">
        <f>(HLOOKUP("Euro Area",Data2!$C$1:$BT$30,$A18,FALSE)*VLOOKUP(N$2,EuroConv!$A$2:$B$20,2,FALSE))</f>
        <v>257.03078837860619</v>
      </c>
      <c r="O18" s="16">
        <v>207.944166666667</v>
      </c>
      <c r="P18" s="16">
        <f>(HLOOKUP("Euro Area",Data2!$C$1:$BT$30,$A18,FALSE)*VLOOKUP(P$2,EuroConv!$A$2:$B$20,2,FALSE))</f>
        <v>0.59406660548381107</v>
      </c>
      <c r="Q18" s="16">
        <f>(HLOOKUP("Euro Area",Data2!$C$1:$BT$30,$A18,FALSE)*VLOOKUP(Q$2,EuroConv!$A$2:$B$20,2,FALSE))</f>
        <v>1460.5458682724691</v>
      </c>
      <c r="R18" s="16">
        <v>87.779875000000004</v>
      </c>
      <c r="S18" s="16">
        <v>1156.46</v>
      </c>
      <c r="T18" s="16">
        <v>0.53047500000000003</v>
      </c>
      <c r="U18" s="16">
        <v>2.6063333333333301</v>
      </c>
      <c r="V18" s="16">
        <f>(HLOOKUP("Euro Area",Data2!$C$1:$BT$30,$A18,FALSE)*VLOOKUP(V$2,EuroConv!$A$2:$B$20,2,FALSE))</f>
        <v>30.428749229975455</v>
      </c>
      <c r="W18" s="16">
        <f>(HLOOKUP("Euro Area",Data2!$C$1:$BT$30,$A18,FALSE)*VLOOKUP(W$2,EuroConv!$A$2:$B$20,2,FALSE))</f>
        <v>1.6622782645864074</v>
      </c>
      <c r="X18" s="16">
        <v>6.04416666666667</v>
      </c>
      <c r="Y18" s="16">
        <v>3.0152999999999999</v>
      </c>
      <c r="Z18" s="16">
        <f>(HLOOKUP("Euro Area",Data2!$C$1:$BT$30,$A18,FALSE)*VLOOKUP(Z$2,EuroConv!$A$2:$B$20,2,FALSE))</f>
        <v>151.22537495442327</v>
      </c>
      <c r="AA18" s="16">
        <v>1.36350833333333</v>
      </c>
      <c r="AB18" s="16">
        <f>(HLOOKUP("Euro Area",Data2!$C$1:$BT$30,$A18,FALSE)*VLOOKUP(AB$2,EuroConv!$A$2:$B$20,2,FALSE))</f>
        <v>22.724312635932183</v>
      </c>
      <c r="AC18" s="16">
        <v>18612.916666666701</v>
      </c>
      <c r="AD18" s="16">
        <f>(HLOOKUP("Euro Area",Data2!$C$1:$BT$30,$A18,FALSE)*VLOOKUP(AD$2,EuroConv!$A$2:$B$20,2,FALSE))</f>
        <v>180.76260638899248</v>
      </c>
      <c r="AE18" s="16">
        <f>(HLOOKUP("Euro Area",Data2!$C$1:$BT$30,$A18,FALSE)*VLOOKUP(AE$2,EuroConv!$A$2:$B$20,2,FALSE))</f>
        <v>125.50645562777042</v>
      </c>
      <c r="AF18" s="16">
        <v>7.2075241666666701</v>
      </c>
      <c r="AG18" s="16">
        <v>1.04290564573352</v>
      </c>
      <c r="AH18" s="16">
        <v>31.685704999999999</v>
      </c>
      <c r="AI18" s="16">
        <v>0.64717934556016499</v>
      </c>
      <c r="AJ18" s="16">
        <v>1</v>
      </c>
      <c r="AK18" s="17">
        <v>12.636008333333301</v>
      </c>
      <c r="AL18" s="16">
        <v>0.75430899010596097</v>
      </c>
    </row>
    <row r="19" spans="1:38" x14ac:dyDescent="0.25">
      <c r="A19" s="16">
        <v>20</v>
      </c>
      <c r="B19" s="16" t="s">
        <v>18</v>
      </c>
      <c r="C19" s="16">
        <f>(HLOOKUP("Euro Area",Data2!$C$1:$BT$30,$A19,FALSE)*VLOOKUP(C$2,EuroConv!$A$2:$B$20,2,FALSE))</f>
        <v>9.8855907696392382</v>
      </c>
      <c r="D19" s="16">
        <f>(HLOOKUP("Euro Area",Data2!$C$1:$BT$30,$A19,FALSE)*VLOOKUP(D$2,EuroConv!$A$2:$B$20,2,FALSE))</f>
        <v>28.980744830284941</v>
      </c>
      <c r="E19" s="16">
        <v>1.6728287552565899</v>
      </c>
      <c r="F19" s="16">
        <v>0.98925815863636402</v>
      </c>
      <c r="G19" s="16">
        <v>6.4614613265500704</v>
      </c>
      <c r="H19" s="16">
        <v>17.695916666666701</v>
      </c>
      <c r="I19" s="16">
        <v>5.3687115350877201</v>
      </c>
      <c r="J19" s="16">
        <f>(HLOOKUP("Euro Area",Data2!$C$1:$BT$30,$A19,FALSE)*VLOOKUP(J$2,EuroConv!$A$2:$B$20,2,FALSE))</f>
        <v>11.240734906668989</v>
      </c>
      <c r="K19" s="16">
        <f>(HLOOKUP("Euro Area",Data2!$C$1:$BT$30,$A19,FALSE)*VLOOKUP(K$2,EuroConv!$A$2:$B$20,2,FALSE))</f>
        <v>4.271495069639986</v>
      </c>
      <c r="L19" s="16">
        <f>(HLOOKUP("Euro Area",Data2!$C$1:$BT$30,$A19,FALSE)*VLOOKUP(L$2,EuroConv!$A$2:$B$20,2,FALSE))</f>
        <v>4.7124862571893384</v>
      </c>
      <c r="M19" s="16">
        <f>(HLOOKUP("Euro Area",Data2!$C$1:$BT$30,$A19,FALSE)*VLOOKUP(M$2,EuroConv!$A$2:$B$20,2,FALSE))</f>
        <v>1.4050954554031168</v>
      </c>
      <c r="N19" s="16">
        <f>(HLOOKUP("Euro Area",Data2!$C$1:$BT$30,$A19,FALSE)*VLOOKUP(N$2,EuroConv!$A$2:$B$20,2,FALSE))</f>
        <v>244.79953596611776</v>
      </c>
      <c r="O19" s="16">
        <v>201.05500000000001</v>
      </c>
      <c r="P19" s="16">
        <f>(HLOOKUP("Euro Area",Data2!$C$1:$BT$30,$A19,FALSE)*VLOOKUP(P$2,EuroConv!$A$2:$B$20,2,FALSE))</f>
        <v>0.56579692367900092</v>
      </c>
      <c r="Q19" s="16">
        <f>(HLOOKUP("Euro Area",Data2!$C$1:$BT$30,$A19,FALSE)*VLOOKUP(Q$2,EuroConv!$A$2:$B$20,2,FALSE))</f>
        <v>1391.0432795454581</v>
      </c>
      <c r="R19" s="16">
        <v>79.807019832189198</v>
      </c>
      <c r="S19" s="16">
        <v>1108.2333333333299</v>
      </c>
      <c r="T19" s="16">
        <v>0.50123333333333298</v>
      </c>
      <c r="U19" s="16">
        <v>2.4811000000000001</v>
      </c>
      <c r="V19" s="16">
        <f>(HLOOKUP("Euro Area",Data2!$C$1:$BT$30,$A19,FALSE)*VLOOKUP(V$2,EuroConv!$A$2:$B$20,2,FALSE))</f>
        <v>28.980744830284941</v>
      </c>
      <c r="W19" s="16">
        <f>(HLOOKUP("Euro Area",Data2!$C$1:$BT$30,$A19,FALSE)*VLOOKUP(W$2,EuroConv!$A$2:$B$20,2,FALSE))</f>
        <v>1.5831758926013011</v>
      </c>
      <c r="X19" s="16">
        <v>5.60460730676329</v>
      </c>
      <c r="Y19" s="16">
        <v>2.96284777777778</v>
      </c>
      <c r="Z19" s="16">
        <f>(HLOOKUP("Euro Area",Data2!$C$1:$BT$30,$A19,FALSE)*VLOOKUP(Z$2,EuroConv!$A$2:$B$20,2,FALSE))</f>
        <v>144.02905522981428</v>
      </c>
      <c r="AA19" s="16">
        <v>1.2577758771929799</v>
      </c>
      <c r="AB19" s="16">
        <f>(HLOOKUP("Euro Area",Data2!$C$1:$BT$30,$A19,FALSE)*VLOOKUP(AB$2,EuroConv!$A$2:$B$20,2,FALSE))</f>
        <v>21.642937110829827</v>
      </c>
      <c r="AC19" s="16">
        <v>20509.75</v>
      </c>
      <c r="AD19" s="16">
        <f>(HLOOKUP("Euro Area",Data2!$C$1:$BT$30,$A19,FALSE)*VLOOKUP(AD$2,EuroConv!$A$2:$B$20,2,FALSE))</f>
        <v>172.16070667328086</v>
      </c>
      <c r="AE19" s="16">
        <f>(HLOOKUP("Euro Area",Data2!$C$1:$BT$30,$A19,FALSE)*VLOOKUP(AE$2,EuroConv!$A$2:$B$20,2,FALSE))</f>
        <v>119.5340149413308</v>
      </c>
      <c r="AF19" s="16">
        <v>6.4935433333333297</v>
      </c>
      <c r="AG19" s="16">
        <v>0.88804202822328104</v>
      </c>
      <c r="AH19" s="16">
        <v>30.4917333333333</v>
      </c>
      <c r="AI19" s="16">
        <v>0.62414083574049495</v>
      </c>
      <c r="AJ19" s="16">
        <v>1</v>
      </c>
      <c r="AK19" s="17">
        <v>12.423325</v>
      </c>
      <c r="AL19" s="16">
        <v>0.71841389865331695</v>
      </c>
    </row>
    <row r="20" spans="1:38" x14ac:dyDescent="0.25">
      <c r="A20" s="16">
        <v>21</v>
      </c>
      <c r="B20" s="16" t="s">
        <v>19</v>
      </c>
      <c r="C20" s="16">
        <f>(HLOOKUP("Euro Area",Data2!$C$1:$BT$30,$A20,FALSE)*VLOOKUP(C$2,EuroConv!$A$2:$B$20,2,FALSE))</f>
        <v>10.71016603837146</v>
      </c>
      <c r="D20" s="16">
        <f>(HLOOKUP("Euro Area",Data2!$C$1:$BT$30,$A20,FALSE)*VLOOKUP(D$2,EuroConv!$A$2:$B$20,2,FALSE))</f>
        <v>31.398081943802158</v>
      </c>
      <c r="E20" s="16">
        <v>1.9530686111248701</v>
      </c>
      <c r="F20" s="16">
        <v>0.99936474359307403</v>
      </c>
      <c r="G20" s="16">
        <v>6.3123328268318604</v>
      </c>
      <c r="H20" s="16">
        <v>19.577500000000001</v>
      </c>
      <c r="I20" s="16">
        <v>5.7924755370391603</v>
      </c>
      <c r="J20" s="16">
        <f>(HLOOKUP("Euro Area",Data2!$C$1:$BT$30,$A20,FALSE)*VLOOKUP(J$2,EuroConv!$A$2:$B$20,2,FALSE))</f>
        <v>12.17834523491369</v>
      </c>
      <c r="K20" s="16">
        <f>(HLOOKUP("Euro Area",Data2!$C$1:$BT$30,$A20,FALSE)*VLOOKUP(K$2,EuroConv!$A$2:$B$20,2,FALSE))</f>
        <v>4.6277883127058521</v>
      </c>
      <c r="L20" s="16">
        <f>(HLOOKUP("Euro Area",Data2!$C$1:$BT$30,$A20,FALSE)*VLOOKUP(L$2,EuroConv!$A$2:$B$20,2,FALSE))</f>
        <v>5.1055633845425081</v>
      </c>
      <c r="M20" s="16">
        <f>(HLOOKUP("Euro Area",Data2!$C$1:$BT$30,$A20,FALSE)*VLOOKUP(M$2,EuroConv!$A$2:$B$20,2,FALSE))</f>
        <v>1.5222970460548135</v>
      </c>
      <c r="N20" s="16">
        <f>(HLOOKUP("Euro Area",Data2!$C$1:$BT$30,$A20,FALSE)*VLOOKUP(N$2,EuroConv!$A$2:$B$20,2,FALSE))</f>
        <v>265.21871453202868</v>
      </c>
      <c r="O20" s="16">
        <v>225.104166666667</v>
      </c>
      <c r="P20" s="16">
        <f>(HLOOKUP("Euro Area",Data2!$C$1:$BT$30,$A20,FALSE)*VLOOKUP(P$2,EuroConv!$A$2:$B$20,2,FALSE))</f>
        <v>0.61299108346794617</v>
      </c>
      <c r="Q20" s="16">
        <f>(HLOOKUP("Euro Area",Data2!$C$1:$BT$30,$A20,FALSE)*VLOOKUP(Q$2,EuroConv!$A$2:$B$20,2,FALSE))</f>
        <v>1507.0727524194606</v>
      </c>
      <c r="R20" s="16">
        <v>79.790455417006498</v>
      </c>
      <c r="S20" s="16">
        <v>1126.80666666667</v>
      </c>
      <c r="T20" s="16">
        <v>0.546875</v>
      </c>
      <c r="U20" s="16">
        <v>2.6862916666666701</v>
      </c>
      <c r="V20" s="16">
        <f>(HLOOKUP("Euro Area",Data2!$C$1:$BT$30,$A20,FALSE)*VLOOKUP(V$2,EuroConv!$A$2:$B$20,2,FALSE))</f>
        <v>31.398081943802158</v>
      </c>
      <c r="W20" s="16">
        <f>(HLOOKUP("Euro Area",Data2!$C$1:$BT$30,$A20,FALSE)*VLOOKUP(W$2,EuroConv!$A$2:$B$20,2,FALSE))</f>
        <v>1.715231499343733</v>
      </c>
      <c r="X20" s="16">
        <v>5.8174999999999999</v>
      </c>
      <c r="Y20" s="16">
        <v>3.2565416666666702</v>
      </c>
      <c r="Z20" s="16">
        <f>(HLOOKUP("Euro Area",Data2!$C$1:$BT$30,$A20,FALSE)*VLOOKUP(Z$2,EuroConv!$A$2:$B$20,2,FALSE))</f>
        <v>156.04278305740331</v>
      </c>
      <c r="AA20" s="16">
        <v>1.2496762037036999</v>
      </c>
      <c r="AB20" s="16">
        <f>(HLOOKUP("Euro Area",Data2!$C$1:$BT$30,$A20,FALSE)*VLOOKUP(AB$2,EuroConv!$A$2:$B$20,2,FALSE))</f>
        <v>23.448214215676881</v>
      </c>
      <c r="AC20" s="16">
        <v>20828</v>
      </c>
      <c r="AD20" s="16">
        <f>(HLOOKUP("Euro Area",Data2!$C$1:$BT$30,$A20,FALSE)*VLOOKUP(AD$2,EuroConv!$A$2:$B$20,2,FALSE))</f>
        <v>186.52094717668484</v>
      </c>
      <c r="AE20" s="16">
        <f>(HLOOKUP("Euro Area",Data2!$C$1:$BT$30,$A20,FALSE)*VLOOKUP(AE$2,EuroConv!$A$2:$B$20,2,FALSE))</f>
        <v>129.5045665036717</v>
      </c>
      <c r="AF20" s="16">
        <v>6.7750158333333301</v>
      </c>
      <c r="AG20" s="16">
        <v>0.93768448070934896</v>
      </c>
      <c r="AH20" s="16">
        <v>31.0830916666667</v>
      </c>
      <c r="AI20" s="16">
        <v>0.63304698885732702</v>
      </c>
      <c r="AJ20" s="16">
        <v>1</v>
      </c>
      <c r="AK20" s="17">
        <v>13.169458333333299</v>
      </c>
      <c r="AL20" s="16">
        <v>0.77833812041681205</v>
      </c>
    </row>
    <row r="21" spans="1:38" x14ac:dyDescent="0.25">
      <c r="A21" s="16">
        <v>22</v>
      </c>
      <c r="B21" s="16" t="s">
        <v>20</v>
      </c>
      <c r="C21" s="16">
        <f>(HLOOKUP("Euro Area",Data2!$C$1:$BT$30,$A21,FALSE)*VLOOKUP(C$2,EuroConv!$A$2:$B$20,2,FALSE))</f>
        <v>10.360750771916276</v>
      </c>
      <c r="D21" s="16">
        <f>(HLOOKUP("Euro Area",Data2!$C$1:$BT$30,$A21,FALSE)*VLOOKUP(D$2,EuroConv!$A$2:$B$20,2,FALSE))</f>
        <v>30.373730955286248</v>
      </c>
      <c r="E21" s="16">
        <v>2.1560891512631102</v>
      </c>
      <c r="F21" s="16">
        <v>1.0301373637301601</v>
      </c>
      <c r="G21" s="16">
        <v>6.19575834608231</v>
      </c>
      <c r="H21" s="16">
        <v>19.5705833333333</v>
      </c>
      <c r="I21" s="16">
        <v>5.6163116861762203</v>
      </c>
      <c r="J21" s="16">
        <f>(HLOOKUP("Euro Area",Data2!$C$1:$BT$30,$A21,FALSE)*VLOOKUP(J$2,EuroConv!$A$2:$B$20,2,FALSE))</f>
        <v>11.78103115686905</v>
      </c>
      <c r="K21" s="16">
        <f>(HLOOKUP("Euro Area",Data2!$C$1:$BT$30,$A21,FALSE)*VLOOKUP(K$2,EuroConv!$A$2:$B$20,2,FALSE))</f>
        <v>4.4768084044029388</v>
      </c>
      <c r="L21" s="16">
        <f>(HLOOKUP("Euro Area",Data2!$C$1:$BT$30,$A21,FALSE)*VLOOKUP(L$2,EuroConv!$A$2:$B$20,2,FALSE))</f>
        <v>4.938996238522332</v>
      </c>
      <c r="M21" s="16">
        <f>(HLOOKUP("Euro Area",Data2!$C$1:$BT$30,$A21,FALSE)*VLOOKUP(M$2,EuroConv!$A$2:$B$20,2,FALSE))</f>
        <v>1.4726326593342447</v>
      </c>
      <c r="N21" s="16">
        <f>(HLOOKUP("Euro Area",Data2!$C$1:$BT$30,$A21,FALSE)*VLOOKUP(N$2,EuroConv!$A$2:$B$20,2,FALSE))</f>
        <v>256.56605056070515</v>
      </c>
      <c r="O21" s="16">
        <v>223.69499999999999</v>
      </c>
      <c r="P21" s="16">
        <f>(HLOOKUP("Euro Area",Data2!$C$1:$BT$30,$A21,FALSE)*VLOOKUP(P$2,EuroConv!$A$2:$B$20,2,FALSE))</f>
        <v>0.59299247261567478</v>
      </c>
      <c r="Q21" s="16">
        <f>(HLOOKUP("Euro Area",Data2!$C$1:$BT$30,$A21,FALSE)*VLOOKUP(Q$2,EuroConv!$A$2:$B$20,2,FALSE))</f>
        <v>1457.9050527341938</v>
      </c>
      <c r="R21" s="16">
        <v>97.595658277638506</v>
      </c>
      <c r="S21" s="16">
        <v>1094.9825000000001</v>
      </c>
      <c r="T21" s="16">
        <v>0.52939166666666704</v>
      </c>
      <c r="U21" s="16">
        <v>2.60100833333333</v>
      </c>
      <c r="V21" s="16">
        <f>(HLOOKUP("Euro Area",Data2!$C$1:$BT$30,$A21,FALSE)*VLOOKUP(V$2,EuroConv!$A$2:$B$20,2,FALSE))</f>
        <v>30.373730955286248</v>
      </c>
      <c r="W21" s="16">
        <f>(HLOOKUP("Euro Area",Data2!$C$1:$BT$30,$A21,FALSE)*VLOOKUP(W$2,EuroConv!$A$2:$B$20,2,FALSE))</f>
        <v>1.6592726963496156</v>
      </c>
      <c r="X21" s="16">
        <v>5.875</v>
      </c>
      <c r="Y21" s="16">
        <v>3.16061666666667</v>
      </c>
      <c r="Z21" s="16">
        <f>(HLOOKUP("Euro Area",Data2!$C$1:$BT$30,$A21,FALSE)*VLOOKUP(Z$2,EuroConv!$A$2:$B$20,2,FALSE))</f>
        <v>150.95194408954157</v>
      </c>
      <c r="AA21" s="16">
        <v>1.2513000000000001</v>
      </c>
      <c r="AB21" s="16">
        <f>(HLOOKUP("Euro Area",Data2!$C$1:$BT$30,$A21,FALSE)*VLOOKUP(AB$2,EuroConv!$A$2:$B$20,2,FALSE))</f>
        <v>22.683224766520333</v>
      </c>
      <c r="AC21" s="16">
        <v>20933.416666666701</v>
      </c>
      <c r="AD21" s="16">
        <f>(HLOOKUP("Euro Area",Data2!$C$1:$BT$30,$A21,FALSE)*VLOOKUP(AD$2,EuroConv!$A$2:$B$20,2,FALSE))</f>
        <v>180.4357692043063</v>
      </c>
      <c r="AE21" s="16">
        <f>(HLOOKUP("Euro Area",Data2!$C$1:$BT$30,$A21,FALSE)*VLOOKUP(AE$2,EuroConv!$A$2:$B$20,2,FALSE))</f>
        <v>125.2795271858943</v>
      </c>
      <c r="AF21" s="16">
        <v>6.51397166666667</v>
      </c>
      <c r="AG21" s="16">
        <v>0.92690354775828498</v>
      </c>
      <c r="AH21" s="16">
        <v>30.7259666666667</v>
      </c>
      <c r="AI21" s="16">
        <v>0.63966057761347705</v>
      </c>
      <c r="AJ21" s="16">
        <v>1</v>
      </c>
      <c r="AK21" s="17">
        <v>12.7719916666667</v>
      </c>
      <c r="AL21" s="16">
        <v>0.75294512270199598</v>
      </c>
    </row>
    <row r="22" spans="1:38" x14ac:dyDescent="0.25">
      <c r="A22" s="16">
        <v>23</v>
      </c>
      <c r="B22" s="16" t="s">
        <v>21</v>
      </c>
      <c r="C22" s="16">
        <f>(HLOOKUP("Euro Area",Data2!$C$1:$BT$30,$A22,FALSE)*VLOOKUP(C$2,EuroConv!$A$2:$B$20,2,FALSE))</f>
        <v>10.357765808251697</v>
      </c>
      <c r="D22" s="16">
        <f>(HLOOKUP("Euro Area",Data2!$C$1:$BT$30,$A22,FALSE)*VLOOKUP(D$2,EuroConv!$A$2:$B$20,2,FALSE))</f>
        <v>30.364980191441511</v>
      </c>
      <c r="E22" s="16">
        <v>2.3529519627666899</v>
      </c>
      <c r="F22" s="16">
        <v>1.10474713237886</v>
      </c>
      <c r="G22" s="16">
        <v>6.1434340944886703</v>
      </c>
      <c r="H22" s="16">
        <v>20.7575</v>
      </c>
      <c r="I22" s="16">
        <v>5.6124666666666698</v>
      </c>
      <c r="J22" s="16">
        <f>(HLOOKUP("Euro Area",Data2!$C$1:$BT$30,$A22,FALSE)*VLOOKUP(J$2,EuroConv!$A$2:$B$20,2,FALSE))</f>
        <v>11.777637006125666</v>
      </c>
      <c r="K22" s="16">
        <f>(HLOOKUP("Euro Area",Data2!$C$1:$BT$30,$A22,FALSE)*VLOOKUP(K$2,EuroConv!$A$2:$B$20,2,FALSE))</f>
        <v>4.4755186223480852</v>
      </c>
      <c r="L22" s="16">
        <f>(HLOOKUP("Euro Area",Data2!$C$1:$BT$30,$A22,FALSE)*VLOOKUP(L$2,EuroConv!$A$2:$B$20,2,FALSE))</f>
        <v>4.9375732987531942</v>
      </c>
      <c r="M22" s="16">
        <f>(HLOOKUP("Euro Area",Data2!$C$1:$BT$30,$A22,FALSE)*VLOOKUP(M$2,EuroConv!$A$2:$B$20,2,FALSE))</f>
        <v>1.4722083894066929</v>
      </c>
      <c r="N22" s="16">
        <f>(HLOOKUP("Euro Area",Data2!$C$1:$BT$30,$A22,FALSE)*VLOOKUP(N$2,EuroConv!$A$2:$B$20,2,FALSE))</f>
        <v>256.49213310478444</v>
      </c>
      <c r="O22" s="16">
        <v>232.601666666667</v>
      </c>
      <c r="P22" s="16">
        <f>(HLOOKUP("Euro Area",Data2!$C$1:$BT$30,$A22,FALSE)*VLOOKUP(P$2,EuroConv!$A$2:$B$20,2,FALSE))</f>
        <v>0.59282162968902852</v>
      </c>
      <c r="Q22" s="16">
        <f>(HLOOKUP("Euro Area",Data2!$C$1:$BT$30,$A22,FALSE)*VLOOKUP(Q$2,EuroConv!$A$2:$B$20,2,FALSE))</f>
        <v>1457.485025874691</v>
      </c>
      <c r="R22" s="16">
        <v>105.944781034025</v>
      </c>
      <c r="S22" s="16">
        <v>1052.8399999999999</v>
      </c>
      <c r="T22" s="16">
        <f>(HLOOKUP("Euro Area",Data2!$C$1:$BT$30,$A22,FALSE)*VLOOKUP(T$2,EuroConv!$A$2:$B$20,2,FALSE))</f>
        <v>0.52902038771702109</v>
      </c>
      <c r="U22" s="16">
        <v>2.6002916666666702</v>
      </c>
      <c r="V22" s="16">
        <f>(HLOOKUP("Euro Area",Data2!$C$1:$BT$30,$A22,FALSE)*VLOOKUP(V$2,EuroConv!$A$2:$B$20,2,FALSE))</f>
        <v>30.364980191441511</v>
      </c>
      <c r="W22" s="16">
        <f>(HLOOKUP("Euro Area",Data2!$C$1:$BT$30,$A22,FALSE)*VLOOKUP(W$2,EuroConv!$A$2:$B$20,2,FALSE))</f>
        <v>1.6587946548623465</v>
      </c>
      <c r="X22" s="16">
        <v>6.3016666666666703</v>
      </c>
      <c r="Y22" s="16">
        <v>3.1545416666666699</v>
      </c>
      <c r="Z22" s="16">
        <f>(HLOOKUP("Euro Area",Data2!$C$1:$BT$30,$A22,FALSE)*VLOOKUP(Z$2,EuroConv!$A$2:$B$20,2,FALSE))</f>
        <v>150.9084543774421</v>
      </c>
      <c r="AA22" s="16">
        <v>1.26705</v>
      </c>
      <c r="AB22" s="16">
        <f>(HLOOKUP("Euro Area",Data2!$C$1:$BT$30,$A22,FALSE)*VLOOKUP(AB$2,EuroConv!$A$2:$B$20,2,FALSE))</f>
        <v>22.676689660791599</v>
      </c>
      <c r="AC22" s="16">
        <v>21148</v>
      </c>
      <c r="AD22" s="16">
        <f>(HLOOKUP("Euro Area",Data2!$C$1:$BT$30,$A22,FALSE)*VLOOKUP(AD$2,EuroConv!$A$2:$B$20,2,FALSE))</f>
        <v>180.38378511292896</v>
      </c>
      <c r="AE22" s="16">
        <f>(HLOOKUP("Euro Area",Data2!$C$1:$BT$30,$A22,FALSE)*VLOOKUP(AE$2,EuroConv!$A$2:$B$20,2,FALSE))</f>
        <v>125.24343377482808</v>
      </c>
      <c r="AF22" s="16">
        <v>6.8607849999999999</v>
      </c>
      <c r="AG22" s="16">
        <v>0.91615104728361296</v>
      </c>
      <c r="AH22" s="16">
        <v>32.479833333333303</v>
      </c>
      <c r="AI22" s="16">
        <v>0.60772962687825505</v>
      </c>
      <c r="AJ22" s="16">
        <v>1</v>
      </c>
      <c r="AK22" s="17">
        <v>13.292450000000001</v>
      </c>
      <c r="AL22" s="16">
        <v>0.75272819693260296</v>
      </c>
    </row>
    <row r="23" spans="1:38" x14ac:dyDescent="0.25">
      <c r="A23" s="16">
        <v>24</v>
      </c>
      <c r="B23" s="16" t="s">
        <v>22</v>
      </c>
      <c r="C23" s="16">
        <f>(HLOOKUP("Euro Area",Data2!$C$1:$BT$30,$A23,FALSE)*VLOOKUP(C$2,EuroConv!$A$2:$B$20,2,FALSE))</f>
        <v>12.402109174458252</v>
      </c>
      <c r="D23" s="16">
        <f>(HLOOKUP("Euro Area",Data2!$C$1:$BT$30,$A23,FALSE)*VLOOKUP(D$2,EuroConv!$A$2:$B$20,2,FALSE))</f>
        <v>36.358207588986318</v>
      </c>
      <c r="E23" s="16">
        <v>3.3269043827687899</v>
      </c>
      <c r="F23" s="16">
        <v>1.27878620362554</v>
      </c>
      <c r="G23" s="16">
        <v>6.22748867298455</v>
      </c>
      <c r="H23" s="16">
        <v>24.598749999999999</v>
      </c>
      <c r="I23" s="16">
        <v>6.7279068312963002</v>
      </c>
      <c r="J23" s="16">
        <f>(HLOOKUP("Euro Area",Data2!$C$1:$BT$30,$A23,FALSE)*VLOOKUP(J$2,EuroConv!$A$2:$B$20,2,FALSE))</f>
        <v>14.102224617855605</v>
      </c>
      <c r="K23" s="16">
        <f>(HLOOKUP("Euro Area",Data2!$C$1:$BT$30,$A23,FALSE)*VLOOKUP(K$2,EuroConv!$A$2:$B$20,2,FALSE))</f>
        <v>5.3588651833064445</v>
      </c>
      <c r="L23" s="16">
        <f>(HLOOKUP("Euro Area",Data2!$C$1:$BT$30,$A23,FALSE)*VLOOKUP(L$2,EuroConv!$A$2:$B$20,2,FALSE))</f>
        <v>5.9121169798261022</v>
      </c>
      <c r="M23" s="16">
        <f>(HLOOKUP("Euro Area",Data2!$C$1:$BT$30,$A23,FALSE)*VLOOKUP(M$2,EuroConv!$A$2:$B$20,2,FALSE))</f>
        <v>1.7627825837140674</v>
      </c>
      <c r="N23" s="16">
        <f>(HLOOKUP("Euro Area",Data2!$C$1:$BT$30,$A23,FALSE)*VLOOKUP(N$2,EuroConv!$A$2:$B$20,2,FALSE))</f>
        <v>307.11675626233796</v>
      </c>
      <c r="O23" s="16">
        <v>279.33249999999998</v>
      </c>
      <c r="P23" s="16">
        <f>(HLOOKUP("Euro Area",Data2!$C$1:$BT$30,$A23,FALSE)*VLOOKUP(P$2,EuroConv!$A$2:$B$20,2,FALSE))</f>
        <v>0.70982861637268369</v>
      </c>
      <c r="Q23" s="16">
        <f>(HLOOKUP("Euro Area",Data2!$C$1:$BT$30,$A23,FALSE)*VLOOKUP(Q$2,EuroConv!$A$2:$B$20,2,FALSE))</f>
        <v>1745.153225673007</v>
      </c>
      <c r="R23" s="16">
        <v>121.044025684011</v>
      </c>
      <c r="S23" s="16">
        <v>1130.9525000000001</v>
      </c>
      <c r="T23" s="16">
        <f>(HLOOKUP("Euro Area",Data2!$C$1:$BT$30,$A23,FALSE)*VLOOKUP(T$2,EuroConv!$A$2:$B$20,2,FALSE))</f>
        <v>0.6334347315280886</v>
      </c>
      <c r="U23" s="16">
        <f>(HLOOKUP("Euro Area",Data2!$C$1:$BT$30,$A23,FALSE)*VLOOKUP(U$2,EuroConv!$A$2:$B$20,2,FALSE))</f>
        <v>3.1119962906019092</v>
      </c>
      <c r="V23" s="16">
        <f>(HLOOKUP("Euro Area",Data2!$C$1:$BT$30,$A23,FALSE)*VLOOKUP(V$2,EuroConv!$A$2:$B$20,2,FALSE))</f>
        <v>36.358207588986318</v>
      </c>
      <c r="W23" s="16">
        <f>(HLOOKUP("Euro Area",Data2!$C$1:$BT$30,$A23,FALSE)*VLOOKUP(W$2,EuroConv!$A$2:$B$20,2,FALSE))</f>
        <v>1.9861959411383032</v>
      </c>
      <c r="X23" s="16">
        <v>8.0641666666666705</v>
      </c>
      <c r="Y23" s="16">
        <v>3.7694999999999999</v>
      </c>
      <c r="Z23" s="16">
        <f>(HLOOKUP("Euro Area",Data2!$C$1:$BT$30,$A23,FALSE)*VLOOKUP(Z$2,EuroConv!$A$2:$B$20,2,FALSE))</f>
        <v>180.69370954948215</v>
      </c>
      <c r="AA23" s="16">
        <v>1.374825</v>
      </c>
      <c r="AB23" s="16">
        <f>(HLOOKUP("Euro Area",Data2!$C$1:$BT$30,$A23,FALSE)*VLOOKUP(AB$2,EuroConv!$A$2:$B$20,2,FALSE))</f>
        <v>27.152456050357138</v>
      </c>
      <c r="AC23" s="16">
        <v>21697.567500000001</v>
      </c>
      <c r="AD23" s="16">
        <f>(HLOOKUP("Euro Area",Data2!$C$1:$BT$30,$A23,FALSE)*VLOOKUP(AD$2,EuroConv!$A$2:$B$20,2,FALSE))</f>
        <v>215.98667489569087</v>
      </c>
      <c r="AE23" s="16">
        <f>(HLOOKUP("Euro Area",Data2!$C$1:$BT$30,$A23,FALSE)*VLOOKUP(AE$2,EuroConv!$A$2:$B$20,2,FALSE))</f>
        <v>149.96310669835765</v>
      </c>
      <c r="AF23" s="16">
        <v>8.4348408333333307</v>
      </c>
      <c r="AG23" s="16">
        <v>0.96238132800435405</v>
      </c>
      <c r="AH23" s="16">
        <v>34.247716666666697</v>
      </c>
      <c r="AI23" s="16">
        <v>0.65454547893142601</v>
      </c>
      <c r="AJ23" s="16">
        <v>1</v>
      </c>
      <c r="AK23" s="17">
        <v>15.848266666666699</v>
      </c>
      <c r="AL23" s="16">
        <v>0.90129642336709603</v>
      </c>
    </row>
    <row r="24" spans="1:38" x14ac:dyDescent="0.25">
      <c r="A24" s="16">
        <v>25</v>
      </c>
      <c r="B24" s="16" t="s">
        <v>23</v>
      </c>
      <c r="C24" s="16">
        <f>(HLOOKUP("Euro Area",Data2!$C$1:$BT$30,$A24,FALSE)*VLOOKUP(C$2,EuroConv!$A$2:$B$20,2,FALSE))</f>
        <v>12.431349989330817</v>
      </c>
      <c r="D24" s="16">
        <f>(HLOOKUP("Euro Area",Data2!$C$1:$BT$30,$A24,FALSE)*VLOOKUP(D$2,EuroConv!$A$2:$B$20,2,FALSE))</f>
        <v>36.443930396474364</v>
      </c>
      <c r="E24" s="16">
        <v>3.49131342157271</v>
      </c>
      <c r="F24" s="16">
        <v>1.3256151637482001</v>
      </c>
      <c r="G24" s="16">
        <v>6.6444778294468003</v>
      </c>
      <c r="H24" s="16">
        <v>24.439916666666701</v>
      </c>
      <c r="I24" s="16">
        <v>6.7317182572463796</v>
      </c>
      <c r="J24" s="16">
        <f>(HLOOKUP("Euro Area",Data2!$C$1:$BT$30,$A24,FALSE)*VLOOKUP(J$2,EuroConv!$A$2:$B$20,2,FALSE))</f>
        <v>14.13547384454289</v>
      </c>
      <c r="K24" s="16">
        <f>(HLOOKUP("Euro Area",Data2!$C$1:$BT$30,$A24,FALSE)*VLOOKUP(K$2,EuroConv!$A$2:$B$20,2,FALSE))</f>
        <v>5.371499936197897</v>
      </c>
      <c r="L24" s="16">
        <f>(HLOOKUP("Euro Area",Data2!$C$1:$BT$30,$A24,FALSE)*VLOOKUP(L$2,EuroConv!$A$2:$B$20,2,FALSE))</f>
        <v>5.9260561506300542</v>
      </c>
      <c r="M24" s="16">
        <f>(HLOOKUP("Euro Area",Data2!$C$1:$BT$30,$A24,FALSE)*VLOOKUP(M$2,EuroConv!$A$2:$B$20,2,FALSE))</f>
        <v>1.7669387476750427</v>
      </c>
      <c r="N24" s="16">
        <f>(HLOOKUP("Euro Area",Data2!$C$1:$BT$30,$A24,FALSE)*VLOOKUP(N$2,EuroConv!$A$2:$B$20,2,FALSE))</f>
        <v>307.84085440466237</v>
      </c>
      <c r="O24" s="16">
        <v>281.52333333333303</v>
      </c>
      <c r="P24" s="16">
        <f>(HLOOKUP("Euro Area",Data2!$C$1:$BT$30,$A24,FALSE)*VLOOKUP(P$2,EuroConv!$A$2:$B$20,2,FALSE))</f>
        <v>0.71150220002451514</v>
      </c>
      <c r="Q24" s="16">
        <f>(HLOOKUP("Euro Area",Data2!$C$1:$BT$30,$A24,FALSE)*VLOOKUP(Q$2,EuroConv!$A$2:$B$20,2,FALSE))</f>
        <v>1749.2678243818507</v>
      </c>
      <c r="R24" s="16">
        <v>108.79290004683401</v>
      </c>
      <c r="S24" s="16">
        <v>1160.7674999999999</v>
      </c>
      <c r="T24" s="16">
        <f>(HLOOKUP("Euro Area",Data2!$C$1:$BT$30,$A24,FALSE)*VLOOKUP(T$2,EuroConv!$A$2:$B$20,2,FALSE))</f>
        <v>0.63492819908734943</v>
      </c>
      <c r="U24" s="16">
        <f>(HLOOKUP("Euro Area",Data2!$C$1:$BT$30,$A24,FALSE)*VLOOKUP(U$2,EuroConv!$A$2:$B$20,2,FALSE))</f>
        <v>3.1193335351090776</v>
      </c>
      <c r="V24" s="16">
        <f>(HLOOKUP("Euro Area",Data2!$C$1:$BT$30,$A24,FALSE)*VLOOKUP(V$2,EuroConv!$A$2:$B$20,2,FALSE))</f>
        <v>36.443930396474364</v>
      </c>
      <c r="W24" s="16">
        <f>(HLOOKUP("Euro Area",Data2!$C$1:$BT$30,$A24,FALSE)*VLOOKUP(W$2,EuroConv!$A$2:$B$20,2,FALSE))</f>
        <v>1.9908788532944932</v>
      </c>
      <c r="X24" s="16">
        <v>8.4</v>
      </c>
      <c r="Y24" s="16">
        <v>3.9427833333333302</v>
      </c>
      <c r="Z24" s="16">
        <f>(HLOOKUP("Euro Area",Data2!$C$1:$BT$30,$A24,FALSE)*VLOOKUP(Z$2,EuroConv!$A$2:$B$20,2,FALSE))</f>
        <v>181.11973638372859</v>
      </c>
      <c r="AA24" s="16">
        <v>1.3815463636363601</v>
      </c>
      <c r="AB24" s="16">
        <f>(HLOOKUP("Euro Area",Data2!$C$1:$BT$30,$A24,FALSE)*VLOOKUP(AB$2,EuroConv!$A$2:$B$20,2,FALSE))</f>
        <v>27.216474188686306</v>
      </c>
      <c r="AC24" s="16">
        <v>21935.000833333299</v>
      </c>
      <c r="AD24" s="16">
        <f>(HLOOKUP("Euro Area",Data2!$C$1:$BT$30,$A24,FALSE)*VLOOKUP(AD$2,EuroConv!$A$2:$B$20,2,FALSE))</f>
        <v>216.49591298469051</v>
      </c>
      <c r="AE24" s="16">
        <f>(HLOOKUP("Euro Area",Data2!$C$1:$BT$30,$A24,FALSE)*VLOOKUP(AE$2,EuroConv!$A$2:$B$20,2,FALSE))</f>
        <v>150.31667909310096</v>
      </c>
      <c r="AF24" s="16">
        <v>8.5619916666666693</v>
      </c>
      <c r="AG24" s="16">
        <v>0.98539439424483399</v>
      </c>
      <c r="AH24" s="16">
        <v>35.296383333333303</v>
      </c>
      <c r="AI24" s="16">
        <v>0.74063446369708397</v>
      </c>
      <c r="AJ24" s="16">
        <v>1</v>
      </c>
      <c r="AK24" s="17">
        <v>18.664058333333301</v>
      </c>
      <c r="AL24" s="16">
        <v>0.90342143625726301</v>
      </c>
    </row>
    <row r="25" spans="1:38" x14ac:dyDescent="0.25">
      <c r="A25" s="16">
        <v>26</v>
      </c>
      <c r="B25" s="16" t="s">
        <v>24</v>
      </c>
      <c r="C25" s="16">
        <f>(HLOOKUP("Euro Area",Data2!$C$1:$BT$30,$A25,FALSE)*VLOOKUP(C$2,EuroConv!$A$2:$B$20,2,FALSE))</f>
        <v>12.180693355439042</v>
      </c>
      <c r="D25" s="16">
        <f>(HLOOKUP("Euro Area",Data2!$C$1:$BT$30,$A25,FALSE)*VLOOKUP(D$2,EuroConv!$A$2:$B$20,2,FALSE))</f>
        <v>35.709101683035641</v>
      </c>
      <c r="E25" s="16">
        <v>3.1913894463004802</v>
      </c>
      <c r="F25" s="16">
        <v>1.2979358464603901</v>
      </c>
      <c r="G25" s="16">
        <v>6.7587550863359702</v>
      </c>
      <c r="H25" s="16">
        <v>23.376333333333299</v>
      </c>
      <c r="I25" s="16">
        <v>6.6028934656140397</v>
      </c>
      <c r="J25" s="16">
        <f>(HLOOKUP("Euro Area",Data2!$C$1:$BT$30,$A25,FALSE)*VLOOKUP(J$2,EuroConv!$A$2:$B$20,2,FALSE))</f>
        <v>13.850456505687557</v>
      </c>
      <c r="K25" s="16">
        <f>(HLOOKUP("Euro Area",Data2!$C$1:$BT$30,$A25,FALSE)*VLOOKUP(K$2,EuroConv!$A$2:$B$20,2,FALSE))</f>
        <v>5.2631929466824534</v>
      </c>
      <c r="L25" s="16">
        <f>(HLOOKUP("Euro Area",Data2!$C$1:$BT$30,$A25,FALSE)*VLOOKUP(L$2,EuroConv!$A$2:$B$20,2,FALSE))</f>
        <v>5.8065674958785252</v>
      </c>
      <c r="M25" s="16">
        <f>(HLOOKUP("Euro Area",Data2!$C$1:$BT$30,$A25,FALSE)*VLOOKUP(M$2,EuroConv!$A$2:$B$20,2,FALSE))</f>
        <v>1.731311489238486</v>
      </c>
      <c r="N25" s="16">
        <f>(HLOOKUP("Euro Area",Data2!$C$1:$BT$30,$A25,FALSE)*VLOOKUP(N$2,EuroConv!$A$2:$B$20,2,FALSE))</f>
        <v>301.63377694278853</v>
      </c>
      <c r="O25" s="16">
        <v>274.433333333333</v>
      </c>
      <c r="P25" s="16">
        <f>(HLOOKUP("Euro Area",Data2!$C$1:$BT$30,$A25,FALSE)*VLOOKUP(P$2,EuroConv!$A$2:$B$20,2,FALSE))</f>
        <v>0.69715599091465974</v>
      </c>
      <c r="Q25" s="16">
        <f>(HLOOKUP("Euro Area",Data2!$C$1:$BT$30,$A25,FALSE)*VLOOKUP(Q$2,EuroConv!$A$2:$B$20,2,FALSE))</f>
        <v>1713.996869496737</v>
      </c>
      <c r="R25" s="16">
        <v>112.166141081871</v>
      </c>
      <c r="S25" s="16">
        <v>1131.0008333333301</v>
      </c>
      <c r="T25" s="16">
        <f>(HLOOKUP("Euro Area",Data2!$C$1:$BT$30,$A25,FALSE)*VLOOKUP(T$2,EuroConv!$A$2:$B$20,2,FALSE))</f>
        <v>0.62212597203374775</v>
      </c>
      <c r="U25" s="16">
        <f>(HLOOKUP("Euro Area",Data2!$C$1:$BT$30,$A25,FALSE)*VLOOKUP(U$2,EuroConv!$A$2:$B$20,2,FALSE))</f>
        <v>3.0564375789524876</v>
      </c>
      <c r="V25" s="16">
        <f>(HLOOKUP("Euro Area",Data2!$C$1:$BT$30,$A25,FALSE)*VLOOKUP(V$2,EuroConv!$A$2:$B$20,2,FALSE))</f>
        <v>35.709101683035641</v>
      </c>
      <c r="W25" s="16">
        <f>(HLOOKUP("Euro Area",Data2!$C$1:$BT$30,$A25,FALSE)*VLOOKUP(W$2,EuroConv!$A$2:$B$20,2,FALSE))</f>
        <v>1.950736230628298</v>
      </c>
      <c r="X25" s="16">
        <v>8.2716666666666701</v>
      </c>
      <c r="Y25" s="16">
        <v>3.7793333333333301</v>
      </c>
      <c r="Z25" s="16">
        <f>(HLOOKUP("Euro Area",Data2!$C$1:$BT$30,$A25,FALSE)*VLOOKUP(Z$2,EuroConv!$A$2:$B$20,2,FALSE))</f>
        <v>177.46777070886026</v>
      </c>
      <c r="AA25" s="16">
        <v>1.380925</v>
      </c>
      <c r="AB25" s="16">
        <f>(HLOOKUP("Euro Area",Data2!$C$1:$BT$30,$A25,FALSE)*VLOOKUP(AB$2,EuroConv!$A$2:$B$20,2,FALSE))</f>
        <v>26.667701142123104</v>
      </c>
      <c r="AC25" s="16">
        <v>22370.086666666699</v>
      </c>
      <c r="AD25" s="16">
        <f>(HLOOKUP("Euro Area",Data2!$C$1:$BT$30,$A25,FALSE)*VLOOKUP(AD$2,EuroConv!$A$2:$B$20,2,FALSE))</f>
        <v>212.13064800167231</v>
      </c>
      <c r="AE25" s="16">
        <f>(HLOOKUP("Euro Area",Data2!$C$1:$BT$30,$A25,FALSE)*VLOOKUP(AE$2,EuroConv!$A$2:$B$20,2,FALSE))</f>
        <v>147.28580369890773</v>
      </c>
      <c r="AF25" s="16">
        <v>8.5488608333333307</v>
      </c>
      <c r="AG25" s="16">
        <v>0.98469166666666696</v>
      </c>
      <c r="AH25" s="16">
        <v>33.939811056685798</v>
      </c>
      <c r="AI25" s="16">
        <v>0.77697668234412298</v>
      </c>
      <c r="AJ25" s="16">
        <v>1</v>
      </c>
      <c r="AK25" s="17">
        <v>18.9265166666667</v>
      </c>
      <c r="AL25" s="16">
        <v>0.88520550826937205</v>
      </c>
    </row>
    <row r="26" spans="1:38" x14ac:dyDescent="0.25">
      <c r="A26" s="16">
        <v>27</v>
      </c>
      <c r="B26" s="16" t="s">
        <v>25</v>
      </c>
      <c r="C26" s="16">
        <f>(HLOOKUP("Euro Area",Data2!$C$1:$BT$30,$A26,FALSE)*VLOOKUP(C$2,EuroConv!$A$2:$B$20,2,FALSE))</f>
        <v>11.651845931207742</v>
      </c>
      <c r="D26" s="16">
        <f>(HLOOKUP("Euro Area",Data2!$C$1:$BT$30,$A26,FALSE)*VLOOKUP(D$2,EuroConv!$A$2:$B$20,2,FALSE))</f>
        <v>34.158724713874491</v>
      </c>
      <c r="E26" s="16">
        <v>3.65382536145755</v>
      </c>
      <c r="F26" s="16">
        <v>1.2958179281353399</v>
      </c>
      <c r="G26" s="16">
        <v>6.6159571773543897</v>
      </c>
      <c r="H26" s="16">
        <v>21.7299166666667</v>
      </c>
      <c r="I26" s="16">
        <v>6.3146187866666699</v>
      </c>
      <c r="J26" s="16">
        <f>(HLOOKUP("Euro Area",Data2!$C$1:$BT$30,$A26,FALSE)*VLOOKUP(J$2,EuroConv!$A$2:$B$20,2,FALSE))</f>
        <v>13.24911321317377</v>
      </c>
      <c r="K26" s="16">
        <f>(HLOOKUP("Euro Area",Data2!$C$1:$BT$30,$A26,FALSE)*VLOOKUP(K$2,EuroConv!$A$2:$B$20,2,FALSE))</f>
        <v>5.0346816500047096</v>
      </c>
      <c r="L26" s="16">
        <f>(HLOOKUP("Euro Area",Data2!$C$1:$BT$30,$A26,FALSE)*VLOOKUP(L$2,EuroConv!$A$2:$B$20,2,FALSE))</f>
        <v>5.5544645839823517</v>
      </c>
      <c r="M26" s="16">
        <f>(HLOOKUP("Euro Area",Data2!$C$1:$BT$30,$A26,FALSE)*VLOOKUP(M$2,EuroConv!$A$2:$B$20,2,FALSE))</f>
        <v>1.6561433855100569</v>
      </c>
      <c r="N26" s="16">
        <f>(HLOOKUP("Euro Area",Data2!$C$1:$BT$30,$A26,FALSE)*VLOOKUP(N$2,EuroConv!$A$2:$B$20,2,FALSE))</f>
        <v>288.53778631708883</v>
      </c>
      <c r="O26" s="16">
        <v>270.21166666666699</v>
      </c>
      <c r="P26" s="16">
        <f>(HLOOKUP("Euro Area",Data2!$C$1:$BT$30,$A26,FALSE)*VLOOKUP(P$2,EuroConv!$A$2:$B$20,2,FALSE))</f>
        <v>0.66688766879833239</v>
      </c>
      <c r="Q26" s="16">
        <f>(HLOOKUP("Euro Area",Data2!$C$1:$BT$30,$A26,FALSE)*VLOOKUP(Q$2,EuroConv!$A$2:$B$20,2,FALSE))</f>
        <v>1639.5805121414221</v>
      </c>
      <c r="R26" s="16">
        <v>110.42317934106001</v>
      </c>
      <c r="S26" s="16">
        <v>1100.16333333333</v>
      </c>
      <c r="T26" s="16">
        <f>(HLOOKUP("Euro Area",Data2!$C$1:$BT$30,$A26,FALSE)*VLOOKUP(T$2,EuroConv!$A$2:$B$20,2,FALSE))</f>
        <v>0.5951152175342489</v>
      </c>
      <c r="U26" s="16">
        <f>(HLOOKUP("Euro Area",Data2!$C$1:$BT$30,$A26,FALSE)*VLOOKUP(U$2,EuroConv!$A$2:$B$20,2,FALSE))</f>
        <v>2.9237366649908858</v>
      </c>
      <c r="V26" s="16">
        <f>(HLOOKUP("Euro Area",Data2!$C$1:$BT$30,$A26,FALSE)*VLOOKUP(V$2,EuroConv!$A$2:$B$20,2,FALSE))</f>
        <v>34.158724713874491</v>
      </c>
      <c r="W26" s="16">
        <f>(HLOOKUP("Euro Area",Data2!$C$1:$BT$30,$A26,FALSE)*VLOOKUP(W$2,EuroConv!$A$2:$B$20,2,FALSE))</f>
        <v>1.8660413942328156</v>
      </c>
      <c r="X26" s="16">
        <v>8.1325000000000003</v>
      </c>
      <c r="Y26" s="16">
        <v>3.6117166666666698</v>
      </c>
      <c r="Z26" s="16">
        <f>(HLOOKUP("Euro Area",Data2!$C$1:$BT$30,$A26,FALSE)*VLOOKUP(Z$2,EuroConv!$A$2:$B$20,2,FALSE))</f>
        <v>169.76267784716833</v>
      </c>
      <c r="AA26" s="16">
        <v>1.34884166666667</v>
      </c>
      <c r="AB26" s="16">
        <f>(HLOOKUP("Euro Area",Data2!$C$1:$BT$30,$A26,FALSE)*VLOOKUP(AB$2,EuroConv!$A$2:$B$20,2,FALSE))</f>
        <v>25.509873369298955</v>
      </c>
      <c r="AC26" s="16">
        <v>22602.05</v>
      </c>
      <c r="AD26" s="16">
        <f>(HLOOKUP("Euro Area",Data2!$C$1:$BT$30,$A26,FALSE)*VLOOKUP(AD$2,EuroConv!$A$2:$B$20,2,FALSE))</f>
        <v>202.92060194578772</v>
      </c>
      <c r="AE26" s="16">
        <f>(HLOOKUP("Euro Area",Data2!$C$1:$BT$30,$A26,FALSE)*VLOOKUP(AE$2,EuroConv!$A$2:$B$20,2,FALSE))</f>
        <v>140.89111698945015</v>
      </c>
      <c r="AF26" s="16">
        <v>8.6925183333333305</v>
      </c>
      <c r="AG26" s="16">
        <v>0.97789166666666705</v>
      </c>
      <c r="AH26" s="16">
        <v>32.3102257431458</v>
      </c>
      <c r="AI26" s="16">
        <v>0.74953154025984703</v>
      </c>
      <c r="AJ26" s="16">
        <v>1</v>
      </c>
      <c r="AK26" s="17">
        <v>19.244341666666699</v>
      </c>
      <c r="AL26" s="16">
        <v>0.84677266710811105</v>
      </c>
    </row>
    <row r="27" spans="1:38" x14ac:dyDescent="0.25">
      <c r="A27" s="16">
        <v>28</v>
      </c>
      <c r="B27" s="16" t="s">
        <v>26</v>
      </c>
      <c r="C27" s="16">
        <f>(HLOOKUP("Euro Area",Data2!$C$1:$BT$30,$A27,FALSE)*VLOOKUP(C$2,EuroConv!$A$2:$B$20,2,FALSE))</f>
        <v>12.291749280124669</v>
      </c>
      <c r="D27" s="16">
        <f>(HLOOKUP("Euro Area",Data2!$C$1:$BT$30,$A27,FALSE)*VLOOKUP(D$2,EuroConv!$A$2:$B$20,2,FALSE))</f>
        <v>36.034674882473574</v>
      </c>
      <c r="E27" s="16">
        <v>3.9444710972507</v>
      </c>
      <c r="F27" s="16">
        <v>1.32679336266012</v>
      </c>
      <c r="G27" s="16">
        <v>6.9083850099290096</v>
      </c>
      <c r="H27" s="16">
        <v>22.93225</v>
      </c>
      <c r="I27" s="16">
        <v>6.669446615</v>
      </c>
      <c r="J27" s="16">
        <f>(HLOOKUP("Euro Area",Data2!$C$1:$BT$30,$A27,FALSE)*VLOOKUP(J$2,EuroConv!$A$2:$B$20,2,FALSE))</f>
        <v>13.97673628383092</v>
      </c>
      <c r="K27" s="16">
        <f>(HLOOKUP("Euro Area",Data2!$C$1:$BT$30,$A27,FALSE)*VLOOKUP(K$2,EuroConv!$A$2:$B$20,2,FALSE))</f>
        <v>5.3111794399334054</v>
      </c>
      <c r="L27" s="16">
        <f>(HLOOKUP("Euro Area",Data2!$C$1:$BT$30,$A27,FALSE)*VLOOKUP(L$2,EuroConv!$A$2:$B$20,2,FALSE))</f>
        <v>5.8595081375716642</v>
      </c>
      <c r="M27" s="16">
        <f>(HLOOKUP("Euro Area",Data2!$C$1:$BT$30,$A27,FALSE)*VLOOKUP(M$2,EuroConv!$A$2:$B$20,2,FALSE))</f>
        <v>1.7470965018601505</v>
      </c>
      <c r="N27" s="16">
        <f>(HLOOKUP("Euro Area",Data2!$C$1:$BT$30,$A27,FALSE)*VLOOKUP(N$2,EuroConv!$A$2:$B$20,2,FALSE))</f>
        <v>304.38388459571962</v>
      </c>
      <c r="O27" s="16">
        <v>290.66000000000003</v>
      </c>
      <c r="P27" s="16">
        <f>(HLOOKUP("Euro Area",Data2!$C$1:$BT$30,$A27,FALSE)*VLOOKUP(P$2,EuroConv!$A$2:$B$20,2,FALSE))</f>
        <v>0.70351222212103692</v>
      </c>
      <c r="Q27" s="16">
        <f>(HLOOKUP("Euro Area",Data2!$C$1:$BT$30,$A27,FALSE)*VLOOKUP(Q$2,EuroConv!$A$2:$B$20,2,FALSE))</f>
        <v>1729.6240182719121</v>
      </c>
      <c r="R27" s="16">
        <v>109.009665900863</v>
      </c>
      <c r="S27" s="16">
        <v>1165.3575000000001</v>
      </c>
      <c r="T27" s="16">
        <f>(HLOOKUP("Euro Area",Data2!$C$1:$BT$30,$A27,FALSE)*VLOOKUP(T$2,EuroConv!$A$2:$B$20,2,FALSE))</f>
        <v>0.62779812657200329</v>
      </c>
      <c r="U27" s="16">
        <f>(HLOOKUP("Euro Area",Data2!$C$1:$BT$30,$A27,FALSE)*VLOOKUP(U$2,EuroConv!$A$2:$B$20,2,FALSE))</f>
        <v>3.0843042604023498</v>
      </c>
      <c r="V27" s="16">
        <f>(HLOOKUP("Euro Area",Data2!$C$1:$BT$30,$A27,FALSE)*VLOOKUP(V$2,EuroConv!$A$2:$B$20,2,FALSE))</f>
        <v>36.034674882473574</v>
      </c>
      <c r="W27" s="16">
        <f>(HLOOKUP("Euro Area",Data2!$C$1:$BT$30,$A27,FALSE)*VLOOKUP(W$2,EuroConv!$A$2:$B$20,2,FALSE))</f>
        <v>1.9685218204620198</v>
      </c>
      <c r="X27" s="16">
        <v>8.8000000000000007</v>
      </c>
      <c r="Y27" s="16">
        <v>3.839375</v>
      </c>
      <c r="Z27" s="16">
        <f>(HLOOKUP("Euro Area",Data2!$C$1:$BT$30,$A27,FALSE)*VLOOKUP(Z$2,EuroConv!$A$2:$B$20,2,FALSE))</f>
        <v>179.08581056938829</v>
      </c>
      <c r="AA27" s="16">
        <v>1.36415833333333</v>
      </c>
      <c r="AB27" s="16">
        <f>(HLOOKUP("Euro Area",Data2!$C$1:$BT$30,$A27,FALSE)*VLOOKUP(AB$2,EuroConv!$A$2:$B$20,2,FALSE))</f>
        <v>26.910840520412766</v>
      </c>
      <c r="AC27" s="16">
        <v>23050.241666666701</v>
      </c>
      <c r="AD27" s="16">
        <f>(HLOOKUP("Euro Area",Data2!$C$1:$BT$30,$A27,FALSE)*VLOOKUP(AD$2,EuroConv!$A$2:$B$20,2,FALSE))</f>
        <v>214.06472224363387</v>
      </c>
      <c r="AE27" s="16">
        <f>(HLOOKUP("Euro Area",Data2!$C$1:$BT$30,$A27,FALSE)*VLOOKUP(AE$2,EuroConv!$A$2:$B$20,2,FALSE))</f>
        <v>148.62866330841791</v>
      </c>
      <c r="AF27" s="16">
        <v>9.4583491666666593</v>
      </c>
      <c r="AG27" s="16">
        <v>0.99370916666666698</v>
      </c>
      <c r="AH27" s="16">
        <v>31.047605780549901</v>
      </c>
      <c r="AI27" s="16">
        <v>0.78344511001192896</v>
      </c>
      <c r="AJ27" s="16">
        <v>1</v>
      </c>
      <c r="AK27" s="17">
        <v>19.263633333333299</v>
      </c>
      <c r="AL27" s="16">
        <v>0.89327625706740899</v>
      </c>
    </row>
    <row r="28" spans="1:38" x14ac:dyDescent="0.25">
      <c r="A28" s="16">
        <v>29</v>
      </c>
      <c r="B28" s="16" t="s">
        <v>27</v>
      </c>
      <c r="C28" s="16">
        <f>(HLOOKUP("Euro Area",Data2!$C$1:$BT$30,$A28,FALSE)*VLOOKUP(C$2,EuroConv!$A$2:$B$20,2,FALSE))</f>
        <v>12.047230674473949</v>
      </c>
      <c r="D28" s="16">
        <f>(HLOOKUP("Euro Area",Data2!$C$1:$BT$30,$A28,FALSE)*VLOOKUP(D$2,EuroConv!$A$2:$B$20,2,FALSE))</f>
        <v>35.317840503856139</v>
      </c>
      <c r="E28" s="16">
        <v>5.1551787875128099</v>
      </c>
      <c r="F28" s="16">
        <v>1.34115267222386</v>
      </c>
      <c r="G28" s="16">
        <v>6.9007672694492497</v>
      </c>
      <c r="H28" s="16">
        <v>23.210249999999998</v>
      </c>
      <c r="I28" s="16">
        <v>6.54215220416667</v>
      </c>
      <c r="J28" s="16">
        <f>(HLOOKUP("Euro Area",Data2!$C$1:$BT$30,$A28,FALSE)*VLOOKUP(J$2,EuroConv!$A$2:$B$20,2,FALSE))</f>
        <v>13.69869839111241</v>
      </c>
      <c r="K28" s="16">
        <f>(HLOOKUP("Euro Area",Data2!$C$1:$BT$30,$A28,FALSE)*VLOOKUP(K$2,EuroConv!$A$2:$B$20,2,FALSE))</f>
        <v>5.2055246497634498</v>
      </c>
      <c r="L28" s="16">
        <f>(HLOOKUP("Euro Area",Data2!$C$1:$BT$30,$A28,FALSE)*VLOOKUP(L$2,EuroConv!$A$2:$B$20,2,FALSE))</f>
        <v>5.7429454964905622</v>
      </c>
      <c r="M28" s="16">
        <f>(HLOOKUP("Euro Area",Data2!$C$1:$BT$30,$A28,FALSE)*VLOOKUP(M$2,EuroConv!$A$2:$B$20,2,FALSE))</f>
        <v>1.7123416764210362</v>
      </c>
      <c r="N28" s="16">
        <f>(HLOOKUP("Euro Area",Data2!$C$1:$BT$30,$A28,FALSE)*VLOOKUP(N$2,EuroConv!$A$2:$B$20,2,FALSE))</f>
        <v>298.32880477366035</v>
      </c>
      <c r="O28" s="16">
        <v>307.99666666666701</v>
      </c>
      <c r="P28" s="16">
        <f>(HLOOKUP("Euro Area",Data2!$C$1:$BT$30,$A28,FALSE)*VLOOKUP(P$2,EuroConv!$A$2:$B$20,2,FALSE))</f>
        <v>0.68951732003745569</v>
      </c>
      <c r="Q28" s="16">
        <f>(HLOOKUP("Euro Area",Data2!$C$1:$BT$30,$A28,FALSE)*VLOOKUP(Q$2,EuroConv!$A$2:$B$20,2,FALSE))</f>
        <v>1695.216771295951</v>
      </c>
      <c r="R28" s="16">
        <v>106.77458226243699</v>
      </c>
      <c r="S28" s="16">
        <v>1180.26583333333</v>
      </c>
      <c r="T28" s="16">
        <f>(HLOOKUP("Euro Area",Data2!$C$1:$BT$30,$A28,FALSE)*VLOOKUP(T$2,EuroConv!$A$2:$B$20,2,FALSE))</f>
        <v>0.61530939782875294</v>
      </c>
      <c r="U28" s="16">
        <f>(HLOOKUP("Euro Area",Data2!$C$1:$BT$30,$A28,FALSE)*VLOOKUP(U$2,EuroConv!$A$2:$B$20,2,FALSE))</f>
        <v>3.0229484875201593</v>
      </c>
      <c r="V28" s="16">
        <f>(HLOOKUP("Euro Area",Data2!$C$1:$BT$30,$A28,FALSE)*VLOOKUP(V$2,EuroConv!$A$2:$B$20,2,FALSE))</f>
        <v>35.317840503856139</v>
      </c>
      <c r="W28" s="16">
        <f>(HLOOKUP("Euro Area",Data2!$C$1:$BT$30,$A28,FALSE)*VLOOKUP(W$2,EuroConv!$A$2:$B$20,2,FALSE))</f>
        <v>1.9293622021064212</v>
      </c>
      <c r="X28" s="16">
        <v>9.4158333333333299</v>
      </c>
      <c r="Y28" s="16">
        <v>3.89974166666667</v>
      </c>
      <c r="Z28" s="16">
        <f>(HLOOKUP("Euro Area",Data2!$C$1:$BT$30,$A28,FALSE)*VLOOKUP(Z$2,EuroConv!$A$2:$B$20,2,FALSE))</f>
        <v>175.52327348094784</v>
      </c>
      <c r="AA28" s="16">
        <v>1.37974166666667</v>
      </c>
      <c r="AB28" s="16">
        <f>(HLOOKUP("Euro Area",Data2!$C$1:$BT$30,$A28,FALSE)*VLOOKUP(AB$2,EuroConv!$A$2:$B$20,2,FALSE))</f>
        <v>26.375505715660431</v>
      </c>
      <c r="AC28" s="16">
        <v>23208.368333333299</v>
      </c>
      <c r="AD28" s="16">
        <f>(HLOOKUP("Euro Area",Data2!$C$1:$BT$30,$A28,FALSE)*VLOOKUP(AD$2,EuroConv!$A$2:$B$20,2,FALSE))</f>
        <v>209.80635297420383</v>
      </c>
      <c r="AE28" s="16">
        <f>(HLOOKUP("Euro Area",Data2!$C$1:$BT$30,$A28,FALSE)*VLOOKUP(AE$2,EuroConv!$A$2:$B$20,2,FALSE))</f>
        <v>145.67200736924505</v>
      </c>
      <c r="AF28" s="16">
        <v>9.2103090284208502</v>
      </c>
      <c r="AG28" s="16">
        <v>0.93896500000000005</v>
      </c>
      <c r="AH28" s="16">
        <v>31.293673213083199</v>
      </c>
      <c r="AI28" s="16">
        <v>0.77999957669715303</v>
      </c>
      <c r="AJ28" s="16">
        <v>1</v>
      </c>
      <c r="AK28" s="17">
        <v>21.4856083333333</v>
      </c>
      <c r="AL28" s="16">
        <v>0.87550639698799804</v>
      </c>
    </row>
    <row r="29" spans="1:38" x14ac:dyDescent="0.25">
      <c r="A29" s="16">
        <v>30</v>
      </c>
      <c r="B29" s="16" t="s">
        <v>28</v>
      </c>
      <c r="C29" s="16">
        <f>(HLOOKUP("Euro Area",Data2!$C$1:$BT$30,$A29,FALSE)*VLOOKUP(C$2,EuroConv!$A$2:$B$20,2,FALSE))</f>
        <v>11.63425299937426</v>
      </c>
      <c r="D29" s="16">
        <f>(HLOOKUP("Euro Area",Data2!$C$1:$BT$30,$A29,FALSE)*VLOOKUP(D$2,EuroConv!$A$2:$B$20,2,FALSE))</f>
        <v>34.107149013426863</v>
      </c>
      <c r="E29" s="16">
        <v>5.3944007896250303</v>
      </c>
      <c r="F29" s="16">
        <v>1.2538769021267999</v>
      </c>
      <c r="G29" s="16">
        <v>6.4489751802431599</v>
      </c>
      <c r="H29" s="16">
        <v>21.678166666666701</v>
      </c>
      <c r="I29" s="16">
        <v>6.2871130825000003</v>
      </c>
      <c r="J29" s="16">
        <f>(HLOOKUP("Euro Area",Data2!$C$1:$BT$30,$A29,FALSE)*VLOOKUP(J$2,EuroConv!$A$2:$B$20,2,FALSE))</f>
        <v>13.229108593563314</v>
      </c>
      <c r="K29" s="16">
        <f>(HLOOKUP("Euro Area",Data2!$C$1:$BT$30,$A29,FALSE)*VLOOKUP(K$2,EuroConv!$A$2:$B$20,2,FALSE))</f>
        <v>5.0270798664251153</v>
      </c>
      <c r="L29" s="16">
        <f>(HLOOKUP("Euro Area",Data2!$C$1:$BT$30,$A29,FALSE)*VLOOKUP(L$2,EuroConv!$A$2:$B$20,2,FALSE))</f>
        <v>5.5460779886416294</v>
      </c>
      <c r="M29" s="16">
        <f>(HLOOKUP("Euro Area",Data2!$C$1:$BT$30,$A29,FALSE)*VLOOKUP(M$2,EuroConv!$A$2:$B$20,2,FALSE))</f>
        <v>1.6536428016661089</v>
      </c>
      <c r="N29" s="16">
        <f>(HLOOKUP("Euro Area",Data2!$C$1:$BT$30,$A29,FALSE)*VLOOKUP(N$2,EuroConv!$A$2:$B$20,2,FALSE))</f>
        <v>288.10212782692082</v>
      </c>
      <c r="O29" s="16">
        <v>303.14083333333298</v>
      </c>
      <c r="P29" s="16">
        <f>(HLOOKUP("Euro Area",Data2!$C$1:$BT$30,$A29,FALSE)*VLOOKUP(P$2,EuroConv!$A$2:$B$20,2,FALSE))</f>
        <v>0.66588074600111835</v>
      </c>
      <c r="Q29" s="16">
        <f>(HLOOKUP("Euro Area",Data2!$C$1:$BT$30,$A29,FALSE)*VLOOKUP(Q$2,EuroConv!$A$2:$B$20,2,FALSE))</f>
        <v>1637.1049363094116</v>
      </c>
      <c r="R29" s="16">
        <v>109.754323839417</v>
      </c>
      <c r="S29" s="16">
        <v>1143.95166666667</v>
      </c>
      <c r="T29" s="16">
        <f>(HLOOKUP("Euro Area",Data2!$C$1:$BT$30,$A29,FALSE)*VLOOKUP(T$2,EuroConv!$A$2:$B$20,2,FALSE))</f>
        <v>0.59421666278876384</v>
      </c>
      <c r="U29" s="16">
        <f>(HLOOKUP("Euro Area",Data2!$C$1:$BT$30,$A29,FALSE)*VLOOKUP(U$2,EuroConv!$A$2:$B$20,2,FALSE))</f>
        <v>2.9193221627609458</v>
      </c>
      <c r="V29" s="16">
        <f>(HLOOKUP("Euro Area",Data2!$C$1:$BT$30,$A29,FALSE)*VLOOKUP(V$2,EuroConv!$A$2:$B$20,2,FALSE))</f>
        <v>34.107149013426863</v>
      </c>
      <c r="W29" s="16">
        <f>(HLOOKUP("Euro Area",Data2!$C$1:$BT$30,$A29,FALSE)*VLOOKUP(W$2,EuroConv!$A$2:$B$20,2,FALSE))</f>
        <v>1.8632238888142736</v>
      </c>
      <c r="X29" s="16">
        <v>8.59</v>
      </c>
      <c r="Y29" s="16">
        <v>3.8619166666666702</v>
      </c>
      <c r="Z29" s="16">
        <f>(HLOOKUP("Euro Area",Data2!$C$1:$BT$30,$A29,FALSE)*VLOOKUP(Z$2,EuroConv!$A$2:$B$20,2,FALSE))</f>
        <v>169.50635595303518</v>
      </c>
      <c r="AA29" s="16">
        <v>1.34348333333333</v>
      </c>
      <c r="AB29" s="16">
        <f>(HLOOKUP("Euro Area",Data2!$C$1:$BT$30,$A29,FALSE)*VLOOKUP(AB$2,EuroConv!$A$2:$B$20,2,FALSE))</f>
        <v>25.471356428213699</v>
      </c>
      <c r="AC29" s="16">
        <v>23159.782592592601</v>
      </c>
      <c r="AD29" s="16">
        <f>(HLOOKUP("Euro Area",Data2!$C$1:$BT$30,$A29,FALSE)*VLOOKUP(AD$2,EuroConv!$A$2:$B$20,2,FALSE))</f>
        <v>202.61421544370742</v>
      </c>
      <c r="AE29" s="16">
        <f>(HLOOKUP("Euro Area",Data2!$C$1:$BT$30,$A29,FALSE)*VLOOKUP(AE$2,EuroConv!$A$2:$B$20,2,FALSE))</f>
        <v>140.6783877934264</v>
      </c>
      <c r="AF29" s="16">
        <v>8.5765667160737795</v>
      </c>
      <c r="AG29" s="16">
        <v>0.91384583333333302</v>
      </c>
      <c r="AH29" s="16">
        <v>31.9770934417717</v>
      </c>
      <c r="AI29" s="16">
        <v>0.72706494468832195</v>
      </c>
      <c r="AJ29" s="16">
        <v>1</v>
      </c>
      <c r="AK29" s="17">
        <v>20.272408333333299</v>
      </c>
      <c r="AL29" s="16">
        <v>0.84549413889045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topLeftCell="A3" workbookViewId="0">
      <selection activeCell="C8" sqref="C8"/>
    </sheetView>
  </sheetViews>
  <sheetFormatPr defaultRowHeight="13.2" x14ac:dyDescent="0.25"/>
  <cols>
    <col min="1" max="1" width="8.7265625" style="1"/>
    <col min="3" max="3" width="11.90625" bestFit="1" customWidth="1"/>
    <col min="5" max="5" width="11.90625" bestFit="1" customWidth="1"/>
    <col min="16" max="16" width="8.7265625" style="1"/>
  </cols>
  <sheetData>
    <row r="2" spans="1:36" ht="39.6" x14ac:dyDescent="0.25">
      <c r="C2" t="s">
        <v>29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s="1" t="s">
        <v>1023</v>
      </c>
      <c r="Q2" t="s">
        <v>44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s="10" t="s">
        <v>1087</v>
      </c>
    </row>
    <row r="3" spans="1:36" x14ac:dyDescent="0.25">
      <c r="C3" s="10" t="s">
        <v>991</v>
      </c>
      <c r="D3" s="10" t="s">
        <v>992</v>
      </c>
      <c r="E3" s="10" t="s">
        <v>1021</v>
      </c>
      <c r="F3" s="10" t="s">
        <v>993</v>
      </c>
      <c r="G3" s="10" t="s">
        <v>1022</v>
      </c>
      <c r="H3" s="10" t="s">
        <v>994</v>
      </c>
      <c r="I3" s="10" t="s">
        <v>995</v>
      </c>
      <c r="J3" s="10" t="s">
        <v>996</v>
      </c>
      <c r="K3" s="10" t="s">
        <v>997</v>
      </c>
      <c r="L3" s="10" t="s">
        <v>998</v>
      </c>
      <c r="M3" s="10" t="s">
        <v>999</v>
      </c>
      <c r="N3" s="10" t="s">
        <v>1000</v>
      </c>
      <c r="O3" s="10" t="s">
        <v>1001</v>
      </c>
      <c r="P3" s="10" t="s">
        <v>1024</v>
      </c>
      <c r="Q3" s="10" t="s">
        <v>1002</v>
      </c>
      <c r="R3" s="10" t="s">
        <v>1003</v>
      </c>
      <c r="S3" s="10" t="s">
        <v>1004</v>
      </c>
      <c r="T3" s="10" t="s">
        <v>1005</v>
      </c>
      <c r="U3" s="10" t="s">
        <v>1006</v>
      </c>
      <c r="V3" s="10" t="s">
        <v>1007</v>
      </c>
      <c r="W3" s="10" t="s">
        <v>1008</v>
      </c>
      <c r="X3" s="10" t="s">
        <v>1009</v>
      </c>
      <c r="Y3" s="10" t="s">
        <v>1010</v>
      </c>
      <c r="Z3" s="10" t="s">
        <v>1011</v>
      </c>
      <c r="AA3" s="10" t="s">
        <v>1012</v>
      </c>
      <c r="AB3" s="10" t="s">
        <v>1013</v>
      </c>
      <c r="AC3" s="10" t="s">
        <v>1014</v>
      </c>
      <c r="AD3" s="10" t="s">
        <v>1015</v>
      </c>
      <c r="AE3" s="10" t="s">
        <v>1016</v>
      </c>
      <c r="AF3" s="10" t="s">
        <v>1017</v>
      </c>
      <c r="AG3" s="10" t="s">
        <v>1018</v>
      </c>
      <c r="AH3" s="10" t="s">
        <v>1019</v>
      </c>
      <c r="AI3" s="10" t="s">
        <v>1020</v>
      </c>
      <c r="AJ3" s="10" t="s">
        <v>1086</v>
      </c>
    </row>
    <row r="4" spans="1:36" x14ac:dyDescent="0.25">
      <c r="A4" s="1">
        <v>4</v>
      </c>
      <c r="B4">
        <v>1995</v>
      </c>
      <c r="C4" s="1">
        <f>HLOOKUP("Japan",Data1!$C$1:$BT$30,$A4,FALSE)/(HLOOKUP(C$2,Data1!$C$1:$BT$30,$A4,FALSE))</f>
        <v>10.193298969072165</v>
      </c>
      <c r="D4" s="1">
        <f>HLOOKUP("Japan",Data1!$C$1:$BT$30,$A4,FALSE)/(HLOOKUP(D$2,Data1!$C$1:$BT$30,$A4,FALSE))</f>
        <v>3.4958354580996089</v>
      </c>
      <c r="E4">
        <f>HLOOKUP("Japan",Data1!$C$1:$BT$30,$A4,FALSE)/(HLOOKUP(E$2,Data1!$C$1:$BT$30,$A4,FALSE))</f>
        <v>105.68345323741008</v>
      </c>
      <c r="F4" s="1">
        <f>HLOOKUP("Japan",Data1!$C$1:$BT$30,$A4,FALSE)/(HLOOKUP(F$2,Data1!$C$1:$BT$30,$A4,FALSE))</f>
        <v>75.388565260661736</v>
      </c>
      <c r="G4" s="1">
        <f>HLOOKUP("Japan",Data1!$C$1:$BT$30,$A4,FALSE)/(HLOOKUP(G$2,Data1!$C$1:$BT$30,$A4,FALSE))</f>
        <v>12.363238512035013</v>
      </c>
      <c r="H4" s="1">
        <f>HLOOKUP("Japan",Data1!$C$1:$BT$30,$A4,FALSE)/(HLOOKUP(H$2,Data1!$C$1:$BT$30,$A4,FALSE))</f>
        <v>3.8654988346740846</v>
      </c>
      <c r="I4" s="1">
        <f>HLOOKUP("Japan",Data1!$C$1:$BT$30,$A4,FALSE)/(HLOOKUP(I$2,Data1!$C$1:$BT$30,$A4,FALSE))</f>
        <v>18.541291020555352</v>
      </c>
      <c r="J4" s="1">
        <f>HLOOKUP("Japan",Data1!$C$1:$BT$30,$A4,FALSE)/(HLOOKUP(J$2,Data1!$C$1:$BT$30,$A4,FALSE))</f>
        <v>8.9713837026696908</v>
      </c>
      <c r="K4" s="1">
        <f>HLOOKUP("Japan",Data1!$C$1:$BT$30,$A4,FALSE)/(HLOOKUP(K$2,Data1!$C$1:$BT$30,$A4,FALSE))</f>
        <v>23.592437938787683</v>
      </c>
      <c r="L4" s="1">
        <f>HLOOKUP("Japan",Data1!$C$1:$BT$30,$A4,FALSE)/(HLOOKUP(L$2,Data1!$C$1:$BT$30,$A4,FALSE))</f>
        <v>20.985714285714284</v>
      </c>
      <c r="M4" s="1">
        <f>HLOOKUP("Japan",Data1!$C$1:$BT$30,$A4,FALSE)/(HLOOKUP(M$2,Data1!$C$1:$BT$30,$A4,FALSE))</f>
        <v>71.733519358214167</v>
      </c>
      <c r="N4" s="1">
        <f>HLOOKUP("Japan",Data1!$C$1:$BT$30,$A4,FALSE)/(HLOOKUP(N$2,Data1!$C$1:$BT$30,$A4,FALSE))</f>
        <v>0.43380865819307535</v>
      </c>
      <c r="O4" s="1">
        <f>HLOOKUP("Japan",Data1!$C$1:$BT$30,$A4,FALSE)/(HLOOKUP(O$2,Data1!$C$1:$BT$30,$A4,FALSE))</f>
        <v>0.73729117372911734</v>
      </c>
      <c r="P4" s="1">
        <f>HLOOKUP("Japan",Data1!$C$1:$BT$30,$A4,FALSE)/(HLOOKUP(P$2,Data1!$C$1:$BT$30,$A4,FALSE))</f>
        <v>165.09356500000001</v>
      </c>
      <c r="Q4" s="1">
        <f>HLOOKUP("Japan",Data1!$C$1:$BT$30,$A4,FALSE)/(HLOOKUP(Q$2,Data1!$C$1:$BT$30,$A4,FALSE))</f>
        <v>6.4888434549952037E-2</v>
      </c>
      <c r="R4" s="1">
        <f>HLOOKUP("Japan",Data1!$C$1:$BT$30,$A4,FALSE)/(HLOOKUP(R$2,Data1!$C$1:$BT$30,$A4,FALSE))</f>
        <v>0.13273525235575059</v>
      </c>
      <c r="S4" s="1">
        <f>HLOOKUP("Japan",Data1!$C$1:$BT$30,$A4,FALSE)/(HLOOKUP(S$2,Data1!$C$1:$BT$30,$A4,FALSE))</f>
        <v>191.4897579143389</v>
      </c>
      <c r="T4" s="1">
        <f>HLOOKUP("Japan",Data1!$C$1:$BT$30,$A4,FALSE)/(HLOOKUP(T$2,Data1!$C$1:$BT$30,$A4,FALSE))</f>
        <v>25.7075</v>
      </c>
      <c r="U4" s="1">
        <f>HLOOKUP("Japan",Data1!$C$1:$BT$30,$A4,FALSE)/(HLOOKUP(U$2,Data1!$C$1:$BT$30,$A4,FALSE))</f>
        <v>3.4958354580996089</v>
      </c>
      <c r="V4" s="1">
        <f>HLOOKUP("Japan",Data1!$C$1:$BT$30,$A4,FALSE)/(HLOOKUP(V$2,Data1!$C$1:$BT$30,$A4,FALSE))</f>
        <v>64.092495636998251</v>
      </c>
      <c r="W4" s="1">
        <f>HLOOKUP("Japan",Data1!$C$1:$BT$30,$A4,FALSE)/(HLOOKUP(W$2,Data1!$C$1:$BT$30,$A4,FALSE))</f>
        <v>16.273144484886849</v>
      </c>
      <c r="X4" s="1">
        <f>HLOOKUP("Japan",Data1!$C$1:$BT$30,$A4,FALSE)/(HLOOKUP(X$2,Data1!$C$1:$BT$30,$A4,FALSE))</f>
        <v>41.665316045380877</v>
      </c>
      <c r="Y4" s="1">
        <f>HLOOKUP("Japan",Data1!$C$1:$BT$30,$A4,FALSE)/(HLOOKUP(Y$2,Data1!$C$1:$BT$30,$A4,FALSE))</f>
        <v>0.68822663946421259</v>
      </c>
      <c r="Z4" s="1">
        <f>HLOOKUP("Japan",Data1!$C$1:$BT$30,$A4,FALSE)/(HLOOKUP(Z$2,Data1!$C$1:$BT$30,$A4,FALSE))</f>
        <v>72.707346390440506</v>
      </c>
      <c r="AA4" s="1">
        <f>HLOOKUP("Japan",Data1!$C$1:$BT$30,$A4,FALSE)/(HLOOKUP(AA$2,Data1!$C$1:$BT$30,$A4,FALSE))</f>
        <v>3.4776285975176706</v>
      </c>
      <c r="AB4" s="1">
        <f>HLOOKUP("Japan",Data1!$C$1:$BT$30,$A4,FALSE)/(HLOOKUP(AB$2,Data1!$C$1:$BT$30,$A4,FALSE))</f>
        <v>0.81617459135710557</v>
      </c>
      <c r="AC4" s="1">
        <f>HLOOKUP("Japan",Data1!$C$1:$BT$30,$A4,FALSE)/(HLOOKUP(AC$2,Data1!$C$1:$BT$30,$A4,FALSE))</f>
        <v>0.84697180604403288</v>
      </c>
      <c r="AD4" s="1">
        <f>HLOOKUP("Japan",Data1!$C$1:$BT$30,$A4,FALSE)/(HLOOKUP(AD$2,Data1!$C$1:$BT$30,$A4,FALSE))</f>
        <v>15.44411402481151</v>
      </c>
      <c r="AE4" s="1">
        <f>HLOOKUP("Japan",Data1!$C$1:$BT$30,$A4,FALSE)/(HLOOKUP(AE$2,Data1!$C$1:$BT$30,$A4,FALSE))</f>
        <v>89.378531073446325</v>
      </c>
      <c r="AF4" s="1">
        <f>HLOOKUP("Japan",Data1!$C$1:$BT$30,$A4,FALSE)/(HLOOKUP(AF$2,Data1!$C$1:$BT$30,$A4,FALSE))</f>
        <v>4.0821754664549426</v>
      </c>
      <c r="AG4" s="1">
        <f>HLOOKUP("Japan",Data1!$C$1:$BT$30,$A4,FALSE)/(HLOOKUP(AG$2,Data1!$C$1:$BT$30,$A4,FALSE))</f>
        <v>159.38649999999993</v>
      </c>
      <c r="AH4" s="1">
        <f>HLOOKUP("Japan",Data1!$C$1:$BT$30,$A4,FALSE)/(HLOOKUP(AH$2,Data1!$C$1:$BT$30,$A4,FALSE))</f>
        <v>102.83</v>
      </c>
      <c r="AI4" s="1">
        <f>HLOOKUP("Japan",Data1!$C$1:$BT$30,$A4,FALSE)/(HLOOKUP(AI$2,Data1!$C$1:$BT$30,$A4,FALSE))</f>
        <v>9.3354516568315924E-3</v>
      </c>
      <c r="AJ4" s="6" t="e">
        <f>HLOOKUP("Japan",Data1!$C$1:$BT$30,$A4,FALSE)/(HLOOKUP(AJ$2,Data1!$C$1:$BT$30,$A4,FALSE))</f>
        <v>#DIV/0!</v>
      </c>
    </row>
    <row r="5" spans="1:36" x14ac:dyDescent="0.25">
      <c r="A5" s="1">
        <v>5</v>
      </c>
      <c r="B5">
        <v>1996</v>
      </c>
      <c r="C5" s="1">
        <f>HLOOKUP("Japan",Data1!$C$1:$BT$30,$A5,FALSE)/(HLOOKUP(C$2,Data1!$C$1:$BT$30,$A5,FALSE))</f>
        <v>10.589738908161401</v>
      </c>
      <c r="D5" s="1">
        <f>HLOOKUP("Japan",Data1!$C$1:$BT$30,$A5,FALSE)/(HLOOKUP(D$2,Data1!$C$1:$BT$30,$A5,FALSE))</f>
        <v>3.6244336822371501</v>
      </c>
      <c r="E5" s="1">
        <f>HLOOKUP("Japan",Data1!$C$1:$BT$30,$A5,FALSE)/(HLOOKUP(E$2,Data1!$C$1:$BT$30,$A5,FALSE))</f>
        <v>111.60284779680583</v>
      </c>
      <c r="F5" s="1">
        <f>HLOOKUP("Japan",Data1!$C$1:$BT$30,$A5,FALSE)/(HLOOKUP(F$2,Data1!$C$1:$BT$30,$A5,FALSE))</f>
        <v>84.634466656938571</v>
      </c>
      <c r="G5" s="1">
        <f>HLOOKUP("Japan",Data1!$C$1:$BT$30,$A5,FALSE)/(HLOOKUP(G$2,Data1!$C$1:$BT$30,$A5,FALSE))</f>
        <v>13.978935190764263</v>
      </c>
      <c r="H5" s="1">
        <f>HLOOKUP("Japan",Data1!$C$1:$BT$30,$A5,FALSE)/(HLOOKUP(H$2,Data1!$C$1:$BT$30,$A5,FALSE))</f>
        <v>4.2441094687545728</v>
      </c>
      <c r="I5" s="1">
        <f>HLOOKUP("Japan",Data1!$C$1:$BT$30,$A5,FALSE)/(HLOOKUP(I$2,Data1!$C$1:$BT$30,$A5,FALSE))</f>
        <v>19.513836319286735</v>
      </c>
      <c r="J5" s="1">
        <f>HLOOKUP("Japan",Data1!$C$1:$BT$30,$A5,FALSE)/(HLOOKUP(J$2,Data1!$C$1:$BT$30,$A5,FALSE))</f>
        <v>9.32475884244373</v>
      </c>
      <c r="K5" s="1">
        <f>HLOOKUP("Japan",Data1!$C$1:$BT$30,$A5,FALSE)/(HLOOKUP(K$2,Data1!$C$1:$BT$30,$A5,FALSE))</f>
        <v>24.97900471586382</v>
      </c>
      <c r="L5" s="1">
        <f>HLOOKUP("Japan",Data1!$C$1:$BT$30,$A5,FALSE)/(HLOOKUP(L$2,Data1!$C$1:$BT$30,$A5,FALSE))</f>
        <v>22.150085927057475</v>
      </c>
      <c r="M5" s="1">
        <f>HLOOKUP("Japan",Data1!$C$1:$BT$30,$A5,FALSE)/(HLOOKUP(M$2,Data1!$C$1:$BT$30,$A5,FALSE))</f>
        <v>74.607666580910731</v>
      </c>
      <c r="N5" s="1">
        <f>HLOOKUP("Japan",Data1!$C$1:$BT$30,$A5,FALSE)/(HLOOKUP(N$2,Data1!$C$1:$BT$30,$A5,FALSE))</f>
        <v>0.4695976034329204</v>
      </c>
      <c r="O5" s="1">
        <f>HLOOKUP("Japan",Data1!$C$1:$BT$30,$A5,FALSE)/(HLOOKUP(O$2,Data1!$C$1:$BT$30,$A5,FALSE))</f>
        <v>0.70332868489662281</v>
      </c>
      <c r="P5" s="1">
        <f>HLOOKUP("Japan",Data1!$C$1:$BT$30,$A5,FALSE)/(HLOOKUP(P$2,Data1!$C$1:$BT$30,$A5,FALSE))</f>
        <v>195.00760000000008</v>
      </c>
      <c r="Q5" s="1">
        <f>HLOOKUP("Japan",Data1!$C$1:$BT$30,$A5,FALSE)/(HLOOKUP(Q$2,Data1!$C$1:$BT$30,$A5,FALSE))</f>
        <v>7.5788763388068725E-2</v>
      </c>
      <c r="R5" s="1">
        <f>HLOOKUP("Japan",Data1!$C$1:$BT$30,$A5,FALSE)/(HLOOKUP(R$2,Data1!$C$1:$BT$30,$A5,FALSE))</f>
        <v>0.13740819710968963</v>
      </c>
      <c r="S5" s="1">
        <f>HLOOKUP("Japan",Data1!$C$1:$BT$30,$A5,FALSE)/(HLOOKUP(S$2,Data1!$C$1:$BT$30,$A5,FALSE))</f>
        <v>208.63309352517985</v>
      </c>
      <c r="T5" s="1">
        <f>HLOOKUP("Japan",Data1!$C$1:$BT$30,$A5,FALSE)/(HLOOKUP(T$2,Data1!$C$1:$BT$30,$A5,FALSE))</f>
        <v>29</v>
      </c>
      <c r="U5" s="1">
        <f>HLOOKUP("Japan",Data1!$C$1:$BT$30,$A5,FALSE)/(HLOOKUP(U$2,Data1!$C$1:$BT$30,$A5,FALSE))</f>
        <v>3.6244336822371501</v>
      </c>
      <c r="V5" s="1">
        <f>HLOOKUP("Japan",Data1!$C$1:$BT$30,$A5,FALSE)/(HLOOKUP(V$2,Data1!$C$1:$BT$30,$A5,FALSE))</f>
        <v>66.529020417526951</v>
      </c>
      <c r="W5" s="1">
        <f>HLOOKUP("Japan",Data1!$C$1:$BT$30,$A5,FALSE)/(HLOOKUP(W$2,Data1!$C$1:$BT$30,$A5,FALSE))</f>
        <v>18.005432673651534</v>
      </c>
      <c r="X5" s="1">
        <f>HLOOKUP("Japan",Data1!$C$1:$BT$30,$A5,FALSE)/(HLOOKUP(X$2,Data1!$C$1:$BT$30,$A5,FALSE))</f>
        <v>40.340810293861935</v>
      </c>
      <c r="Y5" s="1">
        <f>HLOOKUP("Japan",Data1!$C$1:$BT$30,$A5,FALSE)/(HLOOKUP(Y$2,Data1!$C$1:$BT$30,$A5,FALSE))</f>
        <v>0.74175916755182203</v>
      </c>
      <c r="Z5" s="1">
        <f>HLOOKUP("Japan",Data1!$C$1:$BT$30,$A5,FALSE)/(HLOOKUP(Z$2,Data1!$C$1:$BT$30,$A5,FALSE))</f>
        <v>82.868981283040441</v>
      </c>
      <c r="AA5" s="1">
        <f>HLOOKUP("Japan",Data1!$C$1:$BT$30,$A5,FALSE)/(HLOOKUP(AA$2,Data1!$C$1:$BT$30,$A5,FALSE))</f>
        <v>3.6369336886659354</v>
      </c>
      <c r="AB5" s="1">
        <f>HLOOKUP("Japan",Data1!$C$1:$BT$30,$A5,FALSE)/(HLOOKUP(AB$2,Data1!$C$1:$BT$30,$A5,FALSE))</f>
        <v>0.81990387333898795</v>
      </c>
      <c r="AC5" s="1">
        <f>HLOOKUP("Japan",Data1!$C$1:$BT$30,$A5,FALSE)/(HLOOKUP(AC$2,Data1!$C$1:$BT$30,$A5,FALSE))</f>
        <v>0.88364121119786698</v>
      </c>
      <c r="AD5" s="1">
        <f>HLOOKUP("Japan",Data1!$C$1:$BT$30,$A5,FALSE)/(HLOOKUP(AD$2,Data1!$C$1:$BT$30,$A5,FALSE))</f>
        <v>16.882549847183814</v>
      </c>
      <c r="AE5" s="1">
        <f>HLOOKUP("Japan",Data1!$C$1:$BT$30,$A5,FALSE)/(HLOOKUP(AE$2,Data1!$C$1:$BT$30,$A5,FALSE))</f>
        <v>86.1556743909685</v>
      </c>
      <c r="AF5" s="1">
        <f>HLOOKUP("Japan",Data1!$C$1:$BT$30,$A5,FALSE)/(HLOOKUP(AF$2,Data1!$C$1:$BT$30,$A5,FALSE))</f>
        <v>4.5294806716126512</v>
      </c>
      <c r="AG5" s="1">
        <f>HLOOKUP("Japan",Data1!$C$1:$BT$30,$A5,FALSE)/(HLOOKUP(AG$2,Data1!$C$1:$BT$30,$A5,FALSE))</f>
        <v>196.96799999999988</v>
      </c>
      <c r="AH5" s="1">
        <f>HLOOKUP("Japan",Data1!$C$1:$BT$30,$A5,FALSE)/(HLOOKUP(AH$2,Data1!$C$1:$BT$30,$A5,FALSE))</f>
        <v>116</v>
      </c>
      <c r="AI5" s="1">
        <f>HLOOKUP("Japan",Data1!$C$1:$BT$30,$A5,FALSE)/(HLOOKUP(AI$2,Data1!$C$1:$BT$30,$A5,FALSE))</f>
        <v>1.0404520584805812E-2</v>
      </c>
      <c r="AJ5" s="6" t="e">
        <f>HLOOKUP("Japan",Data1!$C$1:$BT$30,$A5,FALSE)/(HLOOKUP(AJ$2,Data1!$C$1:$BT$30,$A5,FALSE))</f>
        <v>#DIV/0!</v>
      </c>
    </row>
    <row r="6" spans="1:36" x14ac:dyDescent="0.25">
      <c r="A6" s="1">
        <v>6</v>
      </c>
      <c r="B6" s="1">
        <v>1997</v>
      </c>
      <c r="C6" s="1">
        <f>HLOOKUP("Japan",Data1!$C$1:$BT$30,$A6,FALSE)/(HLOOKUP(C$2,Data1!$C$1:$BT$30,$A6,FALSE))</f>
        <v>10.286551096334996</v>
      </c>
      <c r="D6" s="1">
        <f>HLOOKUP("Japan",Data1!$C$1:$BT$30,$A6,FALSE)/(HLOOKUP(D$2,Data1!$C$1:$BT$30,$A6,FALSE))</f>
        <v>3.5197724810400861</v>
      </c>
      <c r="E6" s="1">
        <f>HLOOKUP("Japan",Data1!$C$1:$BT$30,$A6,FALSE)/(HLOOKUP(E$2,Data1!$C$1:$BT$30,$A6,FALSE))</f>
        <v>116.40093156574703</v>
      </c>
      <c r="F6" s="1">
        <f>HLOOKUP("Japan",Data1!$C$1:$BT$30,$A6,FALSE)/(HLOOKUP(F$2,Data1!$C$1:$BT$30,$A6,FALSE))</f>
        <v>90.842362810206211</v>
      </c>
      <c r="G6" s="1">
        <f>HLOOKUP("Japan",Data1!$C$1:$BT$30,$A6,FALSE)/(HLOOKUP(G$2,Data1!$C$1:$BT$30,$A6,FALSE))</f>
        <v>15.694823546462473</v>
      </c>
      <c r="H6" s="1">
        <f>HLOOKUP("Japan",Data1!$C$1:$BT$30,$A6,FALSE)/(HLOOKUP(H$2,Data1!$C$1:$BT$30,$A6,FALSE))</f>
        <v>3.7518766601224152</v>
      </c>
      <c r="I6" s="1">
        <f>HLOOKUP("Japan",Data1!$C$1:$BT$30,$A6,FALSE)/(HLOOKUP(I$2,Data1!$C$1:$BT$30,$A6,FALSE))</f>
        <v>19.037503662467039</v>
      </c>
      <c r="J6" s="1">
        <f>HLOOKUP("Japan",Data1!$C$1:$BT$30,$A6,FALSE)/(HLOOKUP(J$2,Data1!$C$1:$BT$30,$A6,FALSE))</f>
        <v>9.0645926339285712</v>
      </c>
      <c r="K6" s="1">
        <f>HLOOKUP("Japan",Data1!$C$1:$BT$30,$A6,FALSE)/(HLOOKUP(K$2,Data1!$C$1:$BT$30,$A6,FALSE))</f>
        <v>23.972918626745621</v>
      </c>
      <c r="L6" s="1">
        <f>HLOOKUP("Japan",Data1!$C$1:$BT$30,$A6,FALSE)/(HLOOKUP(L$2,Data1!$C$1:$BT$30,$A6,FALSE))</f>
        <v>21.701374392545212</v>
      </c>
      <c r="M6" s="1">
        <f>HLOOKUP("Japan",Data1!$C$1:$BT$30,$A6,FALSE)/(HLOOKUP(M$2,Data1!$C$1:$BT$30,$A6,FALSE))</f>
        <v>72.512694604095742</v>
      </c>
      <c r="N6" s="1">
        <f>HLOOKUP("Japan",Data1!$C$1:$BT$30,$A6,FALSE)/(HLOOKUP(N$2,Data1!$C$1:$BT$30,$A6,FALSE))</f>
        <v>0.45982097094302998</v>
      </c>
      <c r="O6" s="1">
        <f>HLOOKUP("Japan",Data1!$C$1:$BT$30,$A6,FALSE)/(HLOOKUP(O$2,Data1!$C$1:$BT$30,$A6,FALSE))</f>
        <v>0.63857493857493852</v>
      </c>
      <c r="P6" s="1">
        <f>HLOOKUP("Japan",Data1!$C$1:$BT$30,$A6,FALSE)/(HLOOKUP(P$2,Data1!$C$1:$BT$30,$A6,FALSE))</f>
        <v>185.88048000000003</v>
      </c>
      <c r="Q6" s="1">
        <f>HLOOKUP("Japan",Data1!$C$1:$BT$30,$A6,FALSE)/(HLOOKUP(Q$2,Data1!$C$1:$BT$30,$A6,FALSE))</f>
        <v>7.3869228103230919E-2</v>
      </c>
      <c r="R6" s="1">
        <f>HLOOKUP("Japan",Data1!$C$1:$BT$30,$A6,FALSE)/(HLOOKUP(R$2,Data1!$C$1:$BT$30,$A6,FALSE))</f>
        <v>9.1824477105709429E-2</v>
      </c>
      <c r="S6" s="1">
        <f>HLOOKUP("Japan",Data1!$C$1:$BT$30,$A6,FALSE)/(HLOOKUP(S$2,Data1!$C$1:$BT$30,$A6,FALSE))</f>
        <v>220.25423728813558</v>
      </c>
      <c r="T6" s="1">
        <f>HLOOKUP("Japan",Data1!$C$1:$BT$30,$A6,FALSE)/(HLOOKUP(T$2,Data1!$C$1:$BT$30,$A6,FALSE))</f>
        <v>32.487499999999997</v>
      </c>
      <c r="U6" s="1">
        <f>HLOOKUP("Japan",Data1!$C$1:$BT$30,$A6,FALSE)/(HLOOKUP(U$2,Data1!$C$1:$BT$30,$A6,FALSE))</f>
        <v>3.5197724810400861</v>
      </c>
      <c r="V6" s="1">
        <f>HLOOKUP("Japan",Data1!$C$1:$BT$30,$A6,FALSE)/(HLOOKUP(V$2,Data1!$C$1:$BT$30,$A6,FALSE))</f>
        <v>64.420979575649412</v>
      </c>
      <c r="W6" s="1">
        <f>HLOOKUP("Japan",Data1!$C$1:$BT$30,$A6,FALSE)/(HLOOKUP(W$2,Data1!$C$1:$BT$30,$A6,FALSE))</f>
        <v>17.763166887652581</v>
      </c>
      <c r="X6" s="1">
        <f>HLOOKUP("Japan",Data1!$C$1:$BT$30,$A6,FALSE)/(HLOOKUP(X$2,Data1!$C$1:$BT$30,$A6,FALSE))</f>
        <v>36.93860147811256</v>
      </c>
      <c r="Y6" s="1">
        <f>HLOOKUP("Japan",Data1!$C$1:$BT$30,$A6,FALSE)/(HLOOKUP(Y$2,Data1!$C$1:$BT$30,$A6,FALSE))</f>
        <v>0.70884653567960898</v>
      </c>
      <c r="Z6" s="1">
        <f>HLOOKUP("Japan",Data1!$C$1:$BT$30,$A6,FALSE)/(HLOOKUP(Z$2,Data1!$C$1:$BT$30,$A6,FALSE))</f>
        <v>77.558937630558034</v>
      </c>
      <c r="AA6" s="1">
        <f>HLOOKUP("Japan",Data1!$C$1:$BT$30,$A6,FALSE)/(HLOOKUP(AA$2,Data1!$C$1:$BT$30,$A6,FALSE))</f>
        <v>3.7361278822379393</v>
      </c>
      <c r="AB6" s="1">
        <f>HLOOKUP("Japan",Data1!$C$1:$BT$30,$A6,FALSE)/(HLOOKUP(AB$2,Data1!$C$1:$BT$30,$A6,FALSE))</f>
        <v>0.76811679867596638</v>
      </c>
      <c r="AC6" s="1">
        <f>HLOOKUP("Japan",Data1!$C$1:$BT$30,$A6,FALSE)/(HLOOKUP(AC$2,Data1!$C$1:$BT$30,$A6,FALSE))</f>
        <v>0.85661362407878594</v>
      </c>
      <c r="AD6" s="1">
        <f>HLOOKUP("Japan",Data1!$C$1:$BT$30,$A6,FALSE)/(HLOOKUP(AD$2,Data1!$C$1:$BT$30,$A6,FALSE))</f>
        <v>16.497397486352671</v>
      </c>
      <c r="AE6" s="1">
        <f>HLOOKUP("Japan",Data1!$C$1:$BT$30,$A6,FALSE)/(HLOOKUP(AE$2,Data1!$C$1:$BT$30,$A6,FALSE))</f>
        <v>89.294303580017854</v>
      </c>
      <c r="AF6" s="1">
        <f>HLOOKUP("Japan",Data1!$C$1:$BT$30,$A6,FALSE)/(HLOOKUP(AF$2,Data1!$C$1:$BT$30,$A6,FALSE))</f>
        <v>2.7504391813236815</v>
      </c>
      <c r="AG6" s="1">
        <f>HLOOKUP("Japan",Data1!$C$1:$BT$30,$A6,FALSE)/(HLOOKUP(AG$2,Data1!$C$1:$BT$30,$A6,FALSE))</f>
        <v>214.91131000000001</v>
      </c>
      <c r="AH6" s="1">
        <f>HLOOKUP("Japan",Data1!$C$1:$BT$30,$A6,FALSE)/(HLOOKUP(AH$2,Data1!$C$1:$BT$30,$A6,FALSE))</f>
        <v>129.94999999999999</v>
      </c>
      <c r="AI6" s="1">
        <f>HLOOKUP("Japan",Data1!$C$1:$BT$30,$A6,FALSE)/(HLOOKUP(AI$2,Data1!$C$1:$BT$30,$A6,FALSE))</f>
        <v>1.0571916693784574E-2</v>
      </c>
      <c r="AJ6" s="6" t="e">
        <f>HLOOKUP("Japan",Data1!$C$1:$BT$30,$A6,FALSE)/(HLOOKUP(AJ$2,Data1!$C$1:$BT$30,$A6,FALSE))</f>
        <v>#DIV/0!</v>
      </c>
    </row>
    <row r="7" spans="1:36" x14ac:dyDescent="0.25">
      <c r="A7" s="1">
        <v>7</v>
      </c>
      <c r="B7" s="1">
        <v>1998</v>
      </c>
      <c r="C7" s="1">
        <f>HLOOKUP("Japan",Data1!$C$1:$BT$30,$A7,FALSE)/(HLOOKUP(C$2,Data1!$C$1:$BT$30,$A7,FALSE))</f>
        <v>9.8408104196816204</v>
      </c>
      <c r="D7" s="1">
        <f>HLOOKUP("Japan",Data1!$C$1:$BT$30,$A7,FALSE)/(HLOOKUP(D$2,Data1!$C$1:$BT$30,$A7,FALSE))</f>
        <v>3.3435046059957481</v>
      </c>
      <c r="E7" s="1">
        <f>HLOOKUP("Japan",Data1!$C$1:$BT$30,$A7,FALSE)/(HLOOKUP(E$2,Data1!$C$1:$BT$30,$A7,FALSE))</f>
        <v>95.639943741209549</v>
      </c>
      <c r="F7" s="1">
        <f>HLOOKUP("Japan",Data1!$C$1:$BT$30,$A7,FALSE)/(HLOOKUP(F$2,Data1!$C$1:$BT$30,$A7,FALSE))</f>
        <v>75.392943324854883</v>
      </c>
      <c r="G7" s="1">
        <f>HLOOKUP("Japan",Data1!$C$1:$BT$30,$A7,FALSE)/(HLOOKUP(G$2,Data1!$C$1:$BT$30,$A7,FALSE))</f>
        <v>13.963545001026729</v>
      </c>
      <c r="H7" s="1">
        <f>HLOOKUP("Japan",Data1!$C$1:$BT$30,$A7,FALSE)/(HLOOKUP(H$2,Data1!$C$1:$BT$30,$A7,FALSE))</f>
        <v>3.8720482331267791</v>
      </c>
      <c r="I7" s="1">
        <f>HLOOKUP("Japan",Data1!$C$1:$BT$30,$A7,FALSE)/(HLOOKUP(I$2,Data1!$C$1:$BT$30,$A7,FALSE))</f>
        <v>18.100681124246456</v>
      </c>
      <c r="J7" s="1">
        <f>HLOOKUP("Japan",Data1!$C$1:$BT$30,$A7,FALSE)/(HLOOKUP(J$2,Data1!$C$1:$BT$30,$A7,FALSE))</f>
        <v>8.6204325130499626</v>
      </c>
      <c r="K7" s="1">
        <f>HLOOKUP("Japan",Data1!$C$1:$BT$30,$A7,FALSE)/(HLOOKUP(K$2,Data1!$C$1:$BT$30,$A7,FALSE))</f>
        <v>22.684458398744113</v>
      </c>
      <c r="L7" s="1">
        <f>HLOOKUP("Japan",Data1!$C$1:$BT$30,$A7,FALSE)/(HLOOKUP(L$2,Data1!$C$1:$BT$30,$A7,FALSE))</f>
        <v>20.561711815869515</v>
      </c>
      <c r="M7" s="1">
        <f>HLOOKUP("Japan",Data1!$C$1:$BT$30,$A7,FALSE)/(HLOOKUP(M$2,Data1!$C$1:$BT$30,$A7,FALSE))</f>
        <v>69.097429766885824</v>
      </c>
      <c r="N7" s="1">
        <f>HLOOKUP("Japan",Data1!$C$1:$BT$30,$A7,FALSE)/(HLOOKUP(N$2,Data1!$C$1:$BT$30,$A7,FALSE))</f>
        <v>0.40910215489605561</v>
      </c>
      <c r="O7" s="1">
        <f>HLOOKUP("Japan",Data1!$C$1:$BT$30,$A7,FALSE)/(HLOOKUP(O$2,Data1!$C$1:$BT$30,$A7,FALSE))</f>
        <v>0.52778158243163031</v>
      </c>
      <c r="P7" s="1">
        <f>HLOOKUP("Japan",Data1!$C$1:$BT$30,$A7,FALSE)/(HLOOKUP(P$2,Data1!$C$1:$BT$30,$A7,FALSE))</f>
        <v>171.93188000000012</v>
      </c>
      <c r="Q7" s="1">
        <f>HLOOKUP("Japan",Data1!$C$1:$BT$30,$A7,FALSE)/(HLOOKUP(Q$2,Data1!$C$1:$BT$30,$A7,FALSE))</f>
        <v>6.9929223882402761E-2</v>
      </c>
      <c r="R7" s="1">
        <f>HLOOKUP("Japan",Data1!$C$1:$BT$30,$A7,FALSE)/(HLOOKUP(R$2,Data1!$C$1:$BT$30,$A7,FALSE))</f>
        <v>9.5711210465308824E-2</v>
      </c>
      <c r="S7" s="1">
        <f>HLOOKUP("Japan",Data1!$C$1:$BT$30,$A7,FALSE)/(HLOOKUP(S$2,Data1!$C$1:$BT$30,$A7,FALSE))</f>
        <v>203.16344463971882</v>
      </c>
      <c r="T7" s="1">
        <f>HLOOKUP("Japan",Data1!$C$1:$BT$30,$A7,FALSE)/(HLOOKUP(T$2,Data1!$C$1:$BT$30,$A7,FALSE))</f>
        <v>28.9</v>
      </c>
      <c r="U7" s="1">
        <f>HLOOKUP("Japan",Data1!$C$1:$BT$30,$A7,FALSE)/(HLOOKUP(U$2,Data1!$C$1:$BT$30,$A7,FALSE))</f>
        <v>3.3435046059957481</v>
      </c>
      <c r="V7" s="1">
        <f>HLOOKUP("Japan",Data1!$C$1:$BT$30,$A7,FALSE)/(HLOOKUP(V$2,Data1!$C$1:$BT$30,$A7,FALSE))</f>
        <v>61.202880135535786</v>
      </c>
      <c r="W7" s="1">
        <f>HLOOKUP("Japan",Data1!$C$1:$BT$30,$A7,FALSE)/(HLOOKUP(W$2,Data1!$C$1:$BT$30,$A7,FALSE))</f>
        <v>15.210526315789474</v>
      </c>
      <c r="X7" s="1">
        <f>HLOOKUP("Japan",Data1!$C$1:$BT$30,$A7,FALSE)/(HLOOKUP(X$2,Data1!$C$1:$BT$30,$A7,FALSE))</f>
        <v>32.990867579908674</v>
      </c>
      <c r="Y7" s="1">
        <f>HLOOKUP("Japan",Data1!$C$1:$BT$30,$A7,FALSE)/(HLOOKUP(Y$2,Data1!$C$1:$BT$30,$A7,FALSE))</f>
        <v>0.67276191287628473</v>
      </c>
      <c r="Z7" s="1">
        <f>HLOOKUP("Japan",Data1!$C$1:$BT$30,$A7,FALSE)/(HLOOKUP(Z$2,Data1!$C$1:$BT$30,$A7,FALSE))</f>
        <v>69.617585064739529</v>
      </c>
      <c r="AA7" s="1">
        <f>HLOOKUP("Japan",Data1!$C$1:$BT$30,$A7,FALSE)/(HLOOKUP(AA$2,Data1!$C$1:$BT$30,$A7,FALSE))</f>
        <v>3.1316880231896622</v>
      </c>
      <c r="AB7" s="1">
        <f>HLOOKUP("Japan",Data1!$C$1:$BT$30,$A7,FALSE)/(HLOOKUP(AB$2,Data1!$C$1:$BT$30,$A7,FALSE))</f>
        <v>0.71712158808933002</v>
      </c>
      <c r="AC7" s="1">
        <f>HLOOKUP("Japan",Data1!$C$1:$BT$30,$A7,FALSE)/(HLOOKUP(AC$2,Data1!$C$1:$BT$30,$A7,FALSE))</f>
        <v>0.81061945140276781</v>
      </c>
      <c r="AD7" s="1">
        <f>HLOOKUP("Japan",Data1!$C$1:$BT$30,$A7,FALSE)/(HLOOKUP(AD$2,Data1!$C$1:$BT$30,$A7,FALSE))</f>
        <v>14.340652524500682</v>
      </c>
      <c r="AE7" s="1">
        <f>HLOOKUP("Japan",Data1!$C$1:$BT$30,$A7,FALSE)/(HLOOKUP(AE$2,Data1!$C$1:$BT$30,$A7,FALSE))</f>
        <v>83.981111514711216</v>
      </c>
      <c r="AF7" s="1">
        <f>HLOOKUP("Japan",Data1!$C$1:$BT$30,$A7,FALSE)/(HLOOKUP(AF$2,Data1!$C$1:$BT$30,$A7,FALSE))</f>
        <v>3.1506363958463925</v>
      </c>
      <c r="AG7" s="1">
        <f>HLOOKUP("Japan",Data1!$C$1:$BT$30,$A7,FALSE)/(HLOOKUP(AG$2,Data1!$C$1:$BT$30,$A7,FALSE))</f>
        <v>192.30060000000003</v>
      </c>
      <c r="AH7" s="1">
        <f>HLOOKUP("Japan",Data1!$C$1:$BT$30,$A7,FALSE)/(HLOOKUP(AH$2,Data1!$C$1:$BT$30,$A7,FALSE))</f>
        <v>115.6</v>
      </c>
      <c r="AI7" s="1">
        <f>HLOOKUP("Japan",Data1!$C$1:$BT$30,$A7,FALSE)/(HLOOKUP(AI$2,Data1!$C$1:$BT$30,$A7,FALSE))</f>
        <v>8.3225341972642183E-3</v>
      </c>
      <c r="AJ7" s="6" t="e">
        <f>HLOOKUP("Japan",Data1!$C$1:$BT$30,$A7,FALSE)/(HLOOKUP(AJ$2,Data1!$C$1:$BT$30,$A7,FALSE))</f>
        <v>#DIV/0!</v>
      </c>
    </row>
    <row r="8" spans="1:36" x14ac:dyDescent="0.25">
      <c r="A8" s="1">
        <v>8</v>
      </c>
      <c r="B8" s="1">
        <v>1999</v>
      </c>
      <c r="C8" s="1">
        <f>HLOOKUP("Japan",Data1!$C$1:$BT$30,$A8,FALSE)/(HLOOKUP("Euro Area",Data1!$C$1:$BT$30,$A8,FALSE)*VLOOKUP(C$3,EuroConv!$A$2:$B$20,2,FALSE))</f>
        <v>7.4613286047542591</v>
      </c>
      <c r="D8" s="1">
        <f>HLOOKUP("Japan",Data1!$C$1:$BT$30,$A8,FALSE)/(HLOOKUP("Euro Area",Data1!$C$1:$BT$30,$A8,FALSE)*VLOOKUP(D$3,EuroConv!$A$2:$B$20,2,FALSE))</f>
        <v>2.5451257935691469</v>
      </c>
      <c r="E8" s="1">
        <f>HLOOKUP("Japan",Data1!$C$1:$BT$30,$A8,FALSE)/(HLOOKUP(E$2,Data1!$C$1:$BT$30,$A8,FALSE))</f>
        <v>57.152443798232859</v>
      </c>
      <c r="F8" s="1">
        <f>HLOOKUP("Japan",Data1!$C$1:$BT$30,$A8,FALSE)/(HLOOKUP(F$2,Data1!$C$1:$BT$30,$A8,FALSE))</f>
        <v>70.809949421464694</v>
      </c>
      <c r="G8" s="1">
        <f>HLOOKUP("Japan",Data1!$C$1:$BT$30,$A8,FALSE)/(HLOOKUP(G$2,Data1!$C$1:$BT$30,$A8,FALSE))</f>
        <v>12.343740564043722</v>
      </c>
      <c r="H8" s="1">
        <f>HLOOKUP("Japan",Data1!$C$1:$BT$30,$A8,FALSE)/(HLOOKUP(H$2,Data1!$C$1:$BT$30,$A8,FALSE))</f>
        <v>2.8405458739820451</v>
      </c>
      <c r="I8" s="1">
        <f>HLOOKUP("Japan",Data1!$C$1:$BT$30,$A8,FALSE)/(HLOOKUP(I$2,Data1!$C$1:$BT$30,$A8,FALSE))</f>
        <v>13.813050764988919</v>
      </c>
      <c r="J8" s="1">
        <f>HLOOKUP("Japan",Data1!$C$1:$BT$30,$A8,FALSE)/(HLOOKUP(J$2,Data1!$C$1:$BT$30,$A8,FALSE))</f>
        <v>6.5672792700167077</v>
      </c>
      <c r="K8" s="1">
        <f>HLOOKUP("Japan",Data1!$C$1:$BT$30,$A8,FALSE)/(HLOOKUP("Euro Area",Data1!$C$1:$BT$30,$A8,FALSE)*VLOOKUP(K$3,EuroConv!$A$2:$B$20,2,FALSE))</f>
        <v>17.26787459235452</v>
      </c>
      <c r="L8" s="1">
        <f>HLOOKUP("Japan",Data1!$C$1:$BT$30,$A8,FALSE)/(HLOOKUP("Euro Area",Data1!$C$1:$BT$30,$A8,FALSE)*VLOOKUP(L$3,EuroConv!$A$2:$B$20,2,FALSE))</f>
        <v>15.651958893646999</v>
      </c>
      <c r="M8" s="1">
        <f>HLOOKUP("Japan",Data1!$C$1:$BT$30,$A8,FALSE)/(HLOOKUP("Euro Area",Data1!$C$1:$BT$30,$A8,FALSE)*VLOOKUP(M$3,EuroConv!$A$2:$B$20,2,FALSE))</f>
        <v>52.494398797441519</v>
      </c>
      <c r="N8" s="1">
        <f>HLOOKUP("Japan",Data1!$C$1:$BT$30,$A8,FALSE)/(HLOOKUP(N$2,Data1!$C$1:$BT$30,$A8,FALSE))</f>
        <v>0.31116794543904519</v>
      </c>
      <c r="O8" s="1">
        <f>HLOOKUP("Japan",Data1!$C$1:$BT$30,$A8,FALSE)/(HLOOKUP(O$2,Data1!$C$1:$BT$30,$A8,FALSE))</f>
        <v>0.40472041818469823</v>
      </c>
      <c r="P8" s="1">
        <f>HLOOKUP("Japan",Data1!$C$1:$BT$30,$A8,FALSE)/(HLOOKUP("Euro Area",Data1!$C$1:$BT$30,$A8,FALSE)*VLOOKUP(P$3,EuroConv!$A$2:$B$20,2,FALSE))</f>
        <v>130.36416088089354</v>
      </c>
      <c r="Q8" s="1">
        <f>HLOOKUP("Japan",Data1!$C$1:$BT$30,$A8,FALSE)/(HLOOKUP("Euro Area",Data1!$C$1:$BT$30,$A8,FALSE)*VLOOKUP(Q$3,EuroConv!$A$2:$B$20,2,FALSE))</f>
        <v>5.3024691804345492E-2</v>
      </c>
      <c r="R8" s="1">
        <f>HLOOKUP("Japan",Data1!$C$1:$BT$30,$A8,FALSE)/(HLOOKUP(R$2,Data1!$C$1:$BT$30,$A8,FALSE))</f>
        <v>8.9226471101798488E-2</v>
      </c>
      <c r="S8" s="1">
        <f>HLOOKUP("Japan",Data1!$C$1:$BT$30,$A8,FALSE)/(HLOOKUP(S$2,Data1!$C$1:$BT$30,$A8,FALSE))</f>
        <v>175.30017152658664</v>
      </c>
      <c r="T8" s="1">
        <f>HLOOKUP("Japan",Data1!$C$1:$BT$30,$A8,FALSE)/(HLOOKUP(T$2,Data1!$C$1:$BT$30,$A8,FALSE))</f>
        <v>25.55</v>
      </c>
      <c r="U8" s="1">
        <f>HLOOKUP("Japan",Data1!$C$1:$BT$30,$A8,FALSE)/(HLOOKUP("Euro Area",Data1!$C$1:$BT$30,$A8,FALSE)*VLOOKUP(U$3,EuroConv!$A$2:$B$20,2,FALSE))</f>
        <v>2.5451257935691469</v>
      </c>
      <c r="V8" s="1">
        <f>HLOOKUP("Japan",Data1!$C$1:$BT$30,$A8,FALSE)/(HLOOKUP("Euro Area",Data1!$C$1:$BT$30,$A8,FALSE)*VLOOKUP(V$3,EuroConv!$A$2:$B$20,2,FALSE))</f>
        <v>46.589669239600511</v>
      </c>
      <c r="W8" s="1">
        <f>HLOOKUP("Japan",Data1!$C$1:$BT$30,$A8,FALSE)/(HLOOKUP(W$2,Data1!$C$1:$BT$30,$A8,FALSE))</f>
        <v>12.712233347845014</v>
      </c>
      <c r="X8" s="1">
        <f>HLOOKUP("Japan",Data1!$C$1:$BT$30,$A8,FALSE)/(HLOOKUP(X$2,Data1!$C$1:$BT$30,$A8,FALSE))</f>
        <v>24.636598124532942</v>
      </c>
      <c r="Y8" s="1">
        <f>HLOOKUP("Japan",Data1!$C$1:$BT$30,$A8,FALSE)/(HLOOKUP("Euro Area",Data1!$C$1:$BT$30,$A8,FALSE)*VLOOKUP(Y$3,EuroConv!$A$2:$B$20,2,FALSE))</f>
        <v>0.51211639947726006</v>
      </c>
      <c r="Z8" s="1">
        <f>HLOOKUP("Japan",Data1!$C$1:$BT$30,$A8,FALSE)/(HLOOKUP(Z$2,Data1!$C$1:$BT$30,$A8,FALSE))</f>
        <v>61.344537815126053</v>
      </c>
      <c r="AA8" s="1">
        <f>HLOOKUP("Japan",Data1!$C$1:$BT$30,$A8,FALSE)/(HLOOKUP(AA$2,Data1!$C$1:$BT$30,$A8,FALSE))</f>
        <v>2.4180192116594901</v>
      </c>
      <c r="AB8" s="1">
        <f>HLOOKUP("Japan",Data1!$C$1:$BT$30,$A8,FALSE)/(HLOOKUP(AB$2,Data1!$C$1:$BT$30,$A8,FALSE))</f>
        <v>0.51938679832596857</v>
      </c>
      <c r="AC8" s="1">
        <f>HLOOKUP("Japan",Data1!$C$1:$BT$30,$A8,FALSE)/(HLOOKUP("Euro Area",Data1!$C$1:$BT$30,$A8,FALSE)*VLOOKUP(AC$3,EuroConv!$A$2:$B$20,2,FALSE))</f>
        <v>0.6170598487853548</v>
      </c>
      <c r="AD8" s="1">
        <f>HLOOKUP("Japan",Data1!$C$1:$BT$30,$A8,FALSE)/(HLOOKUP(AD$2,Data1!$C$1:$BT$30,$A8,FALSE))</f>
        <v>11.988269794721408</v>
      </c>
      <c r="AE8" s="1">
        <f>HLOOKUP("Japan",Data1!$C$1:$BT$30,$A8,FALSE)/(HLOOKUP(AE$2,Data1!$C$1:$BT$30,$A8,FALSE))</f>
        <v>63.890972743185799</v>
      </c>
      <c r="AF8" s="1">
        <f>HLOOKUP("Japan",Data1!$C$1:$BT$30,$A8,FALSE)/(HLOOKUP(AF$2,Data1!$C$1:$BT$30,$A8,FALSE))</f>
        <v>2.7275153456098216</v>
      </c>
      <c r="AG8" s="1">
        <f>HLOOKUP("Japan",Data1!$C$1:$BT$30,$A8,FALSE)/(HLOOKUP(AG$2,Data1!$C$1:$BT$30,$A8,FALSE))</f>
        <v>165.19608000000011</v>
      </c>
      <c r="AH8" s="1">
        <f>HLOOKUP("Japan",Data1!$C$1:$BT$30,$A8,FALSE)/(HLOOKUP(AH$2,Data1!$C$1:$BT$30,$A8,FALSE))</f>
        <v>102.2</v>
      </c>
      <c r="AI8" s="1">
        <f>HLOOKUP("Japan",Data1!$C$1:$BT$30,$A8,FALSE)/(HLOOKUP(AI$2,Data1!$C$1:$BT$30,$A8,FALSE))</f>
        <v>7.2854291417165668E-3</v>
      </c>
      <c r="AJ8" s="6">
        <f>HLOOKUP("Japan",Data1!$C$1:$BT$30,$A8,FALSE)/(HLOOKUP(AJ$2,Data1!$C$1:$BT$30,$A8,FALSE))</f>
        <v>102.67012000000004</v>
      </c>
    </row>
    <row r="9" spans="1:36" x14ac:dyDescent="0.25">
      <c r="A9" s="1">
        <v>9</v>
      </c>
      <c r="B9" s="1">
        <v>2000</v>
      </c>
      <c r="C9" s="1">
        <f>HLOOKUP("Japan",Data1!$C$1:$BT$30,$A9,FALSE)/(HLOOKUP("Euro Area",Data1!$C$1:$BT$30,$A9,FALSE)*VLOOKUP(C$3,EuroConv!$A$2:$B$20,2,FALSE))</f>
        <v>7.7697760949979289</v>
      </c>
      <c r="D9" s="1">
        <f>HLOOKUP("Japan",Data1!$C$1:$BT$30,$A9,FALSE)/(HLOOKUP("Euro Area",Data1!$C$1:$BT$30,$A9,FALSE)*VLOOKUP(D$3,EuroConv!$A$2:$B$20,2,FALSE))</f>
        <v>2.6503399859692269</v>
      </c>
      <c r="E9" s="1">
        <f>HLOOKUP("Japan",Data1!$C$1:$BT$30,$A9,FALSE)/(HLOOKUP(E$2,Data1!$C$1:$BT$30,$A9,FALSE))</f>
        <v>58.784406016576291</v>
      </c>
      <c r="F9" s="1">
        <f>HLOOKUP("Japan",Data1!$C$1:$BT$30,$A9,FALSE)/(HLOOKUP(F$2,Data1!$C$1:$BT$30,$A9,FALSE))</f>
        <v>76.625541847282435</v>
      </c>
      <c r="G9" s="1">
        <f>HLOOKUP("Japan",Data1!$C$1:$BT$30,$A9,FALSE)/(HLOOKUP(G$2,Data1!$C$1:$BT$30,$A9,FALSE))</f>
        <v>13.881170415831059</v>
      </c>
      <c r="H9" s="1">
        <f>HLOOKUP("Japan",Data1!$C$1:$BT$30,$A9,FALSE)/(HLOOKUP(H$2,Data1!$C$1:$BT$30,$A9,FALSE))</f>
        <v>3.0386375056197603</v>
      </c>
      <c r="I9" s="1">
        <f>HLOOKUP("Japan",Data1!$C$1:$BT$30,$A9,FALSE)/(HLOOKUP(I$2,Data1!$C$1:$BT$30,$A9,FALSE))</f>
        <v>14.325790162708062</v>
      </c>
      <c r="J9" s="1">
        <f>HLOOKUP("Japan",Data1!$C$1:$BT$30,$A9,FALSE)/(HLOOKUP(J$2,Data1!$C$1:$BT$30,$A9,FALSE))</f>
        <v>6.8312346163450224</v>
      </c>
      <c r="K9" s="1">
        <f>HLOOKUP("Japan",Data1!$C$1:$BT$30,$A9,FALSE)/(HLOOKUP("Euro Area",Data1!$C$1:$BT$30,$A9,FALSE)*VLOOKUP(K$3,EuroConv!$A$2:$B$20,2,FALSE))</f>
        <v>17.981719654272901</v>
      </c>
      <c r="L9" s="1">
        <f>HLOOKUP("Japan",Data1!$C$1:$BT$30,$A9,FALSE)/(HLOOKUP("Euro Area",Data1!$C$1:$BT$30,$A9,FALSE)*VLOOKUP(L$3,EuroConv!$A$2:$B$20,2,FALSE))</f>
        <v>16.299002830978253</v>
      </c>
      <c r="M9" s="1">
        <f>HLOOKUP("Japan",Data1!$C$1:$BT$30,$A9,FALSE)/(HLOOKUP("Euro Area",Data1!$C$1:$BT$30,$A9,FALSE)*VLOOKUP(M$3,EuroConv!$A$2:$B$20,2,FALSE))</f>
        <v>54.664490267559053</v>
      </c>
      <c r="N9" s="1">
        <f>HLOOKUP("Japan",Data1!$C$1:$BT$30,$A9,FALSE)/(HLOOKUP(N$2,Data1!$C$1:$BT$30,$A9,FALSE))</f>
        <v>0.31426070783873966</v>
      </c>
      <c r="O9" s="1">
        <f>HLOOKUP("Japan",Data1!$C$1:$BT$30,$A9,FALSE)/(HLOOKUP(O$2,Data1!$C$1:$BT$30,$A9,FALSE))</f>
        <v>0.40354019597513435</v>
      </c>
      <c r="P9" s="1">
        <f>HLOOKUP("Japan",Data1!$C$1:$BT$30,$A9,FALSE)/(HLOOKUP("Euro Area",Data1!$C$1:$BT$30,$A9,FALSE)*VLOOKUP(P$3,EuroConv!$A$2:$B$20,2,FALSE))</f>
        <v>135.75334829931285</v>
      </c>
      <c r="Q9" s="1">
        <f>HLOOKUP("Japan",Data1!$C$1:$BT$30,$A9,FALSE)/(HLOOKUP("Euro Area",Data1!$C$1:$BT$30,$A9,FALSE)*VLOOKUP(Q$3,EuroConv!$A$2:$B$20,2,FALSE))</f>
        <v>5.521670531485795E-2</v>
      </c>
      <c r="R9" s="1">
        <f>HLOOKUP("Japan",Data1!$C$1:$BT$30,$A9,FALSE)/(HLOOKUP(R$2,Data1!$C$1:$BT$30,$A9,FALSE))</f>
        <v>9.1212193379376041E-2</v>
      </c>
      <c r="S9" s="1">
        <f>HLOOKUP("Japan",Data1!$C$1:$BT$30,$A9,FALSE)/(HLOOKUP(S$2,Data1!$C$1:$BT$30,$A9,FALSE))</f>
        <v>187.43882544861339</v>
      </c>
      <c r="T9" s="1">
        <f>HLOOKUP("Japan",Data1!$C$1:$BT$30,$A9,FALSE)/(HLOOKUP(T$2,Data1!$C$1:$BT$30,$A9,FALSE))</f>
        <v>28.725000000000001</v>
      </c>
      <c r="U9" s="1">
        <f>HLOOKUP("Japan",Data1!$C$1:$BT$30,$A9,FALSE)/(HLOOKUP("Euro Area",Data1!$C$1:$BT$30,$A9,FALSE)*VLOOKUP(U$3,EuroConv!$A$2:$B$20,2,FALSE))</f>
        <v>2.6503399859692269</v>
      </c>
      <c r="V9" s="1">
        <f>HLOOKUP("Japan",Data1!$C$1:$BT$30,$A9,FALSE)/(HLOOKUP("Euro Area",Data1!$C$1:$BT$30,$A9,FALSE)*VLOOKUP(V$3,EuroConv!$A$2:$B$20,2,FALSE))</f>
        <v>48.515662224158355</v>
      </c>
      <c r="W9" s="1">
        <f>HLOOKUP("Japan",Data1!$C$1:$BT$30,$A9,FALSE)/(HLOOKUP(W$2,Data1!$C$1:$BT$30,$A9,FALSE))</f>
        <v>12.985251737582642</v>
      </c>
      <c r="X9" s="1">
        <f>HLOOKUP("Japan",Data1!$C$1:$BT$30,$A9,FALSE)/(HLOOKUP(X$2,Data1!$C$1:$BT$30,$A9,FALSE))</f>
        <v>27.7321876810195</v>
      </c>
      <c r="Y9" s="1">
        <f>HLOOKUP("Japan",Data1!$C$1:$BT$30,$A9,FALSE)/(HLOOKUP("Euro Area",Data1!$C$1:$BT$30,$A9,FALSE)*VLOOKUP(Y$3,EuroConv!$A$2:$B$20,2,FALSE))</f>
        <v>0.5332870282618889</v>
      </c>
      <c r="Z9" s="1">
        <f>HLOOKUP("Japan",Data1!$C$1:$BT$30,$A9,FALSE)/(HLOOKUP(Z$2,Data1!$C$1:$BT$30,$A9,FALSE))</f>
        <v>66.358648570603521</v>
      </c>
      <c r="AA9" s="1">
        <f>HLOOKUP("Japan",Data1!$C$1:$BT$30,$A9,FALSE)/(HLOOKUP(AA$2,Data1!$C$1:$BT$30,$A9,FALSE))</f>
        <v>2.424613306885564</v>
      </c>
      <c r="AB9" s="1">
        <f>HLOOKUP("Japan",Data1!$C$1:$BT$30,$A9,FALSE)/(HLOOKUP(AB$2,Data1!$C$1:$BT$30,$A9,FALSE))</f>
        <v>0.50532793319995728</v>
      </c>
      <c r="AC9" s="1">
        <f>HLOOKUP("Japan",Data1!$C$1:$BT$30,$A9,FALSE)/(HLOOKUP("Euro Area",Data1!$C$1:$BT$30,$A9,FALSE)*VLOOKUP(AC$3,EuroConv!$A$2:$B$20,2,FALSE))</f>
        <v>0.64256878583534682</v>
      </c>
      <c r="AD9" s="1">
        <f>HLOOKUP("Japan",Data1!$C$1:$BT$30,$A9,FALSE)/(HLOOKUP(AD$2,Data1!$C$1:$BT$30,$A9,FALSE))</f>
        <v>12.050340849501836</v>
      </c>
      <c r="AE9" s="1">
        <f>HLOOKUP("Japan",Data1!$C$1:$BT$30,$A9,FALSE)/(HLOOKUP(AE$2,Data1!$C$1:$BT$30,$A9,FALSE))</f>
        <v>70.210815765352891</v>
      </c>
      <c r="AF9" s="1">
        <f>HLOOKUP("Japan",Data1!$C$1:$BT$30,$A9,FALSE)/(HLOOKUP(AF$2,Data1!$C$1:$BT$30,$A9,FALSE))</f>
        <v>2.6555667520269211</v>
      </c>
      <c r="AG9" s="1">
        <f>HLOOKUP("Japan",Data1!$C$1:$BT$30,$A9,FALSE)/(HLOOKUP(AG$2,Data1!$C$1:$BT$30,$A9,FALSE))</f>
        <v>171.45377999999994</v>
      </c>
      <c r="AH9" s="1">
        <f>HLOOKUP("Japan",Data1!$C$1:$BT$30,$A9,FALSE)/(HLOOKUP(AH$2,Data1!$C$1:$BT$30,$A9,FALSE))</f>
        <v>114.9</v>
      </c>
      <c r="AI9" s="1">
        <f>HLOOKUP("Japan",Data1!$C$1:$BT$30,$A9,FALSE)/(HLOOKUP(AI$2,Data1!$C$1:$BT$30,$A9,FALSE))</f>
        <v>7.9164944191814808E-3</v>
      </c>
      <c r="AJ9" s="6">
        <f>HLOOKUP("Japan",Data1!$C$1:$BT$30,$A9,FALSE)/(HLOOKUP(AJ$2,Data1!$C$1:$BT$30,$A9,FALSE))</f>
        <v>106.91445000000002</v>
      </c>
    </row>
    <row r="10" spans="1:36" x14ac:dyDescent="0.25">
      <c r="A10" s="1">
        <v>10</v>
      </c>
      <c r="B10" s="1">
        <v>2001</v>
      </c>
      <c r="C10" s="1">
        <f>HLOOKUP("Japan",Data1!$C$1:$BT$30,$A10,FALSE)/(HLOOKUP("Euro Area",Data1!$C$1:$BT$30,$A10,FALSE)*VLOOKUP(C$3,EuroConv!$A$2:$B$20,2,FALSE))</f>
        <v>8.4413377615313383</v>
      </c>
      <c r="D10" s="1">
        <f>HLOOKUP("Japan",Data1!$C$1:$BT$30,$A10,FALSE)/(HLOOKUP("Euro Area",Data1!$C$1:$BT$30,$A10,FALSE)*VLOOKUP(D$3,EuroConv!$A$2:$B$20,2,FALSE))</f>
        <v>2.8794156653833967</v>
      </c>
      <c r="E10" s="1">
        <f>HLOOKUP("Japan",Data1!$C$1:$BT$30,$A10,FALSE)/(HLOOKUP(E$2,Data1!$C$1:$BT$30,$A10,FALSE))</f>
        <v>56.8201414036903</v>
      </c>
      <c r="F10" s="1">
        <f>HLOOKUP("Japan",Data1!$C$1:$BT$30,$A10,FALSE)/(HLOOKUP(F$2,Data1!$C$1:$BT$30,$A10,FALSE))</f>
        <v>82.747363134103466</v>
      </c>
      <c r="G10" s="1">
        <f>HLOOKUP("Japan",Data1!$C$1:$BT$30,$A10,FALSE)/(HLOOKUP(G$2,Data1!$C$1:$BT$30,$A10,FALSE))</f>
        <v>15.924028610090858</v>
      </c>
      <c r="H10" s="1">
        <f>HLOOKUP("Japan",Data1!$C$1:$BT$30,$A10,FALSE)/(HLOOKUP(H$2,Data1!$C$1:$BT$30,$A10,FALSE))</f>
        <v>3.6349595962381755</v>
      </c>
      <c r="I10" s="1">
        <f>HLOOKUP("Japan",Data1!$C$1:$BT$30,$A10,FALSE)/(HLOOKUP(I$2,Data1!$C$1:$BT$30,$A10,FALSE))</f>
        <v>15.672751055354066</v>
      </c>
      <c r="J10" s="1">
        <f>HLOOKUP("Japan",Data1!$C$1:$BT$30,$A10,FALSE)/(HLOOKUP(J$2,Data1!$C$1:$BT$30,$A10,FALSE))</f>
        <v>7.4496947773004756</v>
      </c>
      <c r="K10" s="1">
        <f>HLOOKUP("Japan",Data1!$C$1:$BT$30,$A10,FALSE)/(HLOOKUP("Euro Area",Data1!$C$1:$BT$30,$A10,FALSE)*VLOOKUP(K$3,EuroConv!$A$2:$B$20,2,FALSE))</f>
        <v>19.535925782031757</v>
      </c>
      <c r="L10" s="1">
        <f>HLOOKUP("Japan",Data1!$C$1:$BT$30,$A10,FALSE)/(HLOOKUP("Euro Area",Data1!$C$1:$BT$30,$A10,FALSE)*VLOOKUP(L$3,EuroConv!$A$2:$B$20,2,FALSE))</f>
        <v>17.707767429877219</v>
      </c>
      <c r="M10" s="1">
        <f>HLOOKUP("Japan",Data1!$C$1:$BT$30,$A10,FALSE)/(HLOOKUP("Euro Area",Data1!$C$1:$BT$30,$A10,FALSE)*VLOOKUP(M$3,EuroConv!$A$2:$B$20,2,FALSE))</f>
        <v>59.389282299586213</v>
      </c>
      <c r="N10" s="1">
        <f>HLOOKUP("Japan",Data1!$C$1:$BT$30,$A10,FALSE)/(HLOOKUP("Euro Area",Data1!$C$1:$BT$30,$A10,FALSE)*VLOOKUP(N$3,EuroConv!$A$2:$B$20,2,FALSE))</f>
        <v>0.34088140865737254</v>
      </c>
      <c r="O10" s="1">
        <f>HLOOKUP("Japan",Data1!$C$1:$BT$30,$A10,FALSE)/(HLOOKUP(O$2,Data1!$C$1:$BT$30,$A10,FALSE))</f>
        <v>0.47235064330000365</v>
      </c>
      <c r="P10" s="1">
        <f>HLOOKUP("Japan",Data1!$C$1:$BT$30,$A10,FALSE)/(HLOOKUP("Euro Area",Data1!$C$1:$BT$30,$A10,FALSE)*VLOOKUP(P$3,EuroConv!$A$2:$B$20,2,FALSE))</f>
        <v>147.48685821088787</v>
      </c>
      <c r="Q10" s="1">
        <f>HLOOKUP("Japan",Data1!$C$1:$BT$30,$A10,FALSE)/(HLOOKUP("Euro Area",Data1!$C$1:$BT$30,$A10,FALSE)*VLOOKUP(Q$3,EuroConv!$A$2:$B$20,2,FALSE))</f>
        <v>5.9989226709084832E-2</v>
      </c>
      <c r="R10" s="1">
        <f>HLOOKUP("Japan",Data1!$C$1:$BT$30,$A10,FALSE)/(HLOOKUP(R$2,Data1!$C$1:$BT$30,$A10,FALSE))</f>
        <v>9.9389186335872126E-2</v>
      </c>
      <c r="S10" s="1">
        <f>HLOOKUP("Japan",Data1!$C$1:$BT$30,$A10,FALSE)/(HLOOKUP(S$2,Data1!$C$1:$BT$30,$A10,FALSE))</f>
        <v>206.5830721003135</v>
      </c>
      <c r="T10" s="1">
        <f>HLOOKUP("Japan",Data1!$C$1:$BT$30,$A10,FALSE)/(HLOOKUP(T$2,Data1!$C$1:$BT$30,$A10,FALSE))</f>
        <v>32.950000000000003</v>
      </c>
      <c r="U10" s="1">
        <f>HLOOKUP("Japan",Data1!$C$1:$BT$30,$A10,FALSE)/(HLOOKUP("Euro Area",Data1!$C$1:$BT$30,$A10,FALSE)*VLOOKUP(U$3,EuroConv!$A$2:$B$20,2,FALSE))</f>
        <v>2.8794156653833967</v>
      </c>
      <c r="V10" s="1">
        <f>HLOOKUP("Japan",Data1!$C$1:$BT$30,$A10,FALSE)/(HLOOKUP("Euro Area",Data1!$C$1:$BT$30,$A10,FALSE)*VLOOKUP(V$3,EuroConv!$A$2:$B$20,2,FALSE))</f>
        <v>52.708995285223416</v>
      </c>
      <c r="W10" s="1">
        <f>HLOOKUP("Japan",Data1!$C$1:$BT$30,$A10,FALSE)/(HLOOKUP(W$2,Data1!$C$1:$BT$30,$A10,FALSE))</f>
        <v>14.625593679257847</v>
      </c>
      <c r="X10" s="1">
        <f>HLOOKUP("Japan",Data1!$C$1:$BT$30,$A10,FALSE)/(HLOOKUP(X$2,Data1!$C$1:$BT$30,$A10,FALSE))</f>
        <v>33.063241602488525</v>
      </c>
      <c r="Y10" s="1">
        <f>HLOOKUP("Japan",Data1!$C$1:$BT$30,$A10,FALSE)/(HLOOKUP("Euro Area",Data1!$C$1:$BT$30,$A10,FALSE)*VLOOKUP(Y$3,EuroConv!$A$2:$B$20,2,FALSE))</f>
        <v>0.57938039325226054</v>
      </c>
      <c r="Z10" s="1">
        <f>HLOOKUP("Japan",Data1!$C$1:$BT$30,$A10,FALSE)/(HLOOKUP(Z$2,Data1!$C$1:$BT$30,$A10,FALSE))</f>
        <v>71.204754186925996</v>
      </c>
      <c r="AA10" s="1">
        <f>HLOOKUP("Japan",Data1!$C$1:$BT$30,$A10,FALSE)/(HLOOKUP(AA$2,Data1!$C$1:$BT$30,$A10,FALSE))</f>
        <v>2.7193760703158851</v>
      </c>
      <c r="AB10" s="1">
        <f>HLOOKUP("Japan",Data1!$C$1:$BT$30,$A10,FALSE)/(HLOOKUP(AB$2,Data1!$C$1:$BT$30,$A10,FALSE))</f>
        <v>0.52521301412496246</v>
      </c>
      <c r="AC10" s="1">
        <f>HLOOKUP("Japan",Data1!$C$1:$BT$30,$A10,FALSE)/(HLOOKUP("Euro Area",Data1!$C$1:$BT$30,$A10,FALSE)*VLOOKUP(AC$3,EuroConv!$A$2:$B$20,2,FALSE))</f>
        <v>0.6981076532881354</v>
      </c>
      <c r="AD10" s="1">
        <f>HLOOKUP("Japan",Data1!$C$1:$BT$30,$A10,FALSE)/(HLOOKUP(AD$2,Data1!$C$1:$BT$30,$A10,FALSE))</f>
        <v>12.355284743379425</v>
      </c>
      <c r="AE10" s="1">
        <f>HLOOKUP("Japan",Data1!$C$1:$BT$30,$A10,FALSE)/(HLOOKUP(AE$2,Data1!$C$1:$BT$30,$A10,FALSE))</f>
        <v>78.578668097537715</v>
      </c>
      <c r="AF10" s="1">
        <f>HLOOKUP("Japan",Data1!$C$1:$BT$30,$A10,FALSE)/(HLOOKUP(AF$2,Data1!$C$1:$BT$30,$A10,FALSE))</f>
        <v>2.9804372061680131</v>
      </c>
      <c r="AG10" s="1">
        <f>HLOOKUP("Japan",Data1!$C$1:$BT$30,$A10,FALSE)/(HLOOKUP(AG$2,Data1!$C$1:$BT$30,$A10,FALSE))</f>
        <v>191.16272000000001</v>
      </c>
      <c r="AH10" s="1">
        <f>HLOOKUP("Japan",Data1!$C$1:$BT$30,$A10,FALSE)/(HLOOKUP(AH$2,Data1!$C$1:$BT$30,$A10,FALSE))</f>
        <v>131.80000000000001</v>
      </c>
      <c r="AI10" s="1">
        <f>HLOOKUP("Japan",Data1!$C$1:$BT$30,$A10,FALSE)/(HLOOKUP(AI$2,Data1!$C$1:$BT$30,$A10,FALSE))</f>
        <v>8.7377353487138702E-3</v>
      </c>
      <c r="AJ10" s="6">
        <f>HLOOKUP("Japan",Data1!$C$1:$BT$30,$A10,FALSE)/(HLOOKUP(AJ$2,Data1!$C$1:$BT$30,$A10,FALSE))</f>
        <v>116.1553399999997</v>
      </c>
    </row>
    <row r="11" spans="1:36" x14ac:dyDescent="0.25">
      <c r="A11" s="1">
        <v>11</v>
      </c>
      <c r="B11" s="1">
        <v>2002</v>
      </c>
      <c r="C11" s="1">
        <f>HLOOKUP("Japan",Data1!$C$1:$BT$30,$A11,FALSE)/(HLOOKUP("Euro Area",Data1!$C$1:$BT$30,$A11,FALSE)*VLOOKUP(C$3,EuroConv!$A$2:$B$20,2,FALSE))</f>
        <v>9.1378189429009566</v>
      </c>
      <c r="D11" s="1">
        <f>HLOOKUP("Japan",Data1!$C$1:$BT$30,$A11,FALSE)/(HLOOKUP("Euro Area",Data1!$C$1:$BT$30,$A11,FALSE)*VLOOKUP(D$3,EuroConv!$A$2:$B$20,2,FALSE))</f>
        <v>3.1169916137620581</v>
      </c>
      <c r="E11" s="1">
        <f>HLOOKUP("Japan",Data1!$C$1:$BT$30,$A11,FALSE)/(HLOOKUP(E$2,Data1!$C$1:$BT$30,$A11,FALSE))</f>
        <v>33.941967445152159</v>
      </c>
      <c r="F11" s="1">
        <f>HLOOKUP("Japan",Data1!$C$1:$BT$30,$A11,FALSE)/(HLOOKUP(F$2,Data1!$C$1:$BT$30,$A11,FALSE))</f>
        <v>76.001521298174453</v>
      </c>
      <c r="G11" s="1">
        <f>HLOOKUP("Japan",Data1!$C$1:$BT$30,$A11,FALSE)/(HLOOKUP(G$2,Data1!$C$1:$BT$30,$A11,FALSE))</f>
        <v>14.485399828446473</v>
      </c>
      <c r="H11" s="1">
        <f>HLOOKUP("Japan",Data1!$C$1:$BT$30,$A11,FALSE)/(HLOOKUP(H$2,Data1!$C$1:$BT$30,$A11,FALSE))</f>
        <v>3.9779702066951996</v>
      </c>
      <c r="I11" s="1">
        <f>HLOOKUP("Japan",Data1!$C$1:$BT$30,$A11,FALSE)/(HLOOKUP(I$2,Data1!$C$1:$BT$30,$A11,FALSE))</f>
        <v>16.929767586343228</v>
      </c>
      <c r="J11" s="1">
        <f>HLOOKUP("Japan",Data1!$C$1:$BT$30,$A11,FALSE)/(HLOOKUP(J$2,Data1!$C$1:$BT$30,$A11,FALSE))</f>
        <v>8.0273693795024244</v>
      </c>
      <c r="K11" s="1">
        <f>HLOOKUP("Japan",Data1!$C$1:$BT$30,$A11,FALSE)/(HLOOKUP("Euro Area",Data1!$C$1:$BT$30,$A11,FALSE)*VLOOKUP(K$3,EuroConv!$A$2:$B$20,2,FALSE))</f>
        <v>21.147803549774384</v>
      </c>
      <c r="L11" s="1">
        <f>HLOOKUP("Japan",Data1!$C$1:$BT$30,$A11,FALSE)/(HLOOKUP("Euro Area",Data1!$C$1:$BT$30,$A11,FALSE)*VLOOKUP(L$3,EuroConv!$A$2:$B$20,2,FALSE))</f>
        <v>19.168806796786992</v>
      </c>
      <c r="M11" s="1">
        <f>HLOOKUP("Japan",Data1!$C$1:$BT$30,$A11,FALSE)/(HLOOKUP("Euro Area",Data1!$C$1:$BT$30,$A11,FALSE)*VLOOKUP(M$3,EuroConv!$A$2:$B$20,2,FALSE))</f>
        <v>64.289396317675894</v>
      </c>
      <c r="N11" s="1">
        <f>HLOOKUP("Japan",Data1!$C$1:$BT$30,$A11,FALSE)/(HLOOKUP("Euro Area",Data1!$C$1:$BT$30,$A11,FALSE)*VLOOKUP(N$3,EuroConv!$A$2:$B$20,2,FALSE))</f>
        <v>0.36900698459281012</v>
      </c>
      <c r="O11" s="1">
        <f>HLOOKUP("Japan",Data1!$C$1:$BT$30,$A11,FALSE)/(HLOOKUP(O$2,Data1!$C$1:$BT$30,$A11,FALSE))</f>
        <v>0.5325102149582519</v>
      </c>
      <c r="P11" s="1">
        <f>HLOOKUP("Japan",Data1!$C$1:$BT$30,$A11,FALSE)/(HLOOKUP("Euro Area",Data1!$C$1:$BT$30,$A11,FALSE)*VLOOKUP(P$3,EuroConv!$A$2:$B$20,2,FALSE))</f>
        <v>159.65576130955714</v>
      </c>
      <c r="Q11" s="1">
        <f>HLOOKUP("Japan",Data1!$C$1:$BT$30,$A11,FALSE)/(HLOOKUP("Euro Area",Data1!$C$1:$BT$30,$A11,FALSE)*VLOOKUP(Q$3,EuroConv!$A$2:$B$20,2,FALSE))</f>
        <v>6.4938841174009845E-2</v>
      </c>
      <c r="R11" s="1">
        <f>HLOOKUP("Japan",Data1!$C$1:$BT$30,$A11,FALSE)/(HLOOKUP(R$2,Data1!$C$1:$BT$30,$A11,FALSE))</f>
        <v>9.9883372209263577E-2</v>
      </c>
      <c r="S11" s="1">
        <f>HLOOKUP("Japan",Data1!$C$1:$BT$30,$A11,FALSE)/(HLOOKUP(S$2,Data1!$C$1:$BT$30,$A11,FALSE))</f>
        <v>201.85185185185188</v>
      </c>
      <c r="T11" s="1">
        <f>HLOOKUP("Japan",Data1!$C$1:$BT$30,$A11,FALSE)/(HLOOKUP(T$2,Data1!$C$1:$BT$30,$A11,FALSE))</f>
        <v>36.208250286887726</v>
      </c>
      <c r="U11" s="1">
        <f>HLOOKUP("Japan",Data1!$C$1:$BT$30,$A11,FALSE)/(HLOOKUP("Euro Area",Data1!$C$1:$BT$30,$A11,FALSE)*VLOOKUP(U$3,EuroConv!$A$2:$B$20,2,FALSE))</f>
        <v>3.1169916137620581</v>
      </c>
      <c r="V11" s="1">
        <f>HLOOKUP("Japan",Data1!$C$1:$BT$30,$A11,FALSE)/(HLOOKUP("Euro Area",Data1!$C$1:$BT$30,$A11,FALSE)*VLOOKUP(V$3,EuroConv!$A$2:$B$20,2,FALSE))</f>
        <v>57.057929582386087</v>
      </c>
      <c r="W11" s="1">
        <f>HLOOKUP("Japan",Data1!$C$1:$BT$30,$A11,FALSE)/(HLOOKUP(W$2,Data1!$C$1:$BT$30,$A11,FALSE))</f>
        <v>17.212914710653632</v>
      </c>
      <c r="X11" s="1">
        <f>HLOOKUP("Japan",Data1!$C$1:$BT$30,$A11,FALSE)/(HLOOKUP(X$2,Data1!$C$1:$BT$30,$A11,FALSE))</f>
        <v>31.233718870480359</v>
      </c>
      <c r="Y11" s="1">
        <f>HLOOKUP("Japan",Data1!$C$1:$BT$30,$A11,FALSE)/(HLOOKUP("Euro Area",Data1!$C$1:$BT$30,$A11,FALSE)*VLOOKUP(Y$3,EuroConv!$A$2:$B$20,2,FALSE))</f>
        <v>0.6271841362316819</v>
      </c>
      <c r="Z11" s="1">
        <f>HLOOKUP("Japan",Data1!$C$1:$BT$30,$A11,FALSE)/(HLOOKUP(Z$2,Data1!$C$1:$BT$30,$A11,FALSE))</f>
        <v>69.046933486898936</v>
      </c>
      <c r="AA11" s="1">
        <f>HLOOKUP("Japan",Data1!$C$1:$BT$30,$A11,FALSE)/(HLOOKUP(AA$2,Data1!$C$1:$BT$30,$A11,FALSE))</f>
        <v>2.9948046757917872</v>
      </c>
      <c r="AB11" s="1">
        <f>HLOOKUP("Japan",Data1!$C$1:$BT$30,$A11,FALSE)/(HLOOKUP(AB$2,Data1!$C$1:$BT$30,$A11,FALSE))</f>
        <v>0.54236018506288486</v>
      </c>
      <c r="AC11" s="1">
        <f>HLOOKUP("Japan",Data1!$C$1:$BT$30,$A11,FALSE)/(HLOOKUP("Euro Area",Data1!$C$1:$BT$30,$A11,FALSE)*VLOOKUP(AC$3,EuroConv!$A$2:$B$20,2,FALSE))</f>
        <v>0.75570739124686004</v>
      </c>
      <c r="AD11" s="1">
        <f>HLOOKUP("Japan",Data1!$C$1:$BT$30,$A11,FALSE)/(HLOOKUP(AD$2,Data1!$C$1:$BT$30,$A11,FALSE))</f>
        <v>13.586402266288953</v>
      </c>
      <c r="AE11" s="1">
        <f>HLOOKUP("Japan",Data1!$C$1:$BT$30,$A11,FALSE)/(HLOOKUP(AE$2,Data1!$C$1:$BT$30,$A11,FALSE))</f>
        <v>86.458032881453704</v>
      </c>
      <c r="AF11" s="1">
        <f>HLOOKUP("Japan",Data1!$C$1:$BT$30,$A11,FALSE)/(HLOOKUP(AF$2,Data1!$C$1:$BT$30,$A11,FALSE))</f>
        <v>2.7785759971820281</v>
      </c>
      <c r="AG11" s="1">
        <f>HLOOKUP("Japan",Data1!$C$1:$BT$30,$A11,FALSE)/(HLOOKUP(AG$2,Data1!$C$1:$BT$30,$A11,FALSE))</f>
        <v>193.25482000000005</v>
      </c>
      <c r="AH11" s="1">
        <f>HLOOKUP("Japan",Data1!$C$1:$BT$30,$A11,FALSE)/(HLOOKUP(AH$2,Data1!$C$1:$BT$30,$A11,FALSE))</f>
        <v>119.9</v>
      </c>
      <c r="AI11" s="1">
        <f>HLOOKUP("Japan",Data1!$C$1:$BT$30,$A11,FALSE)/(HLOOKUP(AI$2,Data1!$C$1:$BT$30,$A11,FALSE))</f>
        <v>7.7841978835291826E-3</v>
      </c>
      <c r="AJ11" s="6">
        <f>HLOOKUP("Japan",Data1!$C$1:$BT$30,$A11,FALSE)/(HLOOKUP(AJ$2,Data1!$C$1:$BT$30,$A11,FALSE))</f>
        <v>125.73913000000006</v>
      </c>
    </row>
    <row r="12" spans="1:36" x14ac:dyDescent="0.25">
      <c r="A12" s="1">
        <v>12</v>
      </c>
      <c r="B12" s="1">
        <v>2003</v>
      </c>
      <c r="C12" s="1">
        <f>HLOOKUP("Japan",Data1!$C$1:$BT$30,$A12,FALSE)/(HLOOKUP("Euro Area",Data1!$C$1:$BT$30,$A12,FALSE)*VLOOKUP(C$3,EuroConv!$A$2:$B$20,2,FALSE))</f>
        <v>9.8302580612341313</v>
      </c>
      <c r="D12" s="1">
        <f>HLOOKUP("Japan",Data1!$C$1:$BT$30,$A12,FALSE)/(HLOOKUP("Euro Area",Data1!$C$1:$BT$30,$A12,FALSE)*VLOOKUP(D$3,EuroConv!$A$2:$B$20,2,FALSE))</f>
        <v>3.3531887783559209</v>
      </c>
      <c r="E12" s="1">
        <f>HLOOKUP("Japan",Data1!$C$1:$BT$30,$A12,FALSE)/(HLOOKUP(E$2,Data1!$C$1:$BT$30,$A12,FALSE))</f>
        <v>37.079351890319899</v>
      </c>
      <c r="F12" s="1">
        <f>HLOOKUP("Japan",Data1!$C$1:$BT$30,$A12,FALSE)/(HLOOKUP(F$2,Data1!$C$1:$BT$30,$A12,FALSE))</f>
        <v>82.607018897030457</v>
      </c>
      <c r="G12" s="1">
        <f>HLOOKUP("Japan",Data1!$C$1:$BT$30,$A12,FALSE)/(HLOOKUP(G$2,Data1!$C$1:$BT$30,$A12,FALSE))</f>
        <v>12.939939831092101</v>
      </c>
      <c r="H12" s="1">
        <f>HLOOKUP("Japan",Data1!$C$1:$BT$30,$A12,FALSE)/(HLOOKUP(H$2,Data1!$C$1:$BT$30,$A12,FALSE))</f>
        <v>4.1747875574959066</v>
      </c>
      <c r="I12" s="1">
        <f>HLOOKUP("Japan",Data1!$C$1:$BT$30,$A12,FALSE)/(HLOOKUP(I$2,Data1!$C$1:$BT$30,$A12,FALSE))</f>
        <v>17.977037733315427</v>
      </c>
      <c r="J12" s="1">
        <f>HLOOKUP("Japan",Data1!$C$1:$BT$30,$A12,FALSE)/(HLOOKUP(J$2,Data1!$C$1:$BT$30,$A12,FALSE))</f>
        <v>8.6304151624548737</v>
      </c>
      <c r="K12" s="1">
        <f>HLOOKUP("Japan",Data1!$C$1:$BT$30,$A12,FALSE)/(HLOOKUP("Euro Area",Data1!$C$1:$BT$30,$A12,FALSE)*VLOOKUP(K$3,EuroConv!$A$2:$B$20,2,FALSE))</f>
        <v>22.750326705047151</v>
      </c>
      <c r="L12" s="1">
        <f>HLOOKUP("Japan",Data1!$C$1:$BT$30,$A12,FALSE)/(HLOOKUP("Euro Area",Data1!$C$1:$BT$30,$A12,FALSE)*VLOOKUP(L$3,EuroConv!$A$2:$B$20,2,FALSE))</f>
        <v>20.621366949357963</v>
      </c>
      <c r="M12" s="1">
        <f>HLOOKUP("Japan",Data1!$C$1:$BT$30,$A12,FALSE)/(HLOOKUP("Euro Area",Data1!$C$1:$BT$30,$A12,FALSE)*VLOOKUP(M$3,EuroConv!$A$2:$B$20,2,FALSE))</f>
        <v>69.161072281333247</v>
      </c>
      <c r="N12" s="1">
        <f>HLOOKUP("Japan",Data1!$C$1:$BT$30,$A12,FALSE)/(HLOOKUP("Euro Area",Data1!$C$1:$BT$30,$A12,FALSE)*VLOOKUP(N$3,EuroConv!$A$2:$B$20,2,FALSE))</f>
        <v>0.39696933235509907</v>
      </c>
      <c r="O12" s="1">
        <f>HLOOKUP("Japan",Data1!$C$1:$BT$30,$A12,FALSE)/(HLOOKUP(O$2,Data1!$C$1:$BT$30,$A12,FALSE))</f>
        <v>0.51510196229318972</v>
      </c>
      <c r="P12" s="1">
        <f>HLOOKUP("Japan",Data1!$C$1:$BT$30,$A12,FALSE)/(HLOOKUP("Euro Area",Data1!$C$1:$BT$30,$A12,FALSE)*VLOOKUP(P$3,EuroConv!$A$2:$B$20,2,FALSE))</f>
        <v>171.75404157630365</v>
      </c>
      <c r="Q12" s="1">
        <f>HLOOKUP("Japan",Data1!$C$1:$BT$30,$A12,FALSE)/(HLOOKUP("Euro Area",Data1!$C$1:$BT$30,$A12,FALSE)*VLOOKUP(Q$3,EuroConv!$A$2:$B$20,2,FALSE))</f>
        <v>6.9859730306207304E-2</v>
      </c>
      <c r="R12" s="1">
        <f>HLOOKUP("Japan",Data1!$C$1:$BT$30,$A12,FALSE)/(HLOOKUP(R$2,Data1!$C$1:$BT$30,$A12,FALSE))</f>
        <v>8.9413925530138591E-2</v>
      </c>
      <c r="S12" s="1">
        <f>HLOOKUP("Japan",Data1!$C$1:$BT$30,$A12,FALSE)/(HLOOKUP(S$2,Data1!$C$1:$BT$30,$A12,FALSE))</f>
        <v>197.96672828096115</v>
      </c>
      <c r="T12" s="1">
        <f>HLOOKUP("Japan",Data1!$C$1:$BT$30,$A12,FALSE)/(HLOOKUP(T$2,Data1!$C$1:$BT$30,$A12,FALSE))</f>
        <v>38.774845226458126</v>
      </c>
      <c r="U12" s="1">
        <f>HLOOKUP("Japan",Data1!$C$1:$BT$30,$A12,FALSE)/(HLOOKUP("Euro Area",Data1!$C$1:$BT$30,$A12,FALSE)*VLOOKUP(U$3,EuroConv!$A$2:$B$20,2,FALSE))</f>
        <v>3.3531887783559209</v>
      </c>
      <c r="V12" s="1">
        <f>HLOOKUP("Japan",Data1!$C$1:$BT$30,$A12,FALSE)/(HLOOKUP("Euro Area",Data1!$C$1:$BT$30,$A12,FALSE)*VLOOKUP(V$3,EuroConv!$A$2:$B$20,2,FALSE))</f>
        <v>61.381624623929646</v>
      </c>
      <c r="W12" s="1">
        <f>HLOOKUP("Japan",Data1!$C$1:$BT$30,$A12,FALSE)/(HLOOKUP(W$2,Data1!$C$1:$BT$30,$A12,FALSE))</f>
        <v>16.032934131736528</v>
      </c>
      <c r="X12" s="1">
        <f>HLOOKUP("Japan",Data1!$C$1:$BT$30,$A12,FALSE)/(HLOOKUP(X$2,Data1!$C$1:$BT$30,$A12,FALSE))</f>
        <v>28.630239520958082</v>
      </c>
      <c r="Y12" s="1">
        <f>HLOOKUP("Japan",Data1!$C$1:$BT$30,$A12,FALSE)/(HLOOKUP("Euro Area",Data1!$C$1:$BT$30,$A12,FALSE)*VLOOKUP(Y$3,EuroConv!$A$2:$B$20,2,FALSE))</f>
        <v>0.67471044782075207</v>
      </c>
      <c r="Z12" s="1">
        <f>HLOOKUP("Japan",Data1!$C$1:$BT$30,$A12,FALSE)/(HLOOKUP(Z$2,Data1!$C$1:$BT$30,$A12,FALSE))</f>
        <v>62.970366886171206</v>
      </c>
      <c r="AA12" s="1">
        <f>HLOOKUP("Japan",Data1!$C$1:$BT$30,$A12,FALSE)/(HLOOKUP(AA$2,Data1!$C$1:$BT$30,$A12,FALSE))</f>
        <v>3.2533414337788575</v>
      </c>
      <c r="AB12" s="1">
        <f>HLOOKUP("Japan",Data1!$C$1:$BT$30,$A12,FALSE)/(HLOOKUP(AB$2,Data1!$C$1:$BT$30,$A12,FALSE))</f>
        <v>0.56556725180786127</v>
      </c>
      <c r="AC12" s="1">
        <f>HLOOKUP("Japan",Data1!$C$1:$BT$30,$A12,FALSE)/(HLOOKUP("Euro Area",Data1!$C$1:$BT$30,$A12,FALSE)*VLOOKUP(AC$3,EuroConv!$A$2:$B$20,2,FALSE))</f>
        <v>0.81297284627312405</v>
      </c>
      <c r="AD12" s="1">
        <f>HLOOKUP("Japan",Data1!$C$1:$BT$30,$A12,FALSE)/(HLOOKUP(AD$2,Data1!$C$1:$BT$30,$A12,FALSE))</f>
        <v>14.897346019028543</v>
      </c>
      <c r="AE12" s="1">
        <f>HLOOKUP("Japan",Data1!$C$1:$BT$30,$A12,FALSE)/(HLOOKUP(AE$2,Data1!$C$1:$BT$30,$A12,FALSE))</f>
        <v>86.587436332767396</v>
      </c>
      <c r="AF12" s="1">
        <f>HLOOKUP("Japan",Data1!$C$1:$BT$30,$A12,FALSE)/(HLOOKUP(AF$2,Data1!$C$1:$BT$30,$A12,FALSE))</f>
        <v>2.7051807621486863</v>
      </c>
      <c r="AG12" s="1">
        <f>HLOOKUP("Japan",Data1!$C$1:$BT$30,$A12,FALSE)/(HLOOKUP(AG$2,Data1!$C$1:$BT$30,$A12,FALSE))</f>
        <v>191.14136999999985</v>
      </c>
      <c r="AH12" s="1">
        <f>HLOOKUP("Japan",Data1!$C$1:$BT$30,$A12,FALSE)/(HLOOKUP(AH$2,Data1!$C$1:$BT$30,$A12,FALSE))</f>
        <v>107.1</v>
      </c>
      <c r="AI12" s="1">
        <f>HLOOKUP("Japan",Data1!$C$1:$BT$30,$A12,FALSE)/(HLOOKUP(AI$2,Data1!$C$1:$BT$30,$A12,FALSE))</f>
        <v>6.845200051131279E-3</v>
      </c>
      <c r="AJ12" s="6">
        <f>HLOOKUP("Japan",Data1!$C$1:$BT$30,$A12,FALSE)/(HLOOKUP(AJ$2,Data1!$C$1:$BT$30,$A12,FALSE))</f>
        <v>135.26730000000001</v>
      </c>
    </row>
    <row r="13" spans="1:36" x14ac:dyDescent="0.25">
      <c r="A13" s="1">
        <v>13</v>
      </c>
      <c r="B13" s="1">
        <v>2004</v>
      </c>
      <c r="C13" s="1">
        <f>HLOOKUP("Japan",Data1!$C$1:$BT$30,$A13,FALSE)/(HLOOKUP("Euro Area",Data1!$C$1:$BT$30,$A13,FALSE)*VLOOKUP(C$3,EuroConv!$A$2:$B$20,2,FALSE))</f>
        <v>10.306595931774739</v>
      </c>
      <c r="D13" s="1">
        <f>HLOOKUP("Japan",Data1!$C$1:$BT$30,$A13,FALSE)/(HLOOKUP("Euro Area",Data1!$C$1:$BT$30,$A13,FALSE)*VLOOKUP(D$3,EuroConv!$A$2:$B$20,2,FALSE))</f>
        <v>3.5156718782148677</v>
      </c>
      <c r="E13" s="1">
        <f>HLOOKUP("Japan",Data1!$C$1:$BT$30,$A13,FALSE)/(HLOOKUP(E$2,Data1!$C$1:$BT$30,$A13,FALSE))</f>
        <v>39.23726258667471</v>
      </c>
      <c r="F13" s="1">
        <f>HLOOKUP("Japan",Data1!$C$1:$BT$30,$A13,FALSE)/(HLOOKUP(F$2,Data1!$C$1:$BT$30,$A13,FALSE))</f>
        <v>86.62229617304493</v>
      </c>
      <c r="G13" s="1">
        <f>HLOOKUP("Japan",Data1!$C$1:$BT$30,$A13,FALSE)/(HLOOKUP(G$2,Data1!$C$1:$BT$30,$A13,FALSE))</f>
        <v>12.580196943152298</v>
      </c>
      <c r="H13" s="1">
        <f>HLOOKUP("Japan",Data1!$C$1:$BT$30,$A13,FALSE)/(HLOOKUP(H$2,Data1!$C$1:$BT$30,$A13,FALSE))</f>
        <v>4.6554884864744022</v>
      </c>
      <c r="I13" s="1">
        <f>HLOOKUP("Japan",Data1!$C$1:$BT$30,$A13,FALSE)/(HLOOKUP(I$2,Data1!$C$1:$BT$30,$A13,FALSE))</f>
        <v>19.043090204111493</v>
      </c>
      <c r="J13" s="1">
        <f>HLOOKUP("Japan",Data1!$C$1:$BT$30,$A13,FALSE)/(HLOOKUP(J$2,Data1!$C$1:$BT$30,$A13,FALSE))</f>
        <v>9.0767232436296439</v>
      </c>
      <c r="K13" s="1">
        <f>HLOOKUP("Japan",Data1!$C$1:$BT$30,$A13,FALSE)/(HLOOKUP("Euro Area",Data1!$C$1:$BT$30,$A13,FALSE)*VLOOKUP(K$3,EuroConv!$A$2:$B$20,2,FALSE))</f>
        <v>23.852723214811292</v>
      </c>
      <c r="L13" s="1">
        <f>HLOOKUP("Japan",Data1!$C$1:$BT$30,$A13,FALSE)/(HLOOKUP("Euro Area",Data1!$C$1:$BT$30,$A13,FALSE)*VLOOKUP(L$3,EuroConv!$A$2:$B$20,2,FALSE))</f>
        <v>21.620601960189457</v>
      </c>
      <c r="M13" s="1">
        <f>HLOOKUP("Japan",Data1!$C$1:$BT$30,$A13,FALSE)/(HLOOKUP("Euro Area",Data1!$C$1:$BT$30,$A13,FALSE)*VLOOKUP(M$3,EuroConv!$A$2:$B$20,2,FALSE))</f>
        <v>72.512361503811661</v>
      </c>
      <c r="N13" s="1">
        <f>HLOOKUP("Japan",Data1!$C$1:$BT$30,$A13,FALSE)/(HLOOKUP("Euro Area",Data1!$C$1:$BT$30,$A13,FALSE)*VLOOKUP(N$3,EuroConv!$A$2:$B$20,2,FALSE))</f>
        <v>0.41620499486426982</v>
      </c>
      <c r="O13" s="1">
        <f>HLOOKUP("Japan",Data1!$C$1:$BT$30,$A13,FALSE)/(HLOOKUP(O$2,Data1!$C$1:$BT$30,$A13,FALSE))</f>
        <v>0.57751400521382223</v>
      </c>
      <c r="P13" s="1">
        <f>HLOOKUP("Japan",Data1!$C$1:$BT$30,$A13,FALSE)/(HLOOKUP("Euro Area",Data1!$C$1:$BT$30,$A13,FALSE)*VLOOKUP(P$3,EuroConv!$A$2:$B$20,2,FALSE))</f>
        <v>180.07660583774771</v>
      </c>
      <c r="Q13" s="1">
        <f>HLOOKUP("Japan",Data1!$C$1:$BT$30,$A13,FALSE)/(HLOOKUP("Euro Area",Data1!$C$1:$BT$30,$A13,FALSE)*VLOOKUP(Q$3,EuroConv!$A$2:$B$20,2,FALSE))</f>
        <v>7.3244873907048064E-2</v>
      </c>
      <c r="R13" s="1">
        <f>HLOOKUP("Japan",Data1!$C$1:$BT$30,$A13,FALSE)/(HLOOKUP(R$2,Data1!$C$1:$BT$30,$A13,FALSE))</f>
        <v>9.9750910136041399E-2</v>
      </c>
      <c r="S13" s="1">
        <f>HLOOKUP("Japan",Data1!$C$1:$BT$30,$A13,FALSE)/(HLOOKUP(S$2,Data1!$C$1:$BT$30,$A13,FALSE))</f>
        <v>201.7829457364341</v>
      </c>
      <c r="T13" s="1">
        <f>HLOOKUP("Japan",Data1!$C$1:$BT$30,$A13,FALSE)/(HLOOKUP(T$2,Data1!$C$1:$BT$30,$A13,FALSE))</f>
        <v>41.081081081081081</v>
      </c>
      <c r="U13" s="1">
        <f>HLOOKUP("Japan",Data1!$C$1:$BT$30,$A13,FALSE)/(HLOOKUP("Euro Area",Data1!$C$1:$BT$30,$A13,FALSE)*VLOOKUP(U$3,EuroConv!$A$2:$B$20,2,FALSE))</f>
        <v>3.5156718782148677</v>
      </c>
      <c r="V13" s="1">
        <f>HLOOKUP("Japan",Data1!$C$1:$BT$30,$A13,FALSE)/(HLOOKUP("Euro Area",Data1!$C$1:$BT$30,$A13,FALSE)*VLOOKUP(V$3,EuroConv!$A$2:$B$20,2,FALSE))</f>
        <v>64.355950646863661</v>
      </c>
      <c r="W13" s="1">
        <f>HLOOKUP("Japan",Data1!$C$1:$BT$30,$A13,FALSE)/(HLOOKUP(W$2,Data1!$C$1:$BT$30,$A13,FALSE))</f>
        <v>17.23841059602649</v>
      </c>
      <c r="X13" s="1">
        <f>HLOOKUP("Japan",Data1!$C$1:$BT$30,$A13,FALSE)/(HLOOKUP(X$2,Data1!$C$1:$BT$30,$A13,FALSE))</f>
        <v>34.818084537185662</v>
      </c>
      <c r="Y13" s="1">
        <f>HLOOKUP("Japan",Data1!$C$1:$BT$30,$A13,FALSE)/(HLOOKUP("Euro Area",Data1!$C$1:$BT$30,$A13,FALSE)*VLOOKUP(Y$3,EuroConv!$A$2:$B$20,2,FALSE))</f>
        <v>0.70740441535898457</v>
      </c>
      <c r="Z13" s="1">
        <f>HLOOKUP("Japan",Data1!$C$1:$BT$30,$A13,FALSE)/(HLOOKUP(Z$2,Data1!$C$1:$BT$30,$A13,FALSE))</f>
        <v>63.728730566776846</v>
      </c>
      <c r="AA13" s="1">
        <f>HLOOKUP("Japan",Data1!$C$1:$BT$30,$A13,FALSE)/(HLOOKUP(AA$2,Data1!$C$1:$BT$30,$A13,FALSE))</f>
        <v>3.6538461538461542</v>
      </c>
      <c r="AB13" s="1">
        <f>HLOOKUP("Japan",Data1!$C$1:$BT$30,$A13,FALSE)/(HLOOKUP(AB$2,Data1!$C$1:$BT$30,$A13,FALSE))</f>
        <v>0.59077624207981383</v>
      </c>
      <c r="AC13" s="1">
        <f>HLOOKUP("Japan",Data1!$C$1:$BT$30,$A13,FALSE)/(HLOOKUP("Euro Area",Data1!$C$1:$BT$30,$A13,FALSE)*VLOOKUP(AC$3,EuroConv!$A$2:$B$20,2,FALSE))</f>
        <v>0.8523664971812529</v>
      </c>
      <c r="AD13" s="1">
        <f>HLOOKUP("Japan",Data1!$C$1:$BT$30,$A13,FALSE)/(HLOOKUP(AD$2,Data1!$C$1:$BT$30,$A13,FALSE))</f>
        <v>15.740936715750008</v>
      </c>
      <c r="AE13" s="1">
        <f>HLOOKUP("Japan",Data1!$C$1:$BT$30,$A13,FALSE)/(HLOOKUP(AE$2,Data1!$C$1:$BT$30,$A13,FALSE))</f>
        <v>92.011311417462011</v>
      </c>
      <c r="AF13" s="1">
        <f>HLOOKUP("Japan",Data1!$C$1:$BT$30,$A13,FALSE)/(HLOOKUP(AF$2,Data1!$C$1:$BT$30,$A13,FALSE))</f>
        <v>2.6655607098604244</v>
      </c>
      <c r="AG13" s="1">
        <f>HLOOKUP("Japan",Data1!$C$1:$BT$30,$A13,FALSE)/(HLOOKUP(AG$2,Data1!$C$1:$BT$30,$A13,FALSE))</f>
        <v>201.09736799999988</v>
      </c>
      <c r="AH13" s="1">
        <f>HLOOKUP("Japan",Data1!$C$1:$BT$30,$A13,FALSE)/(HLOOKUP(AH$2,Data1!$C$1:$BT$30,$A13,FALSE))</f>
        <v>104.12</v>
      </c>
      <c r="AI13" s="1">
        <f>HLOOKUP("Japan",Data1!$C$1:$BT$30,$A13,FALSE)/(HLOOKUP(AI$2,Data1!$C$1:$BT$30,$A13,FALSE))</f>
        <v>6.5994802560689616E-3</v>
      </c>
      <c r="AJ13" s="6">
        <f>HLOOKUP("Japan",Data1!$C$1:$BT$30,$A13,FALSE)/(HLOOKUP(AJ$2,Data1!$C$1:$BT$30,$A13,FALSE))</f>
        <v>141.82185199999995</v>
      </c>
    </row>
    <row r="14" spans="1:36" x14ac:dyDescent="0.25">
      <c r="A14" s="1">
        <v>14</v>
      </c>
      <c r="B14" s="1">
        <v>2005</v>
      </c>
      <c r="C14" s="1">
        <f>HLOOKUP("Japan",Data1!$C$1:$BT$30,$A14,FALSE)/(HLOOKUP("Euro Area",Data1!$C$1:$BT$30,$A14,FALSE)*VLOOKUP(C$3,EuroConv!$A$2:$B$20,2,FALSE))</f>
        <v>10.113820846929208</v>
      </c>
      <c r="D14" s="1">
        <f>HLOOKUP("Japan",Data1!$C$1:$BT$30,$A14,FALSE)/(HLOOKUP("Euro Area",Data1!$C$1:$BT$30,$A14,FALSE)*VLOOKUP(D$3,EuroConv!$A$2:$B$20,2,FALSE))</f>
        <v>3.4499145758913627</v>
      </c>
      <c r="E14" s="1">
        <f>HLOOKUP("Japan",Data1!$C$1:$BT$30,$A14,FALSE)/(HLOOKUP(E$2,Data1!$C$1:$BT$30,$A14,FALSE))</f>
        <v>50.416684473695454</v>
      </c>
      <c r="F14" s="1">
        <f>HLOOKUP("Japan",Data1!$C$1:$BT$30,$A14,FALSE)/(HLOOKUP(F$2,Data1!$C$1:$BT$30,$A14,FALSE))</f>
        <v>101.4359415305245</v>
      </c>
      <c r="G14" s="1">
        <f>HLOOKUP("Japan",Data1!$C$1:$BT$30,$A14,FALSE)/(HLOOKUP(G$2,Data1!$C$1:$BT$30,$A14,FALSE))</f>
        <v>14.617977249634459</v>
      </c>
      <c r="H14" s="1">
        <f>HLOOKUP("Japan",Data1!$C$1:$BT$30,$A14,FALSE)/(HLOOKUP(H$2,Data1!$C$1:$BT$30,$A14,FALSE))</f>
        <v>4.7978688791280293</v>
      </c>
      <c r="I14" s="1">
        <f>HLOOKUP("Japan",Data1!$C$1:$BT$30,$A14,FALSE)/(HLOOKUP(I$2,Data1!$C$1:$BT$30,$A14,FALSE))</f>
        <v>18.654037728688667</v>
      </c>
      <c r="J14" s="1">
        <f>HLOOKUP("Japan",Data1!$C$1:$BT$30,$A14,FALSE)/(HLOOKUP(J$2,Data1!$C$1:$BT$30,$A14,FALSE))</f>
        <v>8.9231956189582924</v>
      </c>
      <c r="K14" s="1">
        <f>HLOOKUP("Japan",Data1!$C$1:$BT$30,$A14,FALSE)/(HLOOKUP("Euro Area",Data1!$C$1:$BT$30,$A14,FALSE)*VLOOKUP(K$3,EuroConv!$A$2:$B$20,2,FALSE))</f>
        <v>23.406580688998655</v>
      </c>
      <c r="L14" s="1">
        <f>HLOOKUP("Japan",Data1!$C$1:$BT$30,$A14,FALSE)/(HLOOKUP("Euro Area",Data1!$C$1:$BT$30,$A14,FALSE)*VLOOKUP(L$3,EuroConv!$A$2:$B$20,2,FALSE))</f>
        <v>21.216209141757766</v>
      </c>
      <c r="M14" s="1">
        <f>HLOOKUP("Japan",Data1!$C$1:$BT$30,$A14,FALSE)/(HLOOKUP("Euro Area",Data1!$C$1:$BT$30,$A14,FALSE)*VLOOKUP(M$3,EuroConv!$A$2:$B$20,2,FALSE))</f>
        <v>71.156086674199699</v>
      </c>
      <c r="N14" s="1">
        <f>HLOOKUP("Japan",Data1!$C$1:$BT$30,$A14,FALSE)/(HLOOKUP("Euro Area",Data1!$C$1:$BT$30,$A14,FALSE)*VLOOKUP(N$3,EuroConv!$A$2:$B$20,2,FALSE))</f>
        <v>0.40842027586206897</v>
      </c>
      <c r="O14" s="1">
        <f>HLOOKUP("Japan",Data1!$C$1:$BT$30,$A14,FALSE)/(HLOOKUP(O$2,Data1!$C$1:$BT$30,$A14,FALSE))</f>
        <v>0.55234572525517367</v>
      </c>
      <c r="P14" s="1">
        <f>HLOOKUP("Japan",Data1!$C$1:$BT$30,$A14,FALSE)/(HLOOKUP("Euro Area",Data1!$C$1:$BT$30,$A14,FALSE)*VLOOKUP(P$3,EuroConv!$A$2:$B$20,2,FALSE))</f>
        <v>176.70844401216914</v>
      </c>
      <c r="Q14" s="1">
        <f>HLOOKUP("Japan",Data1!$C$1:$BT$30,$A14,FALSE)/(HLOOKUP("Euro Area",Data1!$C$1:$BT$30,$A14,FALSE)*VLOOKUP(Q$3,EuroConv!$A$2:$B$20,2,FALSE))</f>
        <v>7.1874898128876652E-2</v>
      </c>
      <c r="R14" s="1">
        <f>HLOOKUP("Japan",Data1!$C$1:$BT$30,$A14,FALSE)/(HLOOKUP(R$2,Data1!$C$1:$BT$30,$A14,FALSE))</f>
        <v>0.11645607107601184</v>
      </c>
      <c r="S14" s="1">
        <f>HLOOKUP("Japan",Data1!$C$1:$BT$30,$A14,FALSE)/(HLOOKUP(S$2,Data1!$C$1:$BT$30,$A14,FALSE))</f>
        <v>198.93760539629005</v>
      </c>
      <c r="T14" s="1">
        <f>HLOOKUP("Japan",Data1!$C$1:$BT$30,$A14,FALSE)/(HLOOKUP(T$2,Data1!$C$1:$BT$30,$A14,FALSE))</f>
        <v>40.536732870593084</v>
      </c>
      <c r="U14" s="1">
        <f>HLOOKUP("Japan",Data1!$C$1:$BT$30,$A14,FALSE)/(HLOOKUP("Euro Area",Data1!$C$1:$BT$30,$A14,FALSE)*VLOOKUP(U$3,EuroConv!$A$2:$B$20,2,FALSE))</f>
        <v>3.4499145758913627</v>
      </c>
      <c r="V14" s="1">
        <f>HLOOKUP("Japan",Data1!$C$1:$BT$30,$A14,FALSE)/(HLOOKUP("Euro Area",Data1!$C$1:$BT$30,$A14,FALSE)*VLOOKUP(V$3,EuroConv!$A$2:$B$20,2,FALSE))</f>
        <v>63.152233733113697</v>
      </c>
      <c r="W14" s="1">
        <f>HLOOKUP("Japan",Data1!$C$1:$BT$30,$A14,FALSE)/(HLOOKUP(W$2,Data1!$C$1:$BT$30,$A14,FALSE))</f>
        <v>17.425406203840474</v>
      </c>
      <c r="X14" s="1">
        <f>HLOOKUP("Japan",Data1!$C$1:$BT$30,$A14,FALSE)/(HLOOKUP(X$2,Data1!$C$1:$BT$30,$A14,FALSE))</f>
        <v>36.172691871339651</v>
      </c>
      <c r="Y14" s="1">
        <f>HLOOKUP("Japan",Data1!$C$1:$BT$30,$A14,FALSE)/(HLOOKUP("Euro Area",Data1!$C$1:$BT$30,$A14,FALSE)*VLOOKUP(Y$3,EuroConv!$A$2:$B$20,2,FALSE))</f>
        <v>0.69417308785826159</v>
      </c>
      <c r="Z14" s="1">
        <f>HLOOKUP("Japan",Data1!$C$1:$BT$30,$A14,FALSE)/(HLOOKUP(Z$2,Data1!$C$1:$BT$30,$A14,FALSE))</f>
        <v>70.886912630693431</v>
      </c>
      <c r="AA14" s="1">
        <f>HLOOKUP("Japan",Data1!$C$1:$BT$30,$A14,FALSE)/(HLOOKUP(AA$2,Data1!$C$1:$BT$30,$A14,FALSE))</f>
        <v>3.6925629147364467</v>
      </c>
      <c r="AB14" s="1">
        <f>HLOOKUP("Japan",Data1!$C$1:$BT$30,$A14,FALSE)/(HLOOKUP(AB$2,Data1!$C$1:$BT$30,$A14,FALSE))</f>
        <v>0.58277021603055279</v>
      </c>
      <c r="AC14" s="1">
        <f>HLOOKUP("Japan",Data1!$C$1:$BT$30,$A14,FALSE)/(HLOOKUP("Euro Area",Data1!$C$1:$BT$30,$A14,FALSE)*VLOOKUP(AC$3,EuroConv!$A$2:$B$20,2,FALSE))</f>
        <v>0.83642379166516401</v>
      </c>
      <c r="AD14" s="1">
        <f>HLOOKUP("Japan",Data1!$C$1:$BT$30,$A14,FALSE)/(HLOOKUP(AD$2,Data1!$C$1:$BT$30,$A14,FALSE))</f>
        <v>14.823331322878969</v>
      </c>
      <c r="AE14" s="1">
        <f>HLOOKUP("Japan",Data1!$C$1:$BT$30,$A14,FALSE)/(HLOOKUP(AE$2,Data1!$C$1:$BT$30,$A14,FALSE))</f>
        <v>89.758806969489456</v>
      </c>
      <c r="AF14" s="1">
        <f>HLOOKUP("Japan",Data1!$C$1:$BT$30,$A14,FALSE)/(HLOOKUP(AF$2,Data1!$C$1:$BT$30,$A14,FALSE))</f>
        <v>2.8752202661961155</v>
      </c>
      <c r="AG14" s="1">
        <f>HLOOKUP("Japan",Data1!$C$1:$BT$30,$A14,FALSE)/(HLOOKUP(AG$2,Data1!$C$1:$BT$30,$A14,FALSE))</f>
        <v>203.13254300000011</v>
      </c>
      <c r="AH14" s="1">
        <f>HLOOKUP("Japan",Data1!$C$1:$BT$30,$A14,FALSE)/(HLOOKUP(AH$2,Data1!$C$1:$BT$30,$A14,FALSE))</f>
        <v>117.97</v>
      </c>
      <c r="AI14" s="1">
        <f>HLOOKUP("Japan",Data1!$C$1:$BT$30,$A14,FALSE)/(HLOOKUP(AI$2,Data1!$C$1:$BT$30,$A14,FALSE))</f>
        <v>7.4120382005529025E-3</v>
      </c>
      <c r="AJ14" s="6">
        <f>HLOOKUP("Japan",Data1!$C$1:$BT$30,$A14,FALSE)/(HLOOKUP(AJ$2,Data1!$C$1:$BT$30,$A14,FALSE))</f>
        <v>139.169209</v>
      </c>
    </row>
    <row r="15" spans="1:36" x14ac:dyDescent="0.25">
      <c r="A15" s="1">
        <v>15</v>
      </c>
      <c r="B15" s="1">
        <v>2006</v>
      </c>
      <c r="C15" s="1">
        <f>HLOOKUP("Japan",Data1!$C$1:$BT$30,$A15,FALSE)/(HLOOKUP("Euro Area",Data1!$C$1:$BT$30,$A15,FALSE)*VLOOKUP(C$3,EuroConv!$A$2:$B$20,2,FALSE))</f>
        <v>11.384719083159524</v>
      </c>
      <c r="D15" s="1">
        <f>HLOOKUP("Japan",Data1!$C$1:$BT$30,$A15,FALSE)/(HLOOKUP("Euro Area",Data1!$C$1:$BT$30,$A15,FALSE)*VLOOKUP(D$3,EuroConv!$A$2:$B$20,2,FALSE))</f>
        <v>3.8834293094430086</v>
      </c>
      <c r="E15" s="1">
        <f>HLOOKUP("Japan",Data1!$C$1:$BT$30,$A15,FALSE)/(HLOOKUP(E$2,Data1!$C$1:$BT$30,$A15,FALSE))</f>
        <v>55.656934306569347</v>
      </c>
      <c r="F15" s="1">
        <f>HLOOKUP("Japan",Data1!$C$1:$BT$30,$A15,FALSE)/(HLOOKUP(F$2,Data1!$C$1:$BT$30,$A15,FALSE))</f>
        <v>102.06795949888451</v>
      </c>
      <c r="G15" s="1">
        <f>HLOOKUP("Japan",Data1!$C$1:$BT$30,$A15,FALSE)/(HLOOKUP(G$2,Data1!$C$1:$BT$30,$A15,FALSE))</f>
        <v>15.233009335740904</v>
      </c>
      <c r="H15" s="1">
        <f>HLOOKUP("Japan",Data1!$C$1:$BT$30,$A15,FALSE)/(HLOOKUP(H$2,Data1!$C$1:$BT$30,$A15,FALSE))</f>
        <v>5.6979306380532666</v>
      </c>
      <c r="I15" s="1">
        <f>HLOOKUP("Japan",Data1!$C$1:$BT$30,$A15,FALSE)/(HLOOKUP(I$2,Data1!$C$1:$BT$30,$A15,FALSE))</f>
        <v>21.01070406613205</v>
      </c>
      <c r="J15" s="1">
        <f>HLOOKUP("Japan",Data1!$C$1:$BT$30,$A15,FALSE)/(HLOOKUP(J$2,Data1!$C$1:$BT$30,$A15,FALSE))</f>
        <v>10.011109427864465</v>
      </c>
      <c r="K15" s="1">
        <f>HLOOKUP("Japan",Data1!$C$1:$BT$30,$A15,FALSE)/(HLOOKUP("Euro Area",Data1!$C$1:$BT$30,$A15,FALSE)*VLOOKUP(K$3,EuroConv!$A$2:$B$20,2,FALSE))</f>
        <v>26.347841223869903</v>
      </c>
      <c r="L15" s="1">
        <f>HLOOKUP("Japan",Data1!$C$1:$BT$30,$A15,FALSE)/(HLOOKUP("Euro Area",Data1!$C$1:$BT$30,$A15,FALSE)*VLOOKUP(L$3,EuroConv!$A$2:$B$20,2,FALSE))</f>
        <v>23.882228560713589</v>
      </c>
      <c r="M15" s="1">
        <f>HLOOKUP("Japan",Data1!$C$1:$BT$30,$A15,FALSE)/(HLOOKUP("Euro Area",Data1!$C$1:$BT$30,$A15,FALSE)*VLOOKUP(M$3,EuroConv!$A$2:$B$20,2,FALSE))</f>
        <v>80.097528926338185</v>
      </c>
      <c r="N15" s="1">
        <f>HLOOKUP("Japan",Data1!$C$1:$BT$30,$A15,FALSE)/(HLOOKUP("Euro Area",Data1!$C$1:$BT$30,$A15,FALSE)*VLOOKUP(N$3,EuroConv!$A$2:$B$20,2,FALSE))</f>
        <v>0.45974218635363179</v>
      </c>
      <c r="O15" s="1">
        <f>HLOOKUP("Japan",Data1!$C$1:$BT$30,$A15,FALSE)/(HLOOKUP(O$2,Data1!$C$1:$BT$30,$A15,FALSE))</f>
        <v>0.62075983717774763</v>
      </c>
      <c r="P15" s="1">
        <f>HLOOKUP("Japan",Data1!$C$1:$BT$30,$A15,FALSE)/(HLOOKUP("Euro Area",Data1!$C$1:$BT$30,$A15,FALSE)*VLOOKUP(P$3,EuroConv!$A$2:$B$20,2,FALSE))</f>
        <v>198.91354861319209</v>
      </c>
      <c r="Q15" s="1">
        <f>HLOOKUP("Japan",Data1!$C$1:$BT$30,$A15,FALSE)/(HLOOKUP("Euro Area",Data1!$C$1:$BT$30,$A15,FALSE)*VLOOKUP(Q$3,EuroConv!$A$2:$B$20,2,FALSE))</f>
        <v>8.0906665909196554E-2</v>
      </c>
      <c r="R15" s="1">
        <f>HLOOKUP("Japan",Data1!$C$1:$BT$30,$A15,FALSE)/(HLOOKUP(R$2,Data1!$C$1:$BT$30,$A15,FALSE))</f>
        <v>0.12795826161790017</v>
      </c>
      <c r="S15" s="1">
        <f>HLOOKUP("Japan",Data1!$C$1:$BT$30,$A15,FALSE)/(HLOOKUP(S$2,Data1!$C$1:$BT$30,$A15,FALSE))</f>
        <v>221.92164179104478</v>
      </c>
      <c r="T15" s="1">
        <f>HLOOKUP("Japan",Data1!$C$1:$BT$30,$A15,FALSE)/(HLOOKUP(T$2,Data1!$C$1:$BT$30,$A15,FALSE))</f>
        <v>45.221259124087595</v>
      </c>
      <c r="U15" s="1">
        <f>HLOOKUP("Japan",Data1!$C$1:$BT$30,$A15,FALSE)/(HLOOKUP("Euro Area",Data1!$C$1:$BT$30,$A15,FALSE)*VLOOKUP(U$3,EuroConv!$A$2:$B$20,2,FALSE))</f>
        <v>3.8834293094430086</v>
      </c>
      <c r="V15" s="1">
        <f>HLOOKUP("Japan",Data1!$C$1:$BT$30,$A15,FALSE)/(HLOOKUP("Euro Area",Data1!$C$1:$BT$30,$A15,FALSE)*VLOOKUP(V$3,EuroConv!$A$2:$B$20,2,FALSE))</f>
        <v>71.087915379065308</v>
      </c>
      <c r="W15" s="1">
        <f>HLOOKUP("Japan",Data1!$C$1:$BT$30,$A15,FALSE)/(HLOOKUP(W$2,Data1!$C$1:$BT$30,$A15,FALSE))</f>
        <v>19.001597444089459</v>
      </c>
      <c r="X15" s="1">
        <f>HLOOKUP("Japan",Data1!$C$1:$BT$30,$A15,FALSE)/(HLOOKUP(X$2,Data1!$C$1:$BT$30,$A15,FALSE))</f>
        <v>40.869266449063737</v>
      </c>
      <c r="Y15" s="1">
        <f>HLOOKUP("Japan",Data1!$C$1:$BT$30,$A15,FALSE)/(HLOOKUP("Euro Area",Data1!$C$1:$BT$30,$A15,FALSE)*VLOOKUP(Y$3,EuroConv!$A$2:$B$20,2,FALSE))</f>
        <v>0.7814025698067657</v>
      </c>
      <c r="Z15" s="1">
        <f>HLOOKUP("Japan",Data1!$C$1:$BT$30,$A15,FALSE)/(HLOOKUP(Z$2,Data1!$C$1:$BT$30,$A15,FALSE))</f>
        <v>77.562597809076678</v>
      </c>
      <c r="AA15" s="1">
        <f>HLOOKUP("Japan",Data1!$C$1:$BT$30,$A15,FALSE)/(HLOOKUP(AA$2,Data1!$C$1:$BT$30,$A15,FALSE))</f>
        <v>4.5321191800655338</v>
      </c>
      <c r="AB15" s="1">
        <f>HLOOKUP("Japan",Data1!$C$1:$BT$30,$A15,FALSE)/(HLOOKUP(AB$2,Data1!$C$1:$BT$30,$A15,FALSE))</f>
        <v>0.65381786761383687</v>
      </c>
      <c r="AC15" s="1">
        <f>HLOOKUP("Japan",Data1!$C$1:$BT$30,$A15,FALSE)/(HLOOKUP("Euro Area",Data1!$C$1:$BT$30,$A15,FALSE)*VLOOKUP(AC$3,EuroConv!$A$2:$B$20,2,FALSE))</f>
        <v>0.9415284338826585</v>
      </c>
      <c r="AD15" s="1">
        <f>HLOOKUP("Japan",Data1!$C$1:$BT$30,$A15,FALSE)/(HLOOKUP(AD$2,Data1!$C$1:$BT$30,$A15,FALSE))</f>
        <v>17.328535633121614</v>
      </c>
      <c r="AE15" s="1">
        <f>HLOOKUP("Japan",Data1!$C$1:$BT$30,$A15,FALSE)/(HLOOKUP(AE$2,Data1!$C$1:$BT$30,$A15,FALSE))</f>
        <v>97.476030484307145</v>
      </c>
      <c r="AF15" s="1">
        <f>HLOOKUP("Japan",Data1!$C$1:$BT$30,$A15,FALSE)/(HLOOKUP(AF$2,Data1!$C$1:$BT$30,$A15,FALSE))</f>
        <v>3.3000004161412884</v>
      </c>
      <c r="AG15" s="1">
        <f>HLOOKUP("Japan",Data1!$C$1:$BT$30,$A15,FALSE)/(HLOOKUP(AG$2,Data1!$C$1:$BT$30,$A15,FALSE))</f>
        <v>233.49885000000009</v>
      </c>
      <c r="AH15" s="1">
        <f>HLOOKUP("Japan",Data1!$C$1:$BT$30,$A15,FALSE)/(HLOOKUP(AH$2,Data1!$C$1:$BT$30,$A15,FALSE))</f>
        <v>118.95</v>
      </c>
      <c r="AI15" s="1">
        <f>HLOOKUP("Japan",Data1!$C$1:$BT$30,$A15,FALSE)/(HLOOKUP(AI$2,Data1!$C$1:$BT$30,$A15,FALSE))</f>
        <v>7.4093683817117234E-3</v>
      </c>
      <c r="AJ15" s="6">
        <f>HLOOKUP("Japan",Data1!$C$1:$BT$30,$A15,FALSE)/(HLOOKUP(AJ$2,Data1!$C$1:$BT$30,$A15,FALSE))</f>
        <v>156.65715</v>
      </c>
    </row>
    <row r="16" spans="1:36" x14ac:dyDescent="0.25">
      <c r="A16" s="1">
        <v>16</v>
      </c>
      <c r="B16" s="1">
        <v>2007</v>
      </c>
      <c r="C16" s="1">
        <f>HLOOKUP("Japan",Data1!$C$1:$BT$30,$A16,FALSE)/(HLOOKUP("Euro Area",Data1!$C$1:$BT$30,$A16,FALSE)*VLOOKUP(C$3,EuroConv!$A$2:$B$20,2,FALSE))</f>
        <v>12.195911426349722</v>
      </c>
      <c r="D16" s="1">
        <f>HLOOKUP("Japan",Data1!$C$1:$BT$30,$A16,FALSE)/(HLOOKUP("Euro Area",Data1!$C$1:$BT$30,$A16,FALSE)*VLOOKUP(D$3,EuroConv!$A$2:$B$20,2,FALSE))</f>
        <v>4.1601342591330193</v>
      </c>
      <c r="E16" s="1">
        <f>HLOOKUP("Japan",Data1!$C$1:$BT$30,$A16,FALSE)/(HLOOKUP(E$2,Data1!$C$1:$BT$30,$A16,FALSE))</f>
        <v>64.388590793561136</v>
      </c>
      <c r="F16" s="1">
        <f>HLOOKUP("Japan",Data1!$C$1:$BT$30,$A16,FALSE)/(HLOOKUP(F$2,Data1!$C$1:$BT$30,$A16,FALSE))</f>
        <v>115.00050438817715</v>
      </c>
      <c r="G16" s="1">
        <f>HLOOKUP("Japan",Data1!$C$1:$BT$30,$A16,FALSE)/(HLOOKUP(G$2,Data1!$C$1:$BT$30,$A16,FALSE))</f>
        <v>15.606604057717055</v>
      </c>
      <c r="H16" s="1">
        <f>HLOOKUP("Japan",Data1!$C$1:$BT$30,$A16,FALSE)/(HLOOKUP(H$2,Data1!$C$1:$BT$30,$A16,FALSE))</f>
        <v>6.3060073016926657</v>
      </c>
      <c r="I16" s="1">
        <f>HLOOKUP("Japan",Data1!$C$1:$BT$30,$A16,FALSE)/(HLOOKUP(I$2,Data1!$C$1:$BT$30,$A16,FALSE))</f>
        <v>22.461726400409827</v>
      </c>
      <c r="J16" s="1">
        <f>HLOOKUP("Japan",Data1!$C$1:$BT$30,$A16,FALSE)/(HLOOKUP(J$2,Data1!$C$1:$BT$30,$A16,FALSE))</f>
        <v>10.716098588107011</v>
      </c>
      <c r="K16" s="1">
        <f>HLOOKUP("Japan",Data1!$C$1:$BT$30,$A16,FALSE)/(HLOOKUP("Euro Area",Data1!$C$1:$BT$30,$A16,FALSE)*VLOOKUP(K$3,EuroConv!$A$2:$B$20,2,FALSE))</f>
        <v>28.225196906014919</v>
      </c>
      <c r="L16" s="1">
        <f>HLOOKUP("Japan",Data1!$C$1:$BT$30,$A16,FALSE)/(HLOOKUP("Euro Area",Data1!$C$1:$BT$30,$A16,FALSE)*VLOOKUP(L$3,EuroConv!$A$2:$B$20,2,FALSE))</f>
        <v>25.583902603371886</v>
      </c>
      <c r="M16" s="1">
        <f>HLOOKUP("Japan",Data1!$C$1:$BT$30,$A16,FALSE)/(HLOOKUP("Euro Area",Data1!$C$1:$BT$30,$A16,FALSE)*VLOOKUP(M$3,EuroConv!$A$2:$B$20,2,FALSE))</f>
        <v>85.804696727220716</v>
      </c>
      <c r="N16" s="1">
        <f>HLOOKUP("Japan",Data1!$C$1:$BT$30,$A16,FALSE)/(HLOOKUP("Euro Area",Data1!$C$1:$BT$30,$A16,FALSE)*VLOOKUP(N$3,EuroConv!$A$2:$B$20,2,FALSE))</f>
        <v>0.49250007336757184</v>
      </c>
      <c r="O16" s="1">
        <f>HLOOKUP("Japan",Data1!$C$1:$BT$30,$A16,FALSE)/(HLOOKUP(O$2,Data1!$C$1:$BT$30,$A16,FALSE))</f>
        <v>0.66044840970975027</v>
      </c>
      <c r="P16" s="1">
        <f>HLOOKUP("Japan",Data1!$C$1:$BT$30,$A16,FALSE)/(HLOOKUP("Euro Area",Data1!$C$1:$BT$30,$A16,FALSE)*VLOOKUP(P$3,EuroConv!$A$2:$B$20,2,FALSE))</f>
        <v>213.08668247913835</v>
      </c>
      <c r="Q16" s="1">
        <f>HLOOKUP("Japan",Data1!$C$1:$BT$30,$A16,FALSE)/(HLOOKUP("Euro Area",Data1!$C$1:$BT$30,$A16,FALSE)*VLOOKUP(Q$3,EuroConv!$A$2:$B$20,2,FALSE))</f>
        <v>8.6671486931058223E-2</v>
      </c>
      <c r="R16" s="1">
        <f>HLOOKUP("Japan",Data1!$C$1:$BT$30,$A16,FALSE)/(HLOOKUP(R$2,Data1!$C$1:$BT$30,$A16,FALSE))</f>
        <v>0.12150927307610317</v>
      </c>
      <c r="S16" s="1">
        <f>HLOOKUP("Japan",Data1!$C$1:$BT$30,$A16,FALSE)/(HLOOKUP(S$2,Data1!$C$1:$BT$30,$A16,FALSE))</f>
        <v>235.53719008264463</v>
      </c>
      <c r="T16" s="1">
        <f>HLOOKUP("Japan",Data1!$C$1:$BT$30,$A16,FALSE)/(HLOOKUP(T$2,Data1!$C$1:$BT$30,$A16,FALSE))</f>
        <v>48.362463940268114</v>
      </c>
      <c r="U16" s="1">
        <f>HLOOKUP("Japan",Data1!$C$1:$BT$30,$A16,FALSE)/(HLOOKUP("Euro Area",Data1!$C$1:$BT$30,$A16,FALSE)*VLOOKUP(U$3,EuroConv!$A$2:$B$20,2,FALSE))</f>
        <v>4.1601342591330193</v>
      </c>
      <c r="V16" s="1">
        <f>HLOOKUP("Japan",Data1!$C$1:$BT$30,$A16,FALSE)/(HLOOKUP("Euro Area",Data1!$C$1:$BT$30,$A16,FALSE)*VLOOKUP(V$3,EuroConv!$A$2:$B$20,2,FALSE))</f>
        <v>76.153123596117496</v>
      </c>
      <c r="W16" s="1">
        <f>HLOOKUP("Japan",Data1!$C$1:$BT$30,$A16,FALSE)/(HLOOKUP(W$2,Data1!$C$1:$BT$30,$A16,FALSE))</f>
        <v>21.072088724584102</v>
      </c>
      <c r="X16" s="1">
        <f>HLOOKUP("Japan",Data1!$C$1:$BT$30,$A16,FALSE)/(HLOOKUP(X$2,Data1!$C$1:$BT$30,$A16,FALSE))</f>
        <v>46.817248459958932</v>
      </c>
      <c r="Y16" s="1">
        <f>HLOOKUP("Japan",Data1!$C$1:$BT$30,$A16,FALSE)/(HLOOKUP("Euro Area",Data1!$C$1:$BT$30,$A16,FALSE)*VLOOKUP(Y$3,EuroConv!$A$2:$B$20,2,FALSE))</f>
        <v>0.83707963807224639</v>
      </c>
      <c r="Z16" s="1">
        <f>HLOOKUP("Japan",Data1!$C$1:$BT$30,$A16,FALSE)/(HLOOKUP(Z$2,Data1!$C$1:$BT$30,$A16,FALSE))</f>
        <v>79.100749375520394</v>
      </c>
      <c r="AA16" s="1">
        <f>HLOOKUP("Japan",Data1!$C$1:$BT$30,$A16,FALSE)/(HLOOKUP(AA$2,Data1!$C$1:$BT$30,$A16,FALSE))</f>
        <v>4.9846961084390031</v>
      </c>
      <c r="AB16" s="1">
        <f>HLOOKUP("Japan",Data1!$C$1:$BT$30,$A16,FALSE)/(HLOOKUP("Euro Area",Data1!$C$1:$BT$30,$A16,FALSE)*VLOOKUP(AB$3,EuroConv!$A$2:$B$20,2,FALSE))</f>
        <v>0.70029794692038094</v>
      </c>
      <c r="AC16" s="1">
        <f>HLOOKUP("Japan",Data1!$C$1:$BT$30,$A16,FALSE)/(HLOOKUP("Euro Area",Data1!$C$1:$BT$30,$A16,FALSE)*VLOOKUP(AC$3,EuroConv!$A$2:$B$20,2,FALSE))</f>
        <v>1.0086149075042379</v>
      </c>
      <c r="AD16" s="1">
        <f>HLOOKUP("Japan",Data1!$C$1:$BT$30,$A16,FALSE)/(HLOOKUP(AD$2,Data1!$C$1:$BT$30,$A16,FALSE))</f>
        <v>17.774728701509293</v>
      </c>
      <c r="AE16" s="1">
        <f>HLOOKUP("Japan",Data1!$C$1:$BT$30,$A16,FALSE)/(HLOOKUP(AE$2,Data1!$C$1:$BT$30,$A16,FALSE))</f>
        <v>101.28831630386496</v>
      </c>
      <c r="AF16" s="1">
        <f>HLOOKUP("Japan",Data1!$C$1:$BT$30,$A16,FALSE)/(HLOOKUP(AF$2,Data1!$C$1:$BT$30,$A16,FALSE))</f>
        <v>3.3809383290157173</v>
      </c>
      <c r="AG16" s="1">
        <f>HLOOKUP("Japan",Data1!$C$1:$BT$30,$A16,FALSE)/(HLOOKUP(AG$2,Data1!$C$1:$BT$30,$A16,FALSE))</f>
        <v>228.38759999999996</v>
      </c>
      <c r="AH16" s="1">
        <f>HLOOKUP("Japan",Data1!$C$1:$BT$30,$A16,FALSE)/(HLOOKUP(AH$2,Data1!$C$1:$BT$30,$A16,FALSE))</f>
        <v>114</v>
      </c>
      <c r="AI16" s="1">
        <f>HLOOKUP("Japan",Data1!$C$1:$BT$30,$A16,FALSE)/(HLOOKUP(AI$2,Data1!$C$1:$BT$30,$A16,FALSE))</f>
        <v>7.0745935211617228E-3</v>
      </c>
      <c r="AJ16" s="6">
        <f>HLOOKUP("Japan",Data1!$C$1:$BT$30,$A16,FALSE)/(HLOOKUP(AJ$2,Data1!$C$1:$BT$30,$A16,FALSE))</f>
        <v>167.81940000000009</v>
      </c>
    </row>
    <row r="17" spans="1:36" x14ac:dyDescent="0.25">
      <c r="A17" s="1">
        <v>17</v>
      </c>
      <c r="B17" s="1">
        <v>2008</v>
      </c>
      <c r="C17" s="1">
        <f>HLOOKUP("Japan",Data1!$C$1:$BT$30,$A17,FALSE)/(HLOOKUP("Euro Area",Data1!$C$1:$BT$30,$A17,FALSE)*VLOOKUP(C$3,EuroConv!$A$2:$B$20,2,FALSE))</f>
        <v>9.1783445855104944</v>
      </c>
      <c r="D17" s="1">
        <f>HLOOKUP("Japan",Data1!$C$1:$BT$30,$A17,FALSE)/(HLOOKUP("Euro Area",Data1!$C$1:$BT$30,$A17,FALSE)*VLOOKUP(D$3,EuroConv!$A$2:$B$20,2,FALSE))</f>
        <v>3.1308152722242757</v>
      </c>
      <c r="E17" s="1">
        <f>HLOOKUP("Japan",Data1!$C$1:$BT$30,$A17,FALSE)/(HLOOKUP(E$2,Data1!$C$1:$BT$30,$A17,FALSE))</f>
        <v>38.845133122164199</v>
      </c>
      <c r="F17" s="1">
        <f>HLOOKUP("Japan",Data1!$C$1:$BT$30,$A17,FALSE)/(HLOOKUP(F$2,Data1!$C$1:$BT$30,$A17,FALSE))</f>
        <v>74.50738916256158</v>
      </c>
      <c r="G17" s="1">
        <f>HLOOKUP("Japan",Data1!$C$1:$BT$30,$A17,FALSE)/(HLOOKUP(G$2,Data1!$C$1:$BT$30,$A17,FALSE))</f>
        <v>13.278026512158721</v>
      </c>
      <c r="H17" s="1">
        <f>HLOOKUP("Japan",Data1!$C$1:$BT$30,$A17,FALSE)/(HLOOKUP(H$2,Data1!$C$1:$BT$30,$A17,FALSE))</f>
        <v>4.690892174092836</v>
      </c>
      <c r="I17" s="1">
        <f>HLOOKUP("Japan",Data1!$C$1:$BT$30,$A17,FALSE)/(HLOOKUP(I$2,Data1!$C$1:$BT$30,$A17,FALSE))</f>
        <v>17.171564268008854</v>
      </c>
      <c r="J17" s="1">
        <f>HLOOKUP("Japan",Data1!$C$1:$BT$30,$A17,FALSE)/(HLOOKUP(J$2,Data1!$C$1:$BT$30,$A17,FALSE))</f>
        <v>8.1718474228289448</v>
      </c>
      <c r="K17" s="1">
        <f>HLOOKUP("Japan",Data1!$C$1:$BT$30,$A17,FALSE)/(HLOOKUP("Euro Area",Data1!$C$1:$BT$30,$A17,FALSE)*VLOOKUP(K$3,EuroConv!$A$2:$B$20,2,FALSE))</f>
        <v>21.241592706026015</v>
      </c>
      <c r="L17" s="1">
        <f>HLOOKUP("Japan",Data1!$C$1:$BT$30,$A17,FALSE)/(HLOOKUP("Euro Area",Data1!$C$1:$BT$30,$A17,FALSE)*VLOOKUP(L$3,EuroConv!$A$2:$B$20,2,FALSE))</f>
        <v>19.25381922900435</v>
      </c>
      <c r="M17" s="1">
        <f>HLOOKUP("Japan",Data1!$C$1:$BT$30,$A17,FALSE)/(HLOOKUP("Euro Area",Data1!$C$1:$BT$30,$A17,FALSE)*VLOOKUP(M$3,EuroConv!$A$2:$B$20,2,FALSE))</f>
        <v>64.574515678765579</v>
      </c>
      <c r="N17" s="1">
        <f>HLOOKUP("Japan",Data1!$C$1:$BT$30,$A17,FALSE)/(HLOOKUP("Euro Area",Data1!$C$1:$BT$30,$A17,FALSE)*VLOOKUP(N$3,EuroConv!$A$2:$B$20,2,FALSE))</f>
        <v>0.37064350696991943</v>
      </c>
      <c r="O17" s="1">
        <f>HLOOKUP("Japan",Data1!$C$1:$BT$30,$A17,FALSE)/(HLOOKUP(O$2,Data1!$C$1:$BT$30,$A17,FALSE))</f>
        <v>0.48294396253525623</v>
      </c>
      <c r="P17" s="1">
        <f>HLOOKUP("Japan",Data1!$C$1:$BT$30,$A17,FALSE)/(HLOOKUP("Euro Area",Data1!$C$1:$BT$30,$A17,FALSE)*VLOOKUP(P$3,EuroConv!$A$2:$B$20,2,FALSE))</f>
        <v>160.36382440030278</v>
      </c>
      <c r="Q17" s="1">
        <f>HLOOKUP("Japan",Data1!$C$1:$BT$30,$A17,FALSE)/(HLOOKUP("Euro Area",Data1!$C$1:$BT$30,$A17,FALSE)*VLOOKUP(Q$3,EuroConv!$A$2:$B$20,2,FALSE))</f>
        <v>6.5226840781502621E-2</v>
      </c>
      <c r="R17" s="1">
        <f>HLOOKUP("Japan",Data1!$C$1:$BT$30,$A17,FALSE)/(HLOOKUP(R$2,Data1!$C$1:$BT$30,$A17,FALSE))</f>
        <v>7.2166998011928427E-2</v>
      </c>
      <c r="S17" s="1">
        <f>HLOOKUP("Japan",Data1!$C$1:$BT$30,$A17,FALSE)/(HLOOKUP(S$2,Data1!$C$1:$BT$30,$A17,FALSE))</f>
        <v>183.33333333333334</v>
      </c>
      <c r="T17" s="1">
        <f>HLOOKUP("Japan",Data1!$C$1:$BT$30,$A17,FALSE)/(HLOOKUP(T$2,Data1!$C$1:$BT$30,$A17,FALSE))</f>
        <v>37.030236259028037</v>
      </c>
      <c r="U17" s="1">
        <f>HLOOKUP("Japan",Data1!$C$1:$BT$30,$A17,FALSE)/(HLOOKUP("Euro Area",Data1!$C$1:$BT$30,$A17,FALSE)*VLOOKUP(U$3,EuroConv!$A$2:$B$20,2,FALSE))</f>
        <v>3.1308152722242757</v>
      </c>
      <c r="V17" s="1">
        <f>HLOOKUP("Japan",Data1!$C$1:$BT$30,$A17,FALSE)/(HLOOKUP("Euro Area",Data1!$C$1:$BT$30,$A17,FALSE)*VLOOKUP(V$3,EuroConv!$A$2:$B$20,2,FALSE))</f>
        <v>57.310977850987676</v>
      </c>
      <c r="W17" s="1">
        <f>HLOOKUP("Japan",Data1!$C$1:$BT$30,$A17,FALSE)/(HLOOKUP(W$2,Data1!$C$1:$BT$30,$A17,FALSE))</f>
        <v>12.964285714285714</v>
      </c>
      <c r="X17" s="1">
        <f>HLOOKUP("Japan",Data1!$C$1:$BT$30,$A17,FALSE)/(HLOOKUP(X$2,Data1!$C$1:$BT$30,$A17,FALSE))</f>
        <v>30.640151259369301</v>
      </c>
      <c r="Y17" s="1">
        <f>HLOOKUP("Japan",Data1!$C$1:$BT$30,$A17,FALSE)/(HLOOKUP("Euro Area",Data1!$C$1:$BT$30,$A17,FALSE)*VLOOKUP(Y$3,EuroConv!$A$2:$B$20,2,FALSE))</f>
        <v>0.62996565776478719</v>
      </c>
      <c r="Z17" s="1">
        <f>HLOOKUP("Japan",Data1!$C$1:$BT$30,$A17,FALSE)/(HLOOKUP(Z$2,Data1!$C$1:$BT$30,$A17,FALSE))</f>
        <v>63.055864369093939</v>
      </c>
      <c r="AA17" s="1">
        <f>HLOOKUP("Japan",Data1!$C$1:$BT$30,$A17,FALSE)/(HLOOKUP(AA$2,Data1!$C$1:$BT$30,$A17,FALSE))</f>
        <v>4.2436287117138178</v>
      </c>
      <c r="AB17" s="1">
        <f>HLOOKUP("Japan",Data1!$C$1:$BT$30,$A17,FALSE)/(HLOOKUP("Euro Area",Data1!$C$1:$BT$30,$A17,FALSE)*VLOOKUP(AB$3,EuroConv!$A$2:$B$20,2,FALSE))</f>
        <v>0.52702710315473245</v>
      </c>
      <c r="AC17" s="1">
        <f>HLOOKUP("Japan",Data1!$C$1:$BT$30,$A17,FALSE)/(HLOOKUP("Euro Area",Data1!$C$1:$BT$30,$A17,FALSE)*VLOOKUP(AC$3,EuroConv!$A$2:$B$20,2,FALSE))</f>
        <v>0.75905890519635111</v>
      </c>
      <c r="AD17" s="1">
        <f>HLOOKUP("Japan",Data1!$C$1:$BT$30,$A17,FALSE)/(HLOOKUP(AD$2,Data1!$C$1:$BT$30,$A17,FALSE))</f>
        <v>11.618825698409854</v>
      </c>
      <c r="AE17" s="1">
        <f>HLOOKUP("Japan",Data1!$C$1:$BT$30,$A17,FALSE)/(HLOOKUP(AE$2,Data1!$C$1:$BT$30,$A17,FALSE))</f>
        <v>85.315408479834531</v>
      </c>
      <c r="AF17" s="1">
        <f>HLOOKUP("Japan",Data1!$C$1:$BT$30,$A17,FALSE)/(HLOOKUP(AF$2,Data1!$C$1:$BT$30,$A17,FALSE))</f>
        <v>2.6004579098335991</v>
      </c>
      <c r="AG17" s="1">
        <f>HLOOKUP("Japan",Data1!$C$1:$BT$30,$A17,FALSE)/(HLOOKUP(AG$2,Data1!$C$1:$BT$30,$A17,FALSE))</f>
        <v>132.29535000000001</v>
      </c>
      <c r="AH17" s="1">
        <f>HLOOKUP("Japan",Data1!$C$1:$BT$30,$A17,FALSE)/(HLOOKUP(AH$2,Data1!$C$1:$BT$30,$A17,FALSE))</f>
        <v>90.75</v>
      </c>
      <c r="AI17" s="1">
        <f>HLOOKUP("Japan",Data1!$C$1:$BT$30,$A17,FALSE)/(HLOOKUP(AI$2,Data1!$C$1:$BT$30,$A17,FALSE))</f>
        <v>5.3454673970666196E-3</v>
      </c>
      <c r="AJ17" s="6">
        <f>HLOOKUP("Japan",Data1!$C$1:$BT$30,$A17,FALSE)/(HLOOKUP(AJ$2,Data1!$C$1:$BT$30,$A17,FALSE))</f>
        <v>126.29677500000007</v>
      </c>
    </row>
    <row r="18" spans="1:36" x14ac:dyDescent="0.25">
      <c r="A18" s="1">
        <v>18</v>
      </c>
      <c r="B18" s="1">
        <v>2009</v>
      </c>
      <c r="C18" s="1">
        <f>HLOOKUP("Japan",Data1!$C$1:$BT$30,$A18,FALSE)/(HLOOKUP("Euro Area",Data1!$C$1:$BT$30,$A18,FALSE)*VLOOKUP(C$3,EuroConv!$A$2:$B$20,2,FALSE))</f>
        <v>9.6379901600982585</v>
      </c>
      <c r="D18" s="1">
        <f>HLOOKUP("Japan",Data1!$C$1:$BT$30,$A18,FALSE)/(HLOOKUP("Euro Area",Data1!$C$1:$BT$30,$A18,FALSE)*VLOOKUP(D$3,EuroConv!$A$2:$B$20,2,FALSE))</f>
        <v>3.2876044809233558</v>
      </c>
      <c r="E18" s="1">
        <f>HLOOKUP("Japan",Data1!$C$1:$BT$30,$A18,FALSE)/(HLOOKUP(E$2,Data1!$C$1:$BT$30,$A18,FALSE))</f>
        <v>52.895886003217655</v>
      </c>
      <c r="F18" s="1">
        <f>HLOOKUP("Japan",Data1!$C$1:$BT$30,$A18,FALSE)/(HLOOKUP(F$2,Data1!$C$1:$BT$30,$A18,FALSE))</f>
        <v>87.592768791627023</v>
      </c>
      <c r="G18" s="1">
        <f>HLOOKUP("Japan",Data1!$C$1:$BT$30,$A18,FALSE)/(HLOOKUP(G$2,Data1!$C$1:$BT$30,$A18,FALSE))</f>
        <v>13.482323306288627</v>
      </c>
      <c r="H18" s="1">
        <f>HLOOKUP("Japan",Data1!$C$1:$BT$30,$A18,FALSE)/(HLOOKUP(H$2,Data1!$C$1:$BT$30,$A18,FALSE))</f>
        <v>5.0119773519163768</v>
      </c>
      <c r="I18" s="1">
        <f>HLOOKUP("Japan",Data1!$C$1:$BT$30,$A18,FALSE)/(HLOOKUP(I$2,Data1!$C$1:$BT$30,$A18,FALSE))</f>
        <v>17.73761584555211</v>
      </c>
      <c r="J18" s="1">
        <f>HLOOKUP("Japan",Data1!$C$1:$BT$30,$A18,FALSE)/(HLOOKUP(J$2,Data1!$C$1:$BT$30,$A18,FALSE))</f>
        <v>8.4728447442776549</v>
      </c>
      <c r="K18" s="1">
        <f>HLOOKUP("Japan",Data1!$C$1:$BT$30,$A18,FALSE)/(HLOOKUP("Euro Area",Data1!$C$1:$BT$30,$A18,FALSE)*VLOOKUP(K$3,EuroConv!$A$2:$B$20,2,FALSE))</f>
        <v>22.3053579627733</v>
      </c>
      <c r="L18" s="1">
        <f>HLOOKUP("Japan",Data1!$C$1:$BT$30,$A18,FALSE)/(HLOOKUP("Euro Area",Data1!$C$1:$BT$30,$A18,FALSE)*VLOOKUP(L$3,EuroConv!$A$2:$B$20,2,FALSE))</f>
        <v>20.218038072617578</v>
      </c>
      <c r="M18" s="1">
        <f>HLOOKUP("Japan",Data1!$C$1:$BT$30,$A18,FALSE)/(HLOOKUP("Euro Area",Data1!$C$1:$BT$30,$A18,FALSE)*VLOOKUP(M$3,EuroConv!$A$2:$B$20,2,FALSE))</f>
        <v>67.808365757760185</v>
      </c>
      <c r="N18" s="1">
        <f>HLOOKUP("Japan",Data1!$C$1:$BT$30,$A18,FALSE)/(HLOOKUP("Euro Area",Data1!$C$1:$BT$30,$A18,FALSE)*VLOOKUP(N$3,EuroConv!$A$2:$B$20,2,FALSE))</f>
        <v>0.38920509464416753</v>
      </c>
      <c r="O18" s="1">
        <f>HLOOKUP("Japan",Data1!$C$1:$BT$30,$A18,FALSE)/(HLOOKUP(O$2,Data1!$C$1:$BT$30,$A18,FALSE))</f>
        <v>0.48949859095017817</v>
      </c>
      <c r="P18" s="1">
        <f>HLOOKUP("Japan",Data1!$C$1:$BT$30,$A18,FALSE)/(HLOOKUP("Euro Area",Data1!$C$1:$BT$30,$A18,FALSE)*VLOOKUP(P$3,EuroConv!$A$2:$B$20,2,FALSE))</f>
        <v>168.39474125277448</v>
      </c>
      <c r="Q18" s="1">
        <f>HLOOKUP("Japan",Data1!$C$1:$BT$30,$A18,FALSE)/(HLOOKUP("Euro Area",Data1!$C$1:$BT$30,$A18,FALSE)*VLOOKUP(Q$3,EuroConv!$A$2:$B$20,2,FALSE))</f>
        <v>6.8493358880734656E-2</v>
      </c>
      <c r="R18" s="1">
        <f>HLOOKUP("Japan",Data1!$C$1:$BT$30,$A18,FALSE)/(HLOOKUP(R$2,Data1!$C$1:$BT$30,$A18,FALSE))</f>
        <v>7.8845495032545398E-2</v>
      </c>
      <c r="S18" s="1">
        <f>HLOOKUP("Japan",Data1!$C$1:$BT$30,$A18,FALSE)/(HLOOKUP(S$2,Data1!$C$1:$BT$30,$A18,FALSE))</f>
        <v>188.26175869120655</v>
      </c>
      <c r="T18" s="1">
        <f>HLOOKUP("Japan",Data1!$C$1:$BT$30,$A18,FALSE)/(HLOOKUP(T$2,Data1!$C$1:$BT$30,$A18,FALSE))</f>
        <v>38.275403292865462</v>
      </c>
      <c r="U18" s="1">
        <f>HLOOKUP("Japan",Data1!$C$1:$BT$30,$A18,FALSE)/(HLOOKUP("Euro Area",Data1!$C$1:$BT$30,$A18,FALSE)*VLOOKUP(U$3,EuroConv!$A$2:$B$20,2,FALSE))</f>
        <v>3.2876044809233558</v>
      </c>
      <c r="V18" s="1">
        <f>HLOOKUP("Japan",Data1!$C$1:$BT$30,$A18,FALSE)/(HLOOKUP("Euro Area",Data1!$C$1:$BT$30,$A18,FALSE)*VLOOKUP(V$3,EuroConv!$A$2:$B$20,2,FALSE))</f>
        <v>60.181074642307784</v>
      </c>
      <c r="W18" s="1">
        <f>HLOOKUP("Japan",Data1!$C$1:$BT$30,$A18,FALSE)/(HLOOKUP(W$2,Data1!$C$1:$BT$30,$A18,FALSE))</f>
        <v>15.927335640138407</v>
      </c>
      <c r="X18" s="1">
        <f>HLOOKUP("Japan",Data1!$C$1:$BT$30,$A18,FALSE)/(HLOOKUP(X$2,Data1!$C$1:$BT$30,$A18,FALSE))</f>
        <v>32.298354559169212</v>
      </c>
      <c r="Y18" s="1">
        <f>HLOOKUP("Japan",Data1!$C$1:$BT$30,$A18,FALSE)/(HLOOKUP("Euro Area",Data1!$C$1:$BT$30,$A18,FALSE)*VLOOKUP(Y$3,EuroConv!$A$2:$B$20,2,FALSE))</f>
        <v>0.6615139314252656</v>
      </c>
      <c r="Z18" s="1">
        <f>HLOOKUP("Japan",Data1!$C$1:$BT$30,$A18,FALSE)/(HLOOKUP(Z$2,Data1!$C$1:$BT$30,$A18,FALSE))</f>
        <v>65.597833832121992</v>
      </c>
      <c r="AA18" s="1">
        <f>HLOOKUP("Japan",Data1!$C$1:$BT$30,$A18,FALSE)/(HLOOKUP("Euro Area",Data1!$C$1:$BT$30,$A18,FALSE)*VLOOKUP(AA$3,EuroConv!$A$2:$B$20,2,FALSE))</f>
        <v>4.4022318263294187</v>
      </c>
      <c r="AB18" s="1">
        <f>HLOOKUP("Japan",Data1!$C$1:$BT$30,$A18,FALSE)/(HLOOKUP("Euro Area",Data1!$C$1:$BT$30,$A18,FALSE)*VLOOKUP(AB$3,EuroConv!$A$2:$B$20,2,FALSE))</f>
        <v>0.55342028042063129</v>
      </c>
      <c r="AC18" s="1">
        <f>HLOOKUP("Japan",Data1!$C$1:$BT$30,$A18,FALSE)/(HLOOKUP("Euro Area",Data1!$C$1:$BT$30,$A18,FALSE)*VLOOKUP(AC$3,EuroConv!$A$2:$B$20,2,FALSE))</f>
        <v>0.7970720853918003</v>
      </c>
      <c r="AD18" s="1">
        <f>HLOOKUP("Japan",Data1!$C$1:$BT$30,$A18,FALSE)/(HLOOKUP(AD$2,Data1!$C$1:$BT$30,$A18,FALSE))</f>
        <v>12.936134335698728</v>
      </c>
      <c r="AE18" s="1">
        <f>HLOOKUP("Japan",Data1!$C$1:$BT$30,$A18,FALSE)/(HLOOKUP(AE$2,Data1!$C$1:$BT$30,$A18,FALSE))</f>
        <v>89.335274138767588</v>
      </c>
      <c r="AF18" s="1">
        <f>HLOOKUP("Japan",Data1!$C$1:$BT$30,$A18,FALSE)/(HLOOKUP(AF$2,Data1!$C$1:$BT$30,$A18,FALSE))</f>
        <v>2.7629300383856998</v>
      </c>
      <c r="AG18" s="1">
        <f>HLOOKUP("Japan",Data1!$C$1:$BT$30,$A18,FALSE)/(HLOOKUP(AG$2,Data1!$C$1:$BT$30,$A18,FALSE))</f>
        <v>149.09117000000012</v>
      </c>
      <c r="AH18" s="1">
        <f>HLOOKUP("Japan",Data1!$C$1:$BT$30,$A18,FALSE)/(HLOOKUP(AH$2,Data1!$C$1:$BT$30,$A18,FALSE))</f>
        <v>92.06</v>
      </c>
      <c r="AI18" s="1">
        <f>HLOOKUP("Japan",Data1!$C$1:$BT$30,$A18,FALSE)/(HLOOKUP(AI$2,Data1!$C$1:$BT$30,$A18,FALSE))</f>
        <v>5.1312635861992086E-3</v>
      </c>
      <c r="AJ18" s="6">
        <f>HLOOKUP("Japan",Data1!$C$1:$BT$30,$A18,FALSE)/(HLOOKUP(AJ$2,Data1!$C$1:$BT$30,$A18,FALSE))</f>
        <v>132.62163600000008</v>
      </c>
    </row>
    <row r="19" spans="1:36" x14ac:dyDescent="0.25">
      <c r="A19" s="1">
        <v>19</v>
      </c>
      <c r="B19" s="1">
        <v>2010</v>
      </c>
      <c r="C19" s="1">
        <f>HLOOKUP("Japan",Data1!$C$1:$BT$30,$A19,FALSE)/(HLOOKUP("Euro Area",Data1!$C$1:$BT$30,$A19,FALSE)*VLOOKUP(C$3,EuroConv!$A$2:$B$20,2,FALSE))</f>
        <v>7.9092381706794184</v>
      </c>
      <c r="D19" s="1">
        <f>HLOOKUP("Japan",Data1!$C$1:$BT$30,$A19,FALSE)/(HLOOKUP("Euro Area",Data1!$C$1:$BT$30,$A19,FALSE)*VLOOKUP(D$3,EuroConv!$A$2:$B$20,2,FALSE))</f>
        <v>2.6979117449473105</v>
      </c>
      <c r="E19" s="1">
        <f>HLOOKUP("Japan",Data1!$C$1:$BT$30,$A19,FALSE)/(HLOOKUP(E$2,Data1!$C$1:$BT$30,$A19,FALSE))</f>
        <v>48.315339897971292</v>
      </c>
      <c r="F19" s="1">
        <f>HLOOKUP("Japan",Data1!$C$1:$BT$30,$A19,FALSE)/(HLOOKUP(F$2,Data1!$C$1:$BT$30,$A19,FALSE))</f>
        <v>81.892217977076214</v>
      </c>
      <c r="G19" s="1">
        <f>HLOOKUP("Japan",Data1!$C$1:$BT$30,$A19,FALSE)/(HLOOKUP(G$2,Data1!$C$1:$BT$30,$A19,FALSE))</f>
        <v>12.298237932023737</v>
      </c>
      <c r="H19" s="1">
        <f>HLOOKUP("Japan",Data1!$C$1:$BT$30,$A19,FALSE)/(HLOOKUP(H$2,Data1!$C$1:$BT$30,$A19,FALSE))</f>
        <v>4.3437683323556078</v>
      </c>
      <c r="I19" s="1">
        <f>HLOOKUP("Japan",Data1!$C$1:$BT$30,$A19,FALSE)/(HLOOKUP(I$2,Data1!$C$1:$BT$30,$A19,FALSE))</f>
        <v>14.510181176847844</v>
      </c>
      <c r="J19" s="1">
        <f>HLOOKUP("Japan",Data1!$C$1:$BT$30,$A19,FALSE)/(HLOOKUP(J$2,Data1!$C$1:$BT$30,$A19,FALSE))</f>
        <v>6.9551777434312214</v>
      </c>
      <c r="K19" s="1">
        <f>HLOOKUP("Japan",Data1!$C$1:$BT$30,$A19,FALSE)/(HLOOKUP("Euro Area",Data1!$C$1:$BT$30,$A19,FALSE)*VLOOKUP(K$3,EuroConv!$A$2:$B$20,2,FALSE))</f>
        <v>18.304479012669596</v>
      </c>
      <c r="L19" s="1">
        <f>HLOOKUP("Japan",Data1!$C$1:$BT$30,$A19,FALSE)/(HLOOKUP("Euro Area",Data1!$C$1:$BT$30,$A19,FALSE)*VLOOKUP(L$3,EuroConv!$A$2:$B$20,2,FALSE))</f>
        <v>16.591558593017528</v>
      </c>
      <c r="M19" s="1">
        <f>HLOOKUP("Japan",Data1!$C$1:$BT$30,$A19,FALSE)/(HLOOKUP("Euro Area",Data1!$C$1:$BT$30,$A19,FALSE)*VLOOKUP(M$3,EuroConv!$A$2:$B$20,2,FALSE))</f>
        <v>55.645679839249837</v>
      </c>
      <c r="N19" s="1">
        <f>HLOOKUP("Japan",Data1!$C$1:$BT$30,$A19,FALSE)/(HLOOKUP("Euro Area",Data1!$C$1:$BT$30,$A19,FALSE)*VLOOKUP(N$3,EuroConv!$A$2:$B$20,2,FALSE))</f>
        <v>0.31939395451210562</v>
      </c>
      <c r="O19" s="1">
        <f>HLOOKUP("Japan",Data1!$C$1:$BT$30,$A19,FALSE)/(HLOOKUP(O$2,Data1!$C$1:$BT$30,$A19,FALSE))</f>
        <v>0.39036664270309129</v>
      </c>
      <c r="P19" s="1">
        <f>HLOOKUP("Japan",Data1!$C$1:$BT$30,$A19,FALSE)/(HLOOKUP("Euro Area",Data1!$C$1:$BT$30,$A19,FALSE)*VLOOKUP(P$3,EuroConv!$A$2:$B$20,2,FALSE))</f>
        <v>138.19002646134155</v>
      </c>
      <c r="Q19" s="1">
        <f>HLOOKUP("Japan",Data1!$C$1:$BT$30,$A19,FALSE)/(HLOOKUP("Euro Area",Data1!$C$1:$BT$30,$A19,FALSE)*VLOOKUP(Q$3,EuroConv!$A$2:$B$20,2,FALSE))</f>
        <v>5.6207806762486635E-2</v>
      </c>
      <c r="R19" s="1">
        <f>HLOOKUP("Japan",Data1!$C$1:$BT$30,$A19,FALSE)/(HLOOKUP(R$2,Data1!$C$1:$BT$30,$A19,FALSE))</f>
        <v>7.1516375449995603E-2</v>
      </c>
      <c r="S19" s="1">
        <f>HLOOKUP("Japan",Data1!$C$1:$BT$30,$A19,FALSE)/(HLOOKUP(S$2,Data1!$C$1:$BT$30,$A19,FALSE))</f>
        <v>152.24299065420561</v>
      </c>
      <c r="T19" s="1">
        <f>HLOOKUP("Japan",Data1!$C$1:$BT$30,$A19,FALSE)/(HLOOKUP(T$2,Data1!$C$1:$BT$30,$A19,FALSE))</f>
        <v>31.208092264071421</v>
      </c>
      <c r="U19" s="1">
        <f>HLOOKUP("Japan",Data1!$C$1:$BT$30,$A19,FALSE)/(HLOOKUP("Euro Area",Data1!$C$1:$BT$30,$A19,FALSE)*VLOOKUP(U$3,EuroConv!$A$2:$B$20,2,FALSE))</f>
        <v>2.6979117449473105</v>
      </c>
      <c r="V19" s="1">
        <f>HLOOKUP("Japan",Data1!$C$1:$BT$30,$A19,FALSE)/(HLOOKUP("Euro Area",Data1!$C$1:$BT$30,$A19,FALSE)*VLOOKUP(V$3,EuroConv!$A$2:$B$20,2,FALSE))</f>
        <v>49.386484610043972</v>
      </c>
      <c r="W19" s="1">
        <f>HLOOKUP("Japan",Data1!$C$1:$BT$30,$A19,FALSE)/(HLOOKUP(W$2,Data1!$C$1:$BT$30,$A19,FALSE))</f>
        <v>13.899317406143345</v>
      </c>
      <c r="X19" s="1">
        <f>HLOOKUP("Japan",Data1!$C$1:$BT$30,$A19,FALSE)/(HLOOKUP(X$2,Data1!$C$1:$BT$30,$A19,FALSE))</f>
        <v>27.478829998987887</v>
      </c>
      <c r="Y19" s="1">
        <f>HLOOKUP("Japan",Data1!$C$1:$BT$30,$A19,FALSE)/(HLOOKUP("Euro Area",Data1!$C$1:$BT$30,$A19,FALSE)*VLOOKUP(Y$3,EuroConv!$A$2:$B$20,2,FALSE))</f>
        <v>0.54285915942578389</v>
      </c>
      <c r="Z19" s="1">
        <f>HLOOKUP("Japan",Data1!$C$1:$BT$30,$A19,FALSE)/(HLOOKUP(Z$2,Data1!$C$1:$BT$30,$A19,FALSE))</f>
        <v>63.262135922330096</v>
      </c>
      <c r="AA19" s="1">
        <f>HLOOKUP("Japan",Data1!$C$1:$BT$30,$A19,FALSE)/(HLOOKUP("Euro Area",Data1!$C$1:$BT$30,$A19,FALSE)*VLOOKUP(AA$3,EuroConv!$A$2:$B$20,2,FALSE))</f>
        <v>3.6126100378410673</v>
      </c>
      <c r="AB19" s="1">
        <f>HLOOKUP("Japan",Data1!$C$1:$BT$30,$A19,FALSE)/(HLOOKUP("Euro Area",Data1!$C$1:$BT$30,$A19,FALSE)*VLOOKUP(AB$3,EuroConv!$A$2:$B$20,2,FALSE))</f>
        <v>0.4541541061592389</v>
      </c>
      <c r="AC19" s="1">
        <f>HLOOKUP("Japan",Data1!$C$1:$BT$30,$A19,FALSE)/(HLOOKUP("Euro Area",Data1!$C$1:$BT$30,$A19,FALSE)*VLOOKUP(AC$3,EuroConv!$A$2:$B$20,2,FALSE))</f>
        <v>0.65410244852331323</v>
      </c>
      <c r="AD19" s="1">
        <f>HLOOKUP("Japan",Data1!$C$1:$BT$30,$A19,FALSE)/(HLOOKUP(AD$2,Data1!$C$1:$BT$30,$A19,FALSE))</f>
        <v>12.139141839426502</v>
      </c>
      <c r="AE19" s="1">
        <f>HLOOKUP("Japan",Data1!$C$1:$BT$30,$A19,FALSE)/(HLOOKUP(AE$2,Data1!$C$1:$BT$30,$A19,FALSE))</f>
        <v>86.685823754789283</v>
      </c>
      <c r="AF19" s="1">
        <f>HLOOKUP("Japan",Data1!$C$1:$BT$30,$A19,FALSE)/(HLOOKUP(AF$2,Data1!$C$1:$BT$30,$A19,FALSE))</f>
        <v>2.7013760600703787</v>
      </c>
      <c r="AG19" s="1">
        <f>HLOOKUP("Japan",Data1!$C$1:$BT$30,$A19,FALSE)/(HLOOKUP(AG$2,Data1!$C$1:$BT$30,$A19,FALSE))</f>
        <v>127.50997500000007</v>
      </c>
      <c r="AH19" s="1">
        <f>HLOOKUP("Japan",Data1!$C$1:$BT$30,$A19,FALSE)/(HLOOKUP(AH$2,Data1!$C$1:$BT$30,$A19,FALSE))</f>
        <v>81.45</v>
      </c>
      <c r="AI19" s="1">
        <f>HLOOKUP("Japan",Data1!$C$1:$BT$30,$A19,FALSE)/(HLOOKUP(AI$2,Data1!$C$1:$BT$30,$A19,FALSE))</f>
        <v>4.3022395943376297E-3</v>
      </c>
      <c r="AJ19" s="6">
        <f>HLOOKUP("Japan",Data1!$C$1:$BT$30,$A19,FALSE)/(HLOOKUP(AJ$2,Data1!$C$1:$BT$30,$A19,FALSE))</f>
        <v>108.83349</v>
      </c>
    </row>
    <row r="20" spans="1:36" x14ac:dyDescent="0.25">
      <c r="A20" s="1">
        <v>20</v>
      </c>
      <c r="B20" s="1">
        <v>2011</v>
      </c>
      <c r="C20" s="1">
        <f>HLOOKUP("Japan",Data1!$C$1:$BT$30,$A20,FALSE)/(HLOOKUP("Euro Area",Data1!$C$1:$BT$30,$A20,FALSE)*VLOOKUP(C$3,EuroConv!$A$2:$B$20,2,FALSE))</f>
        <v>7.3081188636875636</v>
      </c>
      <c r="D20" s="1">
        <f>HLOOKUP("Japan",Data1!$C$1:$BT$30,$A20,FALSE)/(HLOOKUP("Euro Area",Data1!$C$1:$BT$30,$A20,FALSE)*VLOOKUP(D$3,EuroConv!$A$2:$B$20,2,FALSE))</f>
        <v>2.4928645832042218</v>
      </c>
      <c r="E20" s="1">
        <f>HLOOKUP("Japan",Data1!$C$1:$BT$30,$A20,FALSE)/(HLOOKUP(E$2,Data1!$C$1:$BT$30,$A20,FALSE))</f>
        <v>41.811921669894552</v>
      </c>
      <c r="F20" s="1">
        <f>HLOOKUP("Japan",Data1!$C$1:$BT$30,$A20,FALSE)/(HLOOKUP(F$2,Data1!$C$1:$BT$30,$A20,FALSE))</f>
        <v>76.42084562438545</v>
      </c>
      <c r="G20" s="1">
        <f>HLOOKUP("Japan",Data1!$C$1:$BT$30,$A20,FALSE)/(HLOOKUP(G$2,Data1!$C$1:$BT$30,$A20,FALSE))</f>
        <v>12.334745829960799</v>
      </c>
      <c r="H20" s="1">
        <f>HLOOKUP("Japan",Data1!$C$1:$BT$30,$A20,FALSE)/(HLOOKUP(H$2,Data1!$C$1:$BT$30,$A20,FALSE))</f>
        <v>3.8976930792377127</v>
      </c>
      <c r="I20" s="1">
        <f>HLOOKUP("Japan",Data1!$C$1:$BT$30,$A20,FALSE)/(HLOOKUP(I$2,Data1!$C$1:$BT$30,$A20,FALSE))</f>
        <v>13.526872737399055</v>
      </c>
      <c r="J20" s="1">
        <f>HLOOKUP("Japan",Data1!$C$1:$BT$30,$A20,FALSE)/(HLOOKUP("Euro Area",Data1!$C$1:$BT$30,$A20,FALSE)*VLOOKUP(J$3,EuroConv!$A$2:$B$20,2,FALSE))</f>
        <v>6.4270773203124003</v>
      </c>
      <c r="K20" s="1">
        <f>HLOOKUP("Japan",Data1!$C$1:$BT$30,$A20,FALSE)/(HLOOKUP("Euro Area",Data1!$C$1:$BT$30,$A20,FALSE)*VLOOKUP(K$3,EuroConv!$A$2:$B$20,2,FALSE))</f>
        <v>16.913298787533236</v>
      </c>
      <c r="L20" s="1">
        <f>HLOOKUP("Japan",Data1!$C$1:$BT$30,$A20,FALSE)/(HLOOKUP("Euro Area",Data1!$C$1:$BT$30,$A20,FALSE)*VLOOKUP(L$3,EuroConv!$A$2:$B$20,2,FALSE))</f>
        <v>15.330564046118875</v>
      </c>
      <c r="M20" s="1">
        <f>HLOOKUP("Japan",Data1!$C$1:$BT$30,$A20,FALSE)/(HLOOKUP("Euro Area",Data1!$C$1:$BT$30,$A20,FALSE)*VLOOKUP(M$3,EuroConv!$A$2:$B$20,2,FALSE))</f>
        <v>51.416487118001051</v>
      </c>
      <c r="N20" s="1">
        <f>HLOOKUP("Japan",Data1!$C$1:$BT$30,$A20,FALSE)/(HLOOKUP("Euro Area",Data1!$C$1:$BT$30,$A20,FALSE)*VLOOKUP(N$3,EuroConv!$A$2:$B$20,2,FALSE))</f>
        <v>0.29511931914893613</v>
      </c>
      <c r="O20" s="1">
        <f>HLOOKUP("Japan",Data1!$C$1:$BT$30,$A20,FALSE)/(HLOOKUP(O$2,Data1!$C$1:$BT$30,$A20,FALSE))</f>
        <v>0.322918397872694</v>
      </c>
      <c r="P20" s="1">
        <f>HLOOKUP("Japan",Data1!$C$1:$BT$30,$A20,FALSE)/(HLOOKUP("Euro Area",Data1!$C$1:$BT$30,$A20,FALSE)*VLOOKUP(P$3,EuroConv!$A$2:$B$20,2,FALSE))</f>
        <v>127.68728382709213</v>
      </c>
      <c r="Q20" s="1">
        <f>HLOOKUP("Japan",Data1!$C$1:$BT$30,$A20,FALSE)/(HLOOKUP("Euro Area",Data1!$C$1:$BT$30,$A20,FALSE)*VLOOKUP(Q$3,EuroConv!$A$2:$B$20,2,FALSE))</f>
        <v>5.1935891172202216E-2</v>
      </c>
      <c r="R20" s="1">
        <f>HLOOKUP("Japan",Data1!$C$1:$BT$30,$A20,FALSE)/(HLOOKUP(R$2,Data1!$C$1:$BT$30,$A20,FALSE))</f>
        <v>6.7389230902627245E-2</v>
      </c>
      <c r="S20" s="1">
        <f>HLOOKUP("Japan",Data1!$C$1:$BT$30,$A20,FALSE)/(HLOOKUP(S$2,Data1!$C$1:$BT$30,$A20,FALSE))</f>
        <v>142.86764705882351</v>
      </c>
      <c r="T20" s="1">
        <f>HLOOKUP("Japan",Data1!$C$1:$BT$30,$A20,FALSE)/(HLOOKUP(T$2,Data1!$C$1:$BT$30,$A20,FALSE))</f>
        <v>29.115156964111787</v>
      </c>
      <c r="U20" s="1">
        <f>HLOOKUP("Japan",Data1!$C$1:$BT$30,$A20,FALSE)/(HLOOKUP("Euro Area",Data1!$C$1:$BT$30,$A20,FALSE)*VLOOKUP(U$3,EuroConv!$A$2:$B$20,2,FALSE))</f>
        <v>2.4928645832042218</v>
      </c>
      <c r="V20" s="1">
        <f>HLOOKUP("Japan",Data1!$C$1:$BT$30,$A20,FALSE)/(HLOOKUP("Euro Area",Data1!$C$1:$BT$30,$A20,FALSE)*VLOOKUP(V$3,EuroConv!$A$2:$B$20,2,FALSE))</f>
        <v>45.633004342676664</v>
      </c>
      <c r="W20" s="1">
        <f>HLOOKUP("Japan",Data1!$C$1:$BT$30,$A20,FALSE)/(HLOOKUP(W$2,Data1!$C$1:$BT$30,$A20,FALSE))</f>
        <v>12.974958263772955</v>
      </c>
      <c r="X20" s="1">
        <f>HLOOKUP("Japan",Data1!$C$1:$BT$30,$A20,FALSE)/(HLOOKUP(X$2,Data1!$C$1:$BT$30,$A20,FALSE))</f>
        <v>22.742435769883535</v>
      </c>
      <c r="Y20" s="1">
        <f>HLOOKUP("Japan",Data1!$C$1:$BT$30,$A20,FALSE)/(HLOOKUP("Euro Area",Data1!$C$1:$BT$30,$A20,FALSE)*VLOOKUP(Y$3,EuroConv!$A$2:$B$20,2,FALSE))</f>
        <v>0.50160068235552313</v>
      </c>
      <c r="Z20" s="1">
        <f>HLOOKUP("Japan",Data1!$C$1:$BT$30,$A20,FALSE)/(HLOOKUP(Z$2,Data1!$C$1:$BT$30,$A20,FALSE))</f>
        <v>59.752440993311296</v>
      </c>
      <c r="AA20" s="1">
        <f>HLOOKUP("Japan",Data1!$C$1:$BT$30,$A20,FALSE)/(HLOOKUP("Euro Area",Data1!$C$1:$BT$30,$A20,FALSE)*VLOOKUP(AA$3,EuroConv!$A$2:$B$20,2,FALSE))</f>
        <v>3.3380438159729136</v>
      </c>
      <c r="AB20" s="1">
        <f>HLOOKUP("Japan",Data1!$C$1:$BT$30,$A20,FALSE)/(HLOOKUP("Euro Area",Data1!$C$1:$BT$30,$A20,FALSE)*VLOOKUP(AB$3,EuroConv!$A$2:$B$20,2,FALSE))</f>
        <v>0.41963740610916372</v>
      </c>
      <c r="AC20" s="1">
        <f>HLOOKUP("Japan",Data1!$C$1:$BT$30,$A20,FALSE)/(HLOOKUP("Euro Area",Data1!$C$1:$BT$30,$A20,FALSE)*VLOOKUP(AC$3,EuroConv!$A$2:$B$20,2,FALSE))</f>
        <v>0.60438923947928314</v>
      </c>
      <c r="AD20" s="1">
        <f>HLOOKUP("Japan",Data1!$C$1:$BT$30,$A20,FALSE)/(HLOOKUP(AD$2,Data1!$C$1:$BT$30,$A20,FALSE))</f>
        <v>11.283882863655503</v>
      </c>
      <c r="AE20" s="1">
        <f>HLOOKUP("Japan",Data1!$C$1:$BT$30,$A20,FALSE)/(HLOOKUP(AE$2,Data1!$C$1:$BT$30,$A20,FALSE))</f>
        <v>82.601764268253802</v>
      </c>
      <c r="AF20" s="1">
        <f>HLOOKUP("Japan",Data1!$C$1:$BT$30,$A20,FALSE)/(HLOOKUP(AF$2,Data1!$C$1:$BT$30,$A20,FALSE))</f>
        <v>2.4524158125915081</v>
      </c>
      <c r="AG20" s="1">
        <f>HLOOKUP("Japan",Data1!$C$1:$BT$30,$A20,FALSE)/(HLOOKUP(AG$2,Data1!$C$1:$BT$30,$A20,FALSE))</f>
        <v>120.1628919999999</v>
      </c>
      <c r="AH20" s="1">
        <f>HLOOKUP("Japan",Data1!$C$1:$BT$30,$A20,FALSE)/(HLOOKUP(AH$2,Data1!$C$1:$BT$30,$A20,FALSE))</f>
        <v>77.72</v>
      </c>
      <c r="AI20" s="1">
        <f>HLOOKUP("Japan",Data1!$C$1:$BT$30,$A20,FALSE)/(HLOOKUP(AI$2,Data1!$C$1:$BT$30,$A20,FALSE))</f>
        <v>3.7315152679085846E-3</v>
      </c>
      <c r="AJ20" s="6">
        <f>HLOOKUP("Japan",Data1!$C$1:$BT$30,$A20,FALSE)/(HLOOKUP(AJ$2,Data1!$C$1:$BT$30,$A20,FALSE))</f>
        <v>100.56190799999999</v>
      </c>
    </row>
    <row r="21" spans="1:36" x14ac:dyDescent="0.25">
      <c r="A21" s="1">
        <v>21</v>
      </c>
      <c r="B21" s="1">
        <v>2012</v>
      </c>
      <c r="C21" s="1">
        <f>HLOOKUP("Japan",Data1!$C$1:$BT$30,$A21,FALSE)/(HLOOKUP("Euro Area",Data1!$C$1:$BT$30,$A21,FALSE)*VLOOKUP(C$3,EuroConv!$A$2:$B$20,2,FALSE))</f>
        <v>8.2988067120629623</v>
      </c>
      <c r="D21" s="1">
        <f>HLOOKUP("Japan",Data1!$C$1:$BT$30,$A21,FALSE)/(HLOOKUP("Euro Area",Data1!$C$1:$BT$30,$A21,FALSE)*VLOOKUP(D$3,EuroConv!$A$2:$B$20,2,FALSE))</f>
        <v>2.8307970520502028</v>
      </c>
      <c r="E21" s="1">
        <f>HLOOKUP("Japan",Data1!$C$1:$BT$30,$A21,FALSE)/(HLOOKUP(E$2,Data1!$C$1:$BT$30,$A21,FALSE))</f>
        <v>42.254552555777963</v>
      </c>
      <c r="F21" s="1">
        <f>HLOOKUP("Japan",Data1!$C$1:$BT$30,$A21,FALSE)/(HLOOKUP(F$2,Data1!$C$1:$BT$30,$A21,FALSE))</f>
        <v>86.993667705297014</v>
      </c>
      <c r="G21" s="1">
        <f>HLOOKUP("Japan",Data1!$C$1:$BT$30,$A21,FALSE)/(HLOOKUP(G$2,Data1!$C$1:$BT$30,$A21,FALSE))</f>
        <v>13.760811498346476</v>
      </c>
      <c r="H21" s="1">
        <f>HLOOKUP("Japan",Data1!$C$1:$BT$30,$A21,FALSE)/(HLOOKUP(H$2,Data1!$C$1:$BT$30,$A21,FALSE))</f>
        <v>4.5421149304644448</v>
      </c>
      <c r="I21" s="1">
        <f>HLOOKUP("Japan",Data1!$C$1:$BT$30,$A21,FALSE)/(HLOOKUP(I$2,Data1!$C$1:$BT$30,$A21,FALSE))</f>
        <v>15.293951335017937</v>
      </c>
      <c r="J21" s="1">
        <f>HLOOKUP("Japan",Data1!$C$1:$BT$30,$A21,FALSE)/(HLOOKUP("Euro Area",Data1!$C$1:$BT$30,$A21,FALSE)*VLOOKUP(J$3,EuroConv!$A$2:$B$20,2,FALSE))</f>
        <v>7.2983312668566969</v>
      </c>
      <c r="K21" s="1">
        <f>HLOOKUP("Japan",Data1!$C$1:$BT$30,$A21,FALSE)/(HLOOKUP("Euro Area",Data1!$C$1:$BT$30,$A21,FALSE)*VLOOKUP(K$3,EuroConv!$A$2:$B$20,2,FALSE))</f>
        <v>19.206063847500637</v>
      </c>
      <c r="L21" s="1">
        <f>HLOOKUP("Japan",Data1!$C$1:$BT$30,$A21,FALSE)/(HLOOKUP("Euro Area",Data1!$C$1:$BT$30,$A21,FALSE)*VLOOKUP(L$3,EuroConv!$A$2:$B$20,2,FALSE))</f>
        <v>17.408773745840048</v>
      </c>
      <c r="M21" s="1">
        <f>HLOOKUP("Japan",Data1!$C$1:$BT$30,$A21,FALSE)/(HLOOKUP("Euro Area",Data1!$C$1:$BT$30,$A21,FALSE)*VLOOKUP(M$3,EuroConv!$A$2:$B$20,2,FALSE))</f>
        <v>58.386500871752645</v>
      </c>
      <c r="N21" s="1">
        <f>HLOOKUP("Japan",Data1!$C$1:$BT$30,$A21,FALSE)/(HLOOKUP("Euro Area",Data1!$C$1:$BT$30,$A21,FALSE)*VLOOKUP(N$3,EuroConv!$A$2:$B$20,2,FALSE))</f>
        <v>0.33512566397652233</v>
      </c>
      <c r="O21" s="1">
        <f>HLOOKUP("Japan",Data1!$C$1:$BT$30,$A21,FALSE)/(HLOOKUP(O$2,Data1!$C$1:$BT$30,$A21,FALSE))</f>
        <v>0.39175304395057253</v>
      </c>
      <c r="P21" s="1">
        <f>HLOOKUP("Japan",Data1!$C$1:$BT$30,$A21,FALSE)/(HLOOKUP("Euro Area",Data1!$C$1:$BT$30,$A21,FALSE)*VLOOKUP(P$3,EuroConv!$A$2:$B$20,2,FALSE))</f>
        <v>144.99655900980744</v>
      </c>
      <c r="Q21" s="1">
        <f>HLOOKUP("Japan",Data1!$C$1:$BT$30,$A21,FALSE)/(HLOOKUP("Euro Area",Data1!$C$1:$BT$30,$A21,FALSE)*VLOOKUP(Q$3,EuroConv!$A$2:$B$20,2,FALSE))</f>
        <v>5.8976315286607753E-2</v>
      </c>
      <c r="R21" s="1">
        <f>HLOOKUP("Japan",Data1!$C$1:$BT$30,$A21,FALSE)/(HLOOKUP(R$2,Data1!$C$1:$BT$30,$A21,FALSE))</f>
        <v>8.0804780132574E-2</v>
      </c>
      <c r="S21" s="1">
        <f>HLOOKUP("Japan",Data1!$C$1:$BT$30,$A21,FALSE)/(HLOOKUP(S$2,Data1!$C$1:$BT$30,$A21,FALSE))</f>
        <v>162.99435028248587</v>
      </c>
      <c r="T21" s="1">
        <f>HLOOKUP("Japan",Data1!$C$1:$BT$30,$A21,FALSE)/(HLOOKUP(T$2,Data1!$C$1:$BT$30,$A21,FALSE))</f>
        <v>33.211818879508826</v>
      </c>
      <c r="U21" s="1">
        <f>HLOOKUP("Japan",Data1!$C$1:$BT$30,$A21,FALSE)/(HLOOKUP("Euro Area",Data1!$C$1:$BT$30,$A21,FALSE)*VLOOKUP(U$3,EuroConv!$A$2:$B$20,2,FALSE))</f>
        <v>2.8307970520502028</v>
      </c>
      <c r="V21" s="1">
        <f>HLOOKUP("Japan",Data1!$C$1:$BT$30,$A21,FALSE)/(HLOOKUP("Euro Area",Data1!$C$1:$BT$30,$A21,FALSE)*VLOOKUP(V$3,EuroConv!$A$2:$B$20,2,FALSE))</f>
        <v>51.819009760812442</v>
      </c>
      <c r="W21" s="1">
        <f>HLOOKUP("Japan",Data1!$C$1:$BT$30,$A21,FALSE)/(HLOOKUP(W$2,Data1!$C$1:$BT$30,$A21,FALSE))</f>
        <v>15.538599640933571</v>
      </c>
      <c r="X21" s="1">
        <f>HLOOKUP("Japan",Data1!$C$1:$BT$30,$A21,FALSE)/(HLOOKUP(X$2,Data1!$C$1:$BT$30,$A21,FALSE))</f>
        <v>27.922957801006579</v>
      </c>
      <c r="Y21" s="1">
        <f>HLOOKUP("Japan",Data1!$C$1:$BT$30,$A21,FALSE)/(HLOOKUP("Euro Area",Data1!$C$1:$BT$30,$A21,FALSE)*VLOOKUP(Y$3,EuroConv!$A$2:$B$20,2,FALSE))</f>
        <v>0.56959761973643519</v>
      </c>
      <c r="Z21" s="1">
        <f>HLOOKUP("Japan",Data1!$C$1:$BT$30,$A21,FALSE)/(HLOOKUP(Z$2,Data1!$C$1:$BT$30,$A21,FALSE))</f>
        <v>70.739681242337554</v>
      </c>
      <c r="AA21" s="1">
        <f>HLOOKUP("Japan",Data1!$C$1:$BT$30,$A21,FALSE)/(HLOOKUP("Euro Area",Data1!$C$1:$BT$30,$A21,FALSE)*VLOOKUP(AA$3,EuroConv!$A$2:$B$20,2,FALSE))</f>
        <v>3.7905486954789871</v>
      </c>
      <c r="AB21" s="1">
        <f>HLOOKUP("Japan",Data1!$C$1:$BT$30,$A21,FALSE)/(HLOOKUP("Euro Area",Data1!$C$1:$BT$30,$A21,FALSE)*VLOOKUP(AB$3,EuroConv!$A$2:$B$20,2,FALSE))</f>
        <v>0.47652341011517269</v>
      </c>
      <c r="AC21" s="1">
        <f>HLOOKUP("Japan",Data1!$C$1:$BT$30,$A21,FALSE)/(HLOOKUP("Euro Area",Data1!$C$1:$BT$30,$A21,FALSE)*VLOOKUP(AC$3,EuroConv!$A$2:$B$20,2,FALSE))</f>
        <v>0.68632018318848931</v>
      </c>
      <c r="AD21" s="1">
        <f>HLOOKUP("Japan",Data1!$C$1:$BT$30,$A21,FALSE)/(HLOOKUP(AD$2,Data1!$C$1:$BT$30,$A21,FALSE))</f>
        <v>13.306172649704051</v>
      </c>
      <c r="AE21" s="1">
        <f>HLOOKUP("Japan",Data1!$C$1:$BT$30,$A21,FALSE)/(HLOOKUP(AE$2,Data1!$C$1:$BT$30,$A21,FALSE))</f>
        <v>94.425049094479604</v>
      </c>
      <c r="AF21" s="1">
        <f>HLOOKUP("Japan",Data1!$C$1:$BT$30,$A21,FALSE)/(HLOOKUP(AF$2,Data1!$C$1:$BT$30,$A21,FALSE))</f>
        <v>2.8255135219838339</v>
      </c>
      <c r="AG21" s="1">
        <f>HLOOKUP("Japan",Data1!$C$1:$BT$30,$A21,FALSE)/(HLOOKUP(AG$2,Data1!$C$1:$BT$30,$A21,FALSE))</f>
        <v>136.5759000000001</v>
      </c>
      <c r="AH21" s="1">
        <f>HLOOKUP("Japan",Data1!$C$1:$BT$30,$A21,FALSE)/(HLOOKUP(AH$2,Data1!$C$1:$BT$30,$A21,FALSE))</f>
        <v>86.55</v>
      </c>
      <c r="AI21" s="1">
        <f>HLOOKUP("Japan",Data1!$C$1:$BT$30,$A21,FALSE)/(HLOOKUP(AI$2,Data1!$C$1:$BT$30,$A21,FALSE))</f>
        <v>4.155463798732475E-3</v>
      </c>
      <c r="AJ21" s="6">
        <f>HLOOKUP("Japan",Data1!$C$1:$BT$30,$A21,FALSE)/(HLOOKUP(AJ$2,Data1!$C$1:$BT$30,$A21,FALSE))</f>
        <v>114.19406999999998</v>
      </c>
    </row>
    <row r="22" spans="1:36" x14ac:dyDescent="0.25">
      <c r="A22" s="1">
        <v>22</v>
      </c>
      <c r="B22" s="1">
        <v>2013</v>
      </c>
      <c r="C22" s="1">
        <f>HLOOKUP("Japan",Data1!$C$1:$BT$30,$A22,FALSE)/(HLOOKUP("Euro Area",Data1!$C$1:$BT$30,$A22,FALSE)*VLOOKUP(C$3,EuroConv!$A$2:$B$20,2,FALSE))</f>
        <v>10.553493019774276</v>
      </c>
      <c r="D22" s="1">
        <f>HLOOKUP("Japan",Data1!$C$1:$BT$30,$A22,FALSE)/(HLOOKUP("Euro Area",Data1!$C$1:$BT$30,$A22,FALSE)*VLOOKUP(D$3,EuroConv!$A$2:$B$20,2,FALSE))</f>
        <v>3.5998906789555742</v>
      </c>
      <c r="E22" s="1">
        <f>HLOOKUP("Japan",Data1!$C$1:$BT$30,$A22,FALSE)/(HLOOKUP(E$2,Data1!$C$1:$BT$30,$A22,FALSE))</f>
        <v>44.736171297476417</v>
      </c>
      <c r="F22" s="1">
        <f>HLOOKUP("Japan",Data1!$C$1:$BT$30,$A22,FALSE)/(HLOOKUP(F$2,Data1!$C$1:$BT$30,$A22,FALSE))</f>
        <v>99.003384731101903</v>
      </c>
      <c r="G22" s="1">
        <f>HLOOKUP("Japan",Data1!$C$1:$BT$30,$A22,FALSE)/(HLOOKUP(G$2,Data1!$C$1:$BT$30,$A22,FALSE))</f>
        <v>17.255506030414264</v>
      </c>
      <c r="H22" s="1">
        <f>HLOOKUP("Japan",Data1!$C$1:$BT$30,$A22,FALSE)/(HLOOKUP(H$2,Data1!$C$1:$BT$30,$A22,FALSE))</f>
        <v>5.2930531818638791</v>
      </c>
      <c r="I22" s="1">
        <f>HLOOKUP("Japan",Data1!$C$1:$BT$30,$A22,FALSE)/(HLOOKUP(I$2,Data1!$C$1:$BT$30,$A22,FALSE))</f>
        <v>19.454246494355868</v>
      </c>
      <c r="J22" s="1">
        <f>HLOOKUP("Japan",Data1!$C$1:$BT$30,$A22,FALSE)/(HLOOKUP("Euro Area",Data1!$C$1:$BT$30,$A22,FALSE)*VLOOKUP(J$3,EuroConv!$A$2:$B$20,2,FALSE))</f>
        <v>9.2812003885828211</v>
      </c>
      <c r="K22" s="1">
        <f>HLOOKUP("Japan",Data1!$C$1:$BT$30,$A22,FALSE)/(HLOOKUP("Euro Area",Data1!$C$1:$BT$30,$A22,FALSE)*VLOOKUP(K$3,EuroConv!$A$2:$B$20,2,FALSE))</f>
        <v>24.424121176037254</v>
      </c>
      <c r="L22" s="1">
        <f>HLOOKUP("Japan",Data1!$C$1:$BT$30,$A22,FALSE)/(HLOOKUP("Euro Area",Data1!$C$1:$BT$30,$A22,FALSE)*VLOOKUP(L$3,EuroConv!$A$2:$B$20,2,FALSE))</f>
        <v>22.138528897473456</v>
      </c>
      <c r="M22" s="1">
        <f>HLOOKUP("Japan",Data1!$C$1:$BT$30,$A22,FALSE)/(HLOOKUP("Euro Area",Data1!$C$1:$BT$30,$A22,FALSE)*VLOOKUP(M$3,EuroConv!$A$2:$B$20,2,FALSE))</f>
        <v>74.249413292566317</v>
      </c>
      <c r="N22" s="1">
        <f>HLOOKUP("Japan",Data1!$C$1:$BT$30,$A22,FALSE)/(HLOOKUP("Euro Area",Data1!$C$1:$BT$30,$A22,FALSE)*VLOOKUP(N$3,EuroConv!$A$2:$B$20,2,FALSE))</f>
        <v>0.4261752898019075</v>
      </c>
      <c r="O22" s="1">
        <f>HLOOKUP("Japan",Data1!$C$1:$BT$30,$A22,FALSE)/(HLOOKUP(O$2,Data1!$C$1:$BT$30,$A22,FALSE))</f>
        <v>0.48824593128390598</v>
      </c>
      <c r="P22" s="1">
        <f>HLOOKUP("Japan",Data1!$C$1:$BT$30,$A22,FALSE)/(HLOOKUP("Euro Area",Data1!$C$1:$BT$30,$A22,FALSE)*VLOOKUP(P$3,EuroConv!$A$2:$B$20,2,FALSE))</f>
        <v>184.39038605116534</v>
      </c>
      <c r="Q22" s="1">
        <f>HLOOKUP("Japan",Data1!$C$1:$BT$30,$A22,FALSE)/(HLOOKUP("Euro Area",Data1!$C$1:$BT$30,$A22,FALSE)*VLOOKUP(Q$3,EuroConv!$A$2:$B$20,2,FALSE))</f>
        <v>7.4999473213962928E-2</v>
      </c>
      <c r="R22" s="1">
        <f>HLOOKUP("Japan",Data1!$C$1:$BT$30,$A22,FALSE)/(HLOOKUP(R$2,Data1!$C$1:$BT$30,$A22,FALSE))</f>
        <v>9.9782052496920307E-2</v>
      </c>
      <c r="S22" s="1">
        <f>HLOOKUP("Japan",Data1!$C$1:$BT$30,$A22,FALSE)/(HLOOKUP(S$2,Data1!$C$1:$BT$30,$A22,FALSE))</f>
        <v>204.46601941747571</v>
      </c>
      <c r="T22" s="1">
        <f>HLOOKUP("Japan",Data1!$C$1:$BT$30,$A22,FALSE)/(HLOOKUP(T$2,Data1!$C$1:$BT$30,$A22,FALSE))</f>
        <v>41.955534305522356</v>
      </c>
      <c r="U22" s="1">
        <f>HLOOKUP("Japan",Data1!$C$1:$BT$30,$A22,FALSE)/(HLOOKUP("Euro Area",Data1!$C$1:$BT$30,$A22,FALSE)*VLOOKUP(U$3,EuroConv!$A$2:$B$20,2,FALSE))</f>
        <v>3.5998906789555742</v>
      </c>
      <c r="V22" s="1">
        <f>HLOOKUP("Japan",Data1!$C$1:$BT$30,$A22,FALSE)/(HLOOKUP("Euro Area",Data1!$C$1:$BT$30,$A22,FALSE)*VLOOKUP(V$3,EuroConv!$A$2:$B$20,2,FALSE))</f>
        <v>65.897613569843571</v>
      </c>
      <c r="W22" s="1">
        <f>HLOOKUP("Japan",Data1!$C$1:$BT$30,$A22,FALSE)/(HLOOKUP(W$2,Data1!$C$1:$BT$30,$A22,FALSE))</f>
        <v>17.319078947368421</v>
      </c>
      <c r="X22" s="1">
        <f>HLOOKUP("Japan",Data1!$C$1:$BT$30,$A22,FALSE)/(HLOOKUP(X$2,Data1!$C$1:$BT$30,$A22,FALSE))</f>
        <v>34.960159362549803</v>
      </c>
      <c r="Y22" s="1">
        <f>HLOOKUP("Japan",Data1!$C$1:$BT$30,$A22,FALSE)/(HLOOKUP("Euro Area",Data1!$C$1:$BT$30,$A22,FALSE)*VLOOKUP(Y$3,EuroConv!$A$2:$B$20,2,FALSE))</f>
        <v>0.72435046537843795</v>
      </c>
      <c r="Z22" s="1">
        <f>HLOOKUP("Japan",Data1!$C$1:$BT$30,$A22,FALSE)/(HLOOKUP(Z$2,Data1!$C$1:$BT$30,$A22,FALSE))</f>
        <v>83.221370425985924</v>
      </c>
      <c r="AA22" s="1">
        <f>HLOOKUP("Japan",Data1!$C$1:$BT$30,$A22,FALSE)/(HLOOKUP("Euro Area",Data1!$C$1:$BT$30,$A22,FALSE)*VLOOKUP(AA$3,EuroConv!$A$2:$B$20,2,FALSE))</f>
        <v>4.8203953395737891</v>
      </c>
      <c r="AB22" s="1">
        <f>HLOOKUP("Japan",Data1!$C$1:$BT$30,$A22,FALSE)/(HLOOKUP("Euro Area",Data1!$C$1:$BT$30,$A22,FALSE)*VLOOKUP(AB$3,EuroConv!$A$2:$B$20,2,FALSE))</f>
        <v>0.60598910866299438</v>
      </c>
      <c r="AC22" s="1">
        <f>HLOOKUP("Japan",Data1!$C$1:$BT$30,$A22,FALSE)/(HLOOKUP("Euro Area",Data1!$C$1:$BT$30,$A22,FALSE)*VLOOKUP(AC$3,EuroConv!$A$2:$B$20,2,FALSE))</f>
        <v>0.8727851501929248</v>
      </c>
      <c r="AD22" s="1">
        <f>HLOOKUP("Japan",Data1!$C$1:$BT$30,$A22,FALSE)/(HLOOKUP(AD$2,Data1!$C$1:$BT$30,$A22,FALSE))</f>
        <v>16.392166630343411</v>
      </c>
      <c r="AE22" s="1">
        <f>HLOOKUP("Japan",Data1!$C$1:$BT$30,$A22,FALSE)/(HLOOKUP(AE$2,Data1!$C$1:$BT$30,$A22,FALSE))</f>
        <v>118.11553561413349</v>
      </c>
      <c r="AF22" s="1">
        <f>HLOOKUP("Japan",Data1!$C$1:$BT$30,$A22,FALSE)/(HLOOKUP(AF$2,Data1!$C$1:$BT$30,$A22,FALSE))</f>
        <v>3.2090352780554401</v>
      </c>
      <c r="AG22" s="1">
        <f>HLOOKUP("Japan",Data1!$C$1:$BT$30,$A22,FALSE)/(HLOOKUP(AG$2,Data1!$C$1:$BT$30,$A22,FALSE))</f>
        <v>173.40804000000006</v>
      </c>
      <c r="AH22" s="1">
        <f>HLOOKUP("Japan",Data1!$C$1:$BT$30,$A22,FALSE)/(HLOOKUP(AH$2,Data1!$C$1:$BT$30,$A22,FALSE))</f>
        <v>105.3</v>
      </c>
      <c r="AI22" s="1">
        <f>HLOOKUP("Japan",Data1!$C$1:$BT$30,$A22,FALSE)/(HLOOKUP(AI$2,Data1!$C$1:$BT$30,$A22,FALSE))</f>
        <v>5.0057045065601824E-3</v>
      </c>
      <c r="AJ22" s="6">
        <f>HLOOKUP("Japan",Data1!$C$1:$BT$30,$A22,FALSE)/(HLOOKUP(AJ$2,Data1!$C$1:$BT$30,$A22,FALSE))</f>
        <v>145.21922999999998</v>
      </c>
    </row>
    <row r="23" spans="1:36" x14ac:dyDescent="0.25">
      <c r="A23" s="1">
        <v>23</v>
      </c>
      <c r="B23" s="1">
        <v>2014</v>
      </c>
      <c r="C23" s="1">
        <f>HLOOKUP("Japan",Data1!$C$1:$BT$30,$A23,FALSE)/(HLOOKUP("Euro Area",Data1!$C$1:$BT$30,$A23,FALSE)*VLOOKUP(C$3,EuroConv!$A$2:$B$20,2,FALSE))</f>
        <v>10.644319091880266</v>
      </c>
      <c r="D23" s="1">
        <f>HLOOKUP("Japan",Data1!$C$1:$BT$30,$A23,FALSE)/(HLOOKUP("Euro Area",Data1!$C$1:$BT$30,$A23,FALSE)*VLOOKUP(D$3,EuroConv!$A$2:$B$20,2,FALSE))</f>
        <v>3.63087226294562</v>
      </c>
      <c r="E23" s="1">
        <f>HLOOKUP("Japan",Data1!$C$1:$BT$30,$A23,FALSE)/(HLOOKUP(E$2,Data1!$C$1:$BT$30,$A23,FALSE))</f>
        <v>45.418266696784876</v>
      </c>
      <c r="F23" s="1">
        <f>HLOOKUP("Japan",Data1!$C$1:$BT$30,$A23,FALSE)/(HLOOKUP(F$2,Data1!$C$1:$BT$30,$A23,FALSE))</f>
        <v>103.99103525558142</v>
      </c>
      <c r="G23" s="1">
        <f>HLOOKUP("Japan",Data1!$C$1:$BT$30,$A23,FALSE)/(HLOOKUP(G$2,Data1!$C$1:$BT$30,$A23,FALSE))</f>
        <v>19.715639810426541</v>
      </c>
      <c r="H23" s="1">
        <f>HLOOKUP("Japan",Data1!$C$1:$BT$30,$A23,FALSE)/(HLOOKUP(H$2,Data1!$C$1:$BT$30,$A23,FALSE))</f>
        <v>5.2833493912586498</v>
      </c>
      <c r="I23" s="1">
        <f>HLOOKUP("Japan",Data1!$C$1:$BT$30,$A23,FALSE)/(HLOOKUP(I$2,Data1!$C$1:$BT$30,$A23,FALSE))</f>
        <v>19.707909955238996</v>
      </c>
      <c r="J23" s="1">
        <f>HLOOKUP("Japan",Data1!$C$1:$BT$30,$A23,FALSE)/(HLOOKUP("Euro Area",Data1!$C$1:$BT$30,$A23,FALSE)*VLOOKUP(J$3,EuroConv!$A$2:$B$20,2,FALSE))</f>
        <v>9.3610767834545552</v>
      </c>
      <c r="K23" s="1">
        <f>HLOOKUP("Japan",Data1!$C$1:$BT$30,$A23,FALSE)/(HLOOKUP("Euro Area",Data1!$C$1:$BT$30,$A23,FALSE)*VLOOKUP(K$3,EuroConv!$A$2:$B$20,2,FALSE))</f>
        <v>24.634321437401297</v>
      </c>
      <c r="L23" s="1">
        <f>HLOOKUP("Japan",Data1!$C$1:$BT$30,$A23,FALSE)/(HLOOKUP("Euro Area",Data1!$C$1:$BT$30,$A23,FALSE)*VLOOKUP(L$3,EuroConv!$A$2:$B$20,2,FALSE))</f>
        <v>22.329058764522678</v>
      </c>
      <c r="M23" s="1">
        <f>HLOOKUP("Japan",Data1!$C$1:$BT$30,$A23,FALSE)/(HLOOKUP("Euro Area",Data1!$C$1:$BT$30,$A23,FALSE)*VLOOKUP(M$3,EuroConv!$A$2:$B$20,2,FALSE))</f>
        <v>74.888422817934099</v>
      </c>
      <c r="N23" s="1">
        <f>HLOOKUP("Japan",Data1!$C$1:$BT$30,$A23,FALSE)/(HLOOKUP("Euro Area",Data1!$C$1:$BT$30,$A23,FALSE)*VLOOKUP(N$3,EuroConv!$A$2:$B$20,2,FALSE))</f>
        <v>0.42984306382978732</v>
      </c>
      <c r="O23" s="1">
        <f>HLOOKUP("Japan",Data1!$C$1:$BT$30,$A23,FALSE)/(HLOOKUP(O$2,Data1!$C$1:$BT$30,$A23,FALSE))</f>
        <v>0.46555782811716129</v>
      </c>
      <c r="P23" s="1">
        <f>HLOOKUP("Japan",Data1!$C$1:$BT$30,$A23,FALSE)/(HLOOKUP("Euro Area",Data1!$C$1:$BT$30,$A23,FALSE)*VLOOKUP(P$3,EuroConv!$A$2:$B$20,2,FALSE))</f>
        <v>185.97729708315771</v>
      </c>
      <c r="Q23" s="1">
        <f>HLOOKUP("Japan",Data1!$C$1:$BT$30,$A23,FALSE)/(HLOOKUP("Euro Area",Data1!$C$1:$BT$30,$A23,FALSE)*VLOOKUP(Q$3,EuroConv!$A$2:$B$20,2,FALSE))</f>
        <v>7.5644937947703592E-2</v>
      </c>
      <c r="R23" s="1">
        <f>HLOOKUP("Japan",Data1!$C$1:$BT$30,$A23,FALSE)/(HLOOKUP(R$2,Data1!$C$1:$BT$30,$A23,FALSE))</f>
        <v>0.10975254730713245</v>
      </c>
      <c r="S23" s="1">
        <f>HLOOKUP("Japan",Data1!$C$1:$BT$30,$A23,FALSE)/(HLOOKUP("Euro Area",Data1!$C$1:$BT$30,$A23,FALSE)*VLOOKUP(S$3,EuroConv!$A$2:$B$20,2,FALSE))</f>
        <v>208.40664538050444</v>
      </c>
      <c r="T23" s="1">
        <f>HLOOKUP("Japan",Data1!$C$1:$BT$30,$A23,FALSE)/(HLOOKUP(T$2,Data1!$C$1:$BT$30,$A23,FALSE))</f>
        <v>42.498326698841019</v>
      </c>
      <c r="U23" s="1">
        <f>HLOOKUP("Japan",Data1!$C$1:$BT$30,$A23,FALSE)/(HLOOKUP("Euro Area",Data1!$C$1:$BT$30,$A23,FALSE)*VLOOKUP(U$3,EuroConv!$A$2:$B$20,2,FALSE))</f>
        <v>3.63087226294562</v>
      </c>
      <c r="V23" s="1">
        <f>HLOOKUP("Japan",Data1!$C$1:$BT$30,$A23,FALSE)/(HLOOKUP("Euro Area",Data1!$C$1:$BT$30,$A23,FALSE)*VLOOKUP(V$3,EuroConv!$A$2:$B$20,2,FALSE))</f>
        <v>66.464745361231749</v>
      </c>
      <c r="W23" s="1">
        <f>HLOOKUP("Japan",Data1!$C$1:$BT$30,$A23,FALSE)/(HLOOKUP(W$2,Data1!$C$1:$BT$30,$A23,FALSE))</f>
        <v>16.236877523553165</v>
      </c>
      <c r="X23" s="1">
        <f>HLOOKUP("Japan",Data1!$C$1:$BT$30,$A23,FALSE)/(HLOOKUP(X$2,Data1!$C$1:$BT$30,$A23,FALSE))</f>
        <v>34.397810218978101</v>
      </c>
      <c r="Y23" s="1">
        <f>HLOOKUP("Japan",Data1!$C$1:$BT$30,$A23,FALSE)/(HLOOKUP("Euro Area",Data1!$C$1:$BT$30,$A23,FALSE)*VLOOKUP(Y$3,EuroConv!$A$2:$B$20,2,FALSE))</f>
        <v>0.73058441156812093</v>
      </c>
      <c r="Z23" s="1">
        <f>HLOOKUP("Japan",Data1!$C$1:$BT$30,$A23,FALSE)/(HLOOKUP(Z$2,Data1!$C$1:$BT$30,$A23,FALSE))</f>
        <v>91.304018769393778</v>
      </c>
      <c r="AA23" s="1">
        <f>HLOOKUP("Japan",Data1!$C$1:$BT$30,$A23,FALSE)/(HLOOKUP("Euro Area",Data1!$C$1:$BT$30,$A23,FALSE)*VLOOKUP(AA$3,EuroConv!$A$2:$B$20,2,FALSE))</f>
        <v>4.8618809002190808</v>
      </c>
      <c r="AB23" s="1">
        <f>HLOOKUP("Japan",Data1!$C$1:$BT$30,$A23,FALSE)/(HLOOKUP("Euro Area",Data1!$C$1:$BT$30,$A23,FALSE)*VLOOKUP(AB$3,EuroConv!$A$2:$B$20,2,FALSE))</f>
        <v>0.61120440660991504</v>
      </c>
      <c r="AC23" s="1">
        <f>HLOOKUP("Japan",Data1!$C$1:$BT$30,$A23,FALSE)/(HLOOKUP("Euro Area",Data1!$C$1:$BT$30,$A23,FALSE)*VLOOKUP(AC$3,EuroConv!$A$2:$B$20,2,FALSE))</f>
        <v>0.88029656341278739</v>
      </c>
      <c r="AD23" s="1">
        <f>HLOOKUP("Japan",Data1!$C$1:$BT$30,$A23,FALSE)/(HLOOKUP(AD$2,Data1!$C$1:$BT$30,$A23,FALSE))</f>
        <v>15.593413127213504</v>
      </c>
      <c r="AE23" s="1">
        <f>HLOOKUP("Japan",Data1!$C$1:$BT$30,$A23,FALSE)/(HLOOKUP(AE$2,Data1!$C$1:$BT$30,$A23,FALSE))</f>
        <v>121.96946719239713</v>
      </c>
      <c r="AF23" s="1">
        <f>HLOOKUP("Japan",Data1!$C$1:$BT$30,$A23,FALSE)/(HLOOKUP(AF$2,Data1!$C$1:$BT$30,$A23,FALSE))</f>
        <v>3.6598610563358918</v>
      </c>
      <c r="AG23" s="1">
        <f>HLOOKUP("Japan",Data1!$C$1:$BT$30,$A23,FALSE)/(HLOOKUP(AG$2,Data1!$C$1:$BT$30,$A23,FALSE))</f>
        <v>188.29491200000012</v>
      </c>
      <c r="AH23" s="1">
        <f>HLOOKUP("Japan",Data1!$C$1:$BT$30,$A23,FALSE)/(HLOOKUP(AH$2,Data1!$C$1:$BT$30,$A23,FALSE))</f>
        <v>120.64</v>
      </c>
      <c r="AI23" s="1">
        <f>HLOOKUP("Japan",Data1!$C$1:$BT$30,$A23,FALSE)/(HLOOKUP(AI$2,Data1!$C$1:$BT$30,$A23,FALSE))</f>
        <v>5.678245316765509E-3</v>
      </c>
      <c r="AJ23" s="6">
        <f>HLOOKUP("Japan",Data1!$C$1:$BT$30,$A23,FALSE)/(HLOOKUP(AJ$2,Data1!$C$1:$BT$30,$A23,FALSE))</f>
        <v>146.46902400000002</v>
      </c>
    </row>
    <row r="24" spans="1:36" x14ac:dyDescent="0.25">
      <c r="A24" s="1">
        <v>24</v>
      </c>
      <c r="B24" s="1">
        <v>2015</v>
      </c>
      <c r="C24" s="1">
        <f>HLOOKUP("Japan",Data1!$C$1:$BT$30,$A24,FALSE)/(HLOOKUP("Euro Area",Data1!$C$1:$BT$30,$A24,FALSE)*VLOOKUP(C$3,EuroConv!$A$2:$B$20,2,FALSE))</f>
        <v>9.5338292043051371</v>
      </c>
      <c r="D24" s="1">
        <f>HLOOKUP("Japan",Data1!$C$1:$BT$30,$A24,FALSE)/(HLOOKUP("Euro Area",Data1!$C$1:$BT$30,$A24,FALSE)*VLOOKUP(D$3,EuroConv!$A$2:$B$20,2,FALSE))</f>
        <v>3.2520742490685404</v>
      </c>
      <c r="E24" s="1">
        <f>HLOOKUP("Japan",Data1!$C$1:$BT$30,$A24,FALSE)/(HLOOKUP(E$2,Data1!$C$1:$BT$30,$A24,FALSE))</f>
        <v>30.859455029707028</v>
      </c>
      <c r="F24" s="1">
        <f>HLOOKUP("Japan",Data1!$C$1:$BT$30,$A24,FALSE)/(HLOOKUP(F$2,Data1!$C$1:$BT$30,$A24,FALSE))</f>
        <v>87.066473988439313</v>
      </c>
      <c r="G24" s="1">
        <f>HLOOKUP("Japan",Data1!$C$1:$BT$30,$A24,FALSE)/(HLOOKUP(G$2,Data1!$C$1:$BT$30,$A24,FALSE))</f>
        <v>18.562735885388584</v>
      </c>
      <c r="H24" s="1">
        <f>HLOOKUP("Japan",Data1!$C$1:$BT$30,$A24,FALSE)/(HLOOKUP(H$2,Data1!$C$1:$BT$30,$A24,FALSE))</f>
        <v>4.8541733805994198</v>
      </c>
      <c r="I24" s="1">
        <f>HLOOKUP("Japan",Data1!$C$1:$BT$30,$A24,FALSE)/(HLOOKUP(I$2,Data1!$C$1:$BT$30,$A24,FALSE))</f>
        <v>17.642752562225475</v>
      </c>
      <c r="J24" s="1">
        <f>HLOOKUP("Japan",Data1!$C$1:$BT$30,$A24,FALSE)/(HLOOKUP("Euro Area",Data1!$C$1:$BT$30,$A24,FALSE)*VLOOKUP(J$3,EuroConv!$A$2:$B$20,2,FALSE))</f>
        <v>8.384463717357125</v>
      </c>
      <c r="K24" s="1">
        <f>HLOOKUP("Japan",Data1!$C$1:$BT$30,$A24,FALSE)/(HLOOKUP("Euro Area",Data1!$C$1:$BT$30,$A24,FALSE)*VLOOKUP(K$3,EuroConv!$A$2:$B$20,2,FALSE))</f>
        <v>22.06429656240697</v>
      </c>
      <c r="L24" s="1">
        <f>HLOOKUP("Japan",Data1!$C$1:$BT$30,$A24,FALSE)/(HLOOKUP("Euro Area",Data1!$C$1:$BT$30,$A24,FALSE)*VLOOKUP(L$3,EuroConv!$A$2:$B$20,2,FALSE))</f>
        <v>19.999535030497427</v>
      </c>
      <c r="M24" s="1">
        <f>HLOOKUP("Japan",Data1!$C$1:$BT$30,$A24,FALSE)/(HLOOKUP("Euro Area",Data1!$C$1:$BT$30,$A24,FALSE)*VLOOKUP(M$3,EuroConv!$A$2:$B$20,2,FALSE))</f>
        <v>67.075538262527928</v>
      </c>
      <c r="N24" s="1">
        <f>HLOOKUP("Japan",Data1!$C$1:$BT$30,$A24,FALSE)/(HLOOKUP("Euro Area",Data1!$C$1:$BT$30,$A24,FALSE)*VLOOKUP(N$3,EuroConv!$A$2:$B$20,2,FALSE))</f>
        <v>0.3849988261188555</v>
      </c>
      <c r="O24" s="1">
        <f>HLOOKUP("Japan",Data1!$C$1:$BT$30,$A24,FALSE)/(HLOOKUP(O$2,Data1!$C$1:$BT$30,$A24,FALSE))</f>
        <v>0.42040260963611625</v>
      </c>
      <c r="P24" s="1">
        <f>HLOOKUP("Japan",Data1!$C$1:$BT$30,$A24,FALSE)/(HLOOKUP("Euro Area",Data1!$C$1:$BT$30,$A24,FALSE)*VLOOKUP(P$3,EuroConv!$A$2:$B$20,2,FALSE))</f>
        <v>166.57484344129492</v>
      </c>
      <c r="Q24" s="1">
        <f>HLOOKUP("Japan",Data1!$C$1:$BT$30,$A24,FALSE)/(HLOOKUP("Euro Area",Data1!$C$1:$BT$30,$A24,FALSE)*VLOOKUP(Q$3,EuroConv!$A$2:$B$20,2,FALSE))</f>
        <v>6.7753128437666232E-2</v>
      </c>
      <c r="R24" s="1">
        <f>HLOOKUP("Japan",Data1!$C$1:$BT$30,$A24,FALSE)/(HLOOKUP(R$2,Data1!$C$1:$BT$30,$A24,FALSE))</f>
        <v>0.10281569965870307</v>
      </c>
      <c r="S24" s="1">
        <f>HLOOKUP("Japan",Data1!$C$1:$BT$30,$A24,FALSE)/(HLOOKUP("Euro Area",Data1!$C$1:$BT$30,$A24,FALSE)*VLOOKUP(S$3,EuroConv!$A$2:$B$20,2,FALSE))</f>
        <v>186.66420509843428</v>
      </c>
      <c r="T24" s="1">
        <f>HLOOKUP("Japan",Data1!$C$1:$BT$30,$A24,FALSE)/(HLOOKUP("Euro Area",Data1!$C$1:$BT$30,$A24,FALSE)*VLOOKUP(T$3,EuroConv!$A$2:$B$20,2,FALSE))</f>
        <v>37.994772358665429</v>
      </c>
      <c r="U24" s="1">
        <f>HLOOKUP("Japan",Data1!$C$1:$BT$30,$A24,FALSE)/(HLOOKUP("Euro Area",Data1!$C$1:$BT$30,$A24,FALSE)*VLOOKUP(U$3,EuroConv!$A$2:$B$20,2,FALSE))</f>
        <v>3.2520742490685404</v>
      </c>
      <c r="V24" s="1">
        <f>HLOOKUP("Japan",Data1!$C$1:$BT$30,$A24,FALSE)/(HLOOKUP("Euro Area",Data1!$C$1:$BT$30,$A24,FALSE)*VLOOKUP(V$3,EuroConv!$A$2:$B$20,2,FALSE))</f>
        <v>59.530677811508774</v>
      </c>
      <c r="W24" s="1">
        <f>HLOOKUP("Japan",Data1!$C$1:$BT$30,$A24,FALSE)/(HLOOKUP(W$2,Data1!$C$1:$BT$30,$A24,FALSE))</f>
        <v>13.677639046538024</v>
      </c>
      <c r="X24" s="1">
        <f>HLOOKUP("Japan",Data1!$C$1:$BT$30,$A24,FALSE)/(HLOOKUP(X$2,Data1!$C$1:$BT$30,$A24,FALSE))</f>
        <v>30.888723693317271</v>
      </c>
      <c r="Y24" s="1">
        <f>HLOOKUP("Japan",Data1!$C$1:$BT$30,$A24,FALSE)/(HLOOKUP("Euro Area",Data1!$C$1:$BT$30,$A24,FALSE)*VLOOKUP(Y$3,EuroConv!$A$2:$B$20,2,FALSE))</f>
        <v>0.65436473099829406</v>
      </c>
      <c r="Z24" s="1">
        <f>HLOOKUP("Japan",Data1!$C$1:$BT$30,$A24,FALSE)/(HLOOKUP(Z$2,Data1!$C$1:$BT$30,$A24,FALSE))</f>
        <v>85.225263455689941</v>
      </c>
      <c r="AA24" s="1">
        <f>HLOOKUP("Japan",Data1!$C$1:$BT$30,$A24,FALSE)/(HLOOKUP("Euro Area",Data1!$C$1:$BT$30,$A24,FALSE)*VLOOKUP(AA$3,EuroConv!$A$2:$B$20,2,FALSE))</f>
        <v>4.3546554471220871</v>
      </c>
      <c r="AB24" s="1">
        <f>HLOOKUP("Japan",Data1!$C$1:$BT$30,$A24,FALSE)/(HLOOKUP("Euro Area",Data1!$C$1:$BT$30,$A24,FALSE)*VLOOKUP(AB$3,EuroConv!$A$2:$B$20,2,FALSE))</f>
        <v>0.54743928392588892</v>
      </c>
      <c r="AC24" s="1">
        <f>HLOOKUP("Japan",Data1!$C$1:$BT$30,$A24,FALSE)/(HLOOKUP("Euro Area",Data1!$C$1:$BT$30,$A24,FALSE)*VLOOKUP(AC$3,EuroConv!$A$2:$B$20,2,FALSE))</f>
        <v>0.78845786304136167</v>
      </c>
      <c r="AD24" s="1">
        <f>HLOOKUP("Japan",Data1!$C$1:$BT$30,$A24,FALSE)/(HLOOKUP(AD$2,Data1!$C$1:$BT$30,$A24,FALSE))</f>
        <v>14.275898019145107</v>
      </c>
      <c r="AE24" s="1">
        <f>HLOOKUP("Japan",Data1!$C$1:$BT$30,$A24,FALSE)/(HLOOKUP(AE$2,Data1!$C$1:$BT$30,$A24,FALSE))</f>
        <v>121.45953028928535</v>
      </c>
      <c r="AF24" s="1">
        <f>HLOOKUP("Japan",Data1!$C$1:$BT$30,$A24,FALSE)/(HLOOKUP(AF$2,Data1!$C$1:$BT$30,$A24,FALSE))</f>
        <v>3.3390045609971017</v>
      </c>
      <c r="AG24" s="1">
        <f>HLOOKUP("Japan",Data1!$C$1:$BT$30,$A24,FALSE)/(HLOOKUP(AG$2,Data1!$C$1:$BT$30,$A24,FALSE))</f>
        <v>178.56895</v>
      </c>
      <c r="AH24" s="1">
        <f>HLOOKUP("Japan",Data1!$C$1:$BT$30,$A24,FALSE)/(HLOOKUP(AH$2,Data1!$C$1:$BT$30,$A24,FALSE))</f>
        <v>120.5</v>
      </c>
      <c r="AI24" s="1">
        <f>HLOOKUP("Japan",Data1!$C$1:$BT$30,$A24,FALSE)/(HLOOKUP(AI$2,Data1!$C$1:$BT$30,$A24,FALSE))</f>
        <v>5.5047967108268619E-3</v>
      </c>
      <c r="AJ24" s="6">
        <f>HLOOKUP("Japan",Data1!$C$1:$BT$30,$A24,FALSE)/(HLOOKUP(AJ$2,Data1!$C$1:$BT$30,$A24,FALSE))</f>
        <v>131.18835000000001</v>
      </c>
    </row>
    <row r="25" spans="1:36" x14ac:dyDescent="0.25">
      <c r="A25" s="1">
        <v>25</v>
      </c>
      <c r="B25" s="1">
        <v>2016</v>
      </c>
      <c r="C25" s="1">
        <f>HLOOKUP("Japan",Data1!$C$1:$BT$30,$A25,FALSE)/(HLOOKUP("Euro Area",Data1!$C$1:$BT$30,$A25,FALSE)*VLOOKUP(C$3,EuroConv!$A$2:$B$20,2,FALSE))</f>
        <v>8.9473979491726201</v>
      </c>
      <c r="D25" s="1">
        <f>HLOOKUP("Japan",Data1!$C$1:$BT$30,$A25,FALSE)/(HLOOKUP("Euro Area",Data1!$C$1:$BT$30,$A25,FALSE)*VLOOKUP(D$3,EuroConv!$A$2:$B$20,2,FALSE))</f>
        <v>3.0520373129333489</v>
      </c>
      <c r="E25" s="1">
        <f>HLOOKUP("Japan",Data1!$C$1:$BT$30,$A25,FALSE)/(HLOOKUP(E$2,Data1!$C$1:$BT$30,$A25,FALSE))</f>
        <v>35.84471382537977</v>
      </c>
      <c r="F25" s="1">
        <f>HLOOKUP("Japan",Data1!$C$1:$BT$30,$A25,FALSE)/(HLOOKUP(F$2,Data1!$C$1:$BT$30,$A25,FALSE))</f>
        <v>86.988902956728978</v>
      </c>
      <c r="G25" s="1">
        <f>HLOOKUP("Japan",Data1!$C$1:$BT$30,$A25,FALSE)/(HLOOKUP(G$2,Data1!$C$1:$BT$30,$A25,FALSE))</f>
        <v>16.806239028461253</v>
      </c>
      <c r="H25" s="1">
        <f>HLOOKUP("Japan",Data1!$C$1:$BT$30,$A25,FALSE)/(HLOOKUP(H$2,Data1!$C$1:$BT$30,$A25,FALSE))</f>
        <v>4.5555598892312492</v>
      </c>
      <c r="I25" s="1">
        <f>HLOOKUP("Japan",Data1!$C$1:$BT$30,$A25,FALSE)/(HLOOKUP(I$2,Data1!$C$1:$BT$30,$A25,FALSE))</f>
        <v>16.560798548094372</v>
      </c>
      <c r="J25" s="1">
        <f>HLOOKUP("Japan",Data1!$C$1:$BT$30,$A25,FALSE)/(HLOOKUP("Euro Area",Data1!$C$1:$BT$30,$A25,FALSE)*VLOOKUP(J$3,EuroConv!$A$2:$B$20,2,FALSE))</f>
        <v>7.8687305868367572</v>
      </c>
      <c r="K25" s="1">
        <f>HLOOKUP("Japan",Data1!$C$1:$BT$30,$A25,FALSE)/(HLOOKUP("Euro Area",Data1!$C$1:$BT$30,$A25,FALSE)*VLOOKUP(K$3,EuroConv!$A$2:$B$20,2,FALSE))</f>
        <v>20.7071091354636</v>
      </c>
      <c r="L25" s="1">
        <f>HLOOKUP("Japan",Data1!$C$1:$BT$30,$A25,FALSE)/(HLOOKUP("Euro Area",Data1!$C$1:$BT$30,$A25,FALSE)*VLOOKUP(L$3,EuroConv!$A$2:$B$20,2,FALSE))</f>
        <v>18.76935225937066</v>
      </c>
      <c r="M25" s="1">
        <f>HLOOKUP("Japan",Data1!$C$1:$BT$30,$A25,FALSE)/(HLOOKUP("Euro Area",Data1!$C$1:$BT$30,$A25,FALSE)*VLOOKUP(M$3,EuroConv!$A$2:$B$20,2,FALSE))</f>
        <v>62.949683765971479</v>
      </c>
      <c r="N25" s="1">
        <f>HLOOKUP("Japan",Data1!$C$1:$BT$30,$A25,FALSE)/(HLOOKUP("Euro Area",Data1!$C$1:$BT$30,$A25,FALSE)*VLOOKUP(N$3,EuroConv!$A$2:$B$20,2,FALSE))</f>
        <v>0.36131732942039624</v>
      </c>
      <c r="O25" s="1">
        <f>HLOOKUP("Japan",Data1!$C$1:$BT$30,$A25,FALSE)/(HLOOKUP(O$2,Data1!$C$1:$BT$30,$A25,FALSE))</f>
        <v>0.39769825326024039</v>
      </c>
      <c r="P25" s="1">
        <f>HLOOKUP("Japan",Data1!$C$1:$BT$30,$A25,FALSE)/(HLOOKUP("Euro Area",Data1!$C$1:$BT$30,$A25,FALSE)*VLOOKUP(P$3,EuroConv!$A$2:$B$20,2,FALSE))</f>
        <v>156.32873010955302</v>
      </c>
      <c r="Q25" s="1">
        <f>HLOOKUP("Japan",Data1!$C$1:$BT$30,$A25,FALSE)/(HLOOKUP("Euro Area",Data1!$C$1:$BT$30,$A25,FALSE)*VLOOKUP(Q$3,EuroConv!$A$2:$B$20,2,FALSE))</f>
        <v>6.3585594984170601E-2</v>
      </c>
      <c r="R25" s="1">
        <f>HLOOKUP("Japan",Data1!$C$1:$BT$30,$A25,FALSE)/(HLOOKUP(R$2,Data1!$C$1:$BT$30,$A25,FALSE))</f>
        <v>9.6648738105088949E-2</v>
      </c>
      <c r="S25" s="1">
        <f>HLOOKUP("Japan",Data1!$C$1:$BT$30,$A25,FALSE)/(HLOOKUP("Euro Area",Data1!$C$1:$BT$30,$A25,FALSE)*VLOOKUP(S$3,EuroConv!$A$2:$B$20,2,FALSE))</f>
        <v>175.18238370868693</v>
      </c>
      <c r="T25" s="1">
        <f>HLOOKUP("Japan",Data1!$C$1:$BT$30,$A25,FALSE)/(HLOOKUP("Euro Area",Data1!$C$1:$BT$30,$A25,FALSE)*VLOOKUP(T$3,EuroConv!$A$2:$B$20,2,FALSE))</f>
        <v>35.657692307692315</v>
      </c>
      <c r="U25" s="1">
        <f>HLOOKUP("Japan",Data1!$C$1:$BT$30,$A25,FALSE)/(HLOOKUP("Euro Area",Data1!$C$1:$BT$30,$A25,FALSE)*VLOOKUP(U$3,EuroConv!$A$2:$B$20,2,FALSE))</f>
        <v>3.0520373129333489</v>
      </c>
      <c r="V25" s="1">
        <f>HLOOKUP("Japan",Data1!$C$1:$BT$30,$A25,FALSE)/(HLOOKUP("Euro Area",Data1!$C$1:$BT$30,$A25,FALSE)*VLOOKUP(V$3,EuroConv!$A$2:$B$20,2,FALSE))</f>
        <v>55.868911971175883</v>
      </c>
      <c r="W25" s="1">
        <f>HLOOKUP("Japan",Data1!$C$1:$BT$30,$A25,FALSE)/(HLOOKUP(W$2,Data1!$C$1:$BT$30,$A25,FALSE))</f>
        <v>13.549883990719259</v>
      </c>
      <c r="X25" s="1">
        <f>HLOOKUP("Japan",Data1!$C$1:$BT$30,$A25,FALSE)/(HLOOKUP(X$2,Data1!$C$1:$BT$30,$A25,FALSE))</f>
        <v>27.947263895867732</v>
      </c>
      <c r="Y25" s="1">
        <f>HLOOKUP("Japan",Data1!$C$1:$BT$30,$A25,FALSE)/(HLOOKUP("Euro Area",Data1!$C$1:$BT$30,$A25,FALSE)*VLOOKUP(Y$3,EuroConv!$A$2:$B$20,2,FALSE))</f>
        <v>0.61411438433375565</v>
      </c>
      <c r="Z25" s="1">
        <f>HLOOKUP("Japan",Data1!$C$1:$BT$30,$A25,FALSE)/(HLOOKUP(Z$2,Data1!$C$1:$BT$30,$A25,FALSE))</f>
        <v>80.757795754684366</v>
      </c>
      <c r="AA25" s="1">
        <f>HLOOKUP("Japan",Data1!$C$1:$BT$30,$A25,FALSE)/(HLOOKUP("Euro Area",Data1!$C$1:$BT$30,$A25,FALSE)*VLOOKUP(AA$3,EuroConv!$A$2:$B$20,2,FALSE))</f>
        <v>4.0867981145854078</v>
      </c>
      <c r="AB25" s="1">
        <f>HLOOKUP("Japan",Data1!$C$1:$BT$30,$A25,FALSE)/(HLOOKUP("Euro Area",Data1!$C$1:$BT$30,$A25,FALSE)*VLOOKUP(AB$3,EuroConv!$A$2:$B$20,2,FALSE))</f>
        <v>0.5137659823067936</v>
      </c>
      <c r="AC25" s="1">
        <f>HLOOKUP("Japan",Data1!$C$1:$BT$30,$A25,FALSE)/(HLOOKUP("Euro Area",Data1!$C$1:$BT$30,$A25,FALSE)*VLOOKUP(AC$3,EuroConv!$A$2:$B$20,2,FALSE))</f>
        <v>0.73995937158174363</v>
      </c>
      <c r="AD25" s="1">
        <f>HLOOKUP("Japan",Data1!$C$1:$BT$30,$A25,FALSE)/(HLOOKUP(AD$2,Data1!$C$1:$BT$30,$A25,FALSE))</f>
        <v>12.888702522566263</v>
      </c>
      <c r="AE25" s="1">
        <f>HLOOKUP("Japan",Data1!$C$1:$BT$30,$A25,FALSE)/(HLOOKUP(AE$2,Data1!$C$1:$BT$30,$A25,FALSE))</f>
        <v>114.96062992125984</v>
      </c>
      <c r="AF25" s="1">
        <f>HLOOKUP("Japan",Data1!$C$1:$BT$30,$A25,FALSE)/(HLOOKUP(AF$2,Data1!$C$1:$BT$30,$A25,FALSE))</f>
        <v>3.25977443923786</v>
      </c>
      <c r="AG25" s="1">
        <f>HLOOKUP("Japan",Data1!$C$1:$BT$30,$A25,FALSE)/(HLOOKUP(AG$2,Data1!$C$1:$BT$30,$A25,FALSE))</f>
        <v>143.68736000000004</v>
      </c>
      <c r="AH25" s="1">
        <f>HLOOKUP("Japan",Data1!$C$1:$BT$30,$A25,FALSE)/(HLOOKUP(AH$2,Data1!$C$1:$BT$30,$A25,FALSE))</f>
        <v>116.8</v>
      </c>
      <c r="AI25" s="1">
        <f>HLOOKUP("Japan",Data1!$C$1:$BT$30,$A25,FALSE)/(HLOOKUP(AI$2,Data1!$C$1:$BT$30,$A25,FALSE))</f>
        <v>5.2709959835732659E-3</v>
      </c>
      <c r="AJ25" s="6">
        <f>HLOOKUP("Japan",Data1!$C$1:$BT$30,$A25,FALSE)/(HLOOKUP(AJ$2,Data1!$C$1:$BT$30,$A25,FALSE))</f>
        <v>123.11888</v>
      </c>
    </row>
    <row r="26" spans="1:36" x14ac:dyDescent="0.25">
      <c r="A26" s="1">
        <v>26</v>
      </c>
      <c r="B26" s="1">
        <v>2017</v>
      </c>
      <c r="C26" s="1">
        <f>HLOOKUP("Japan",Data1!$C$1:$BT$30,$A26,FALSE)/(HLOOKUP("Euro Area",Data1!$C$1:$BT$30,$A26,FALSE)*VLOOKUP(C$3,EuroConv!$A$2:$B$20,2,FALSE))</f>
        <v>9.8399722389773441</v>
      </c>
      <c r="D26" s="1">
        <f>HLOOKUP("Japan",Data1!$C$1:$BT$30,$A26,FALSE)/(HLOOKUP("Euro Area",Data1!$C$1:$BT$30,$A26,FALSE)*VLOOKUP(D$3,EuroConv!$A$2:$B$20,2,FALSE))</f>
        <v>3.3565023711015631</v>
      </c>
      <c r="E26" s="1">
        <f>HLOOKUP("Japan",Data1!$C$1:$BT$30,$A26,FALSE)/(HLOOKUP(E$2,Data1!$C$1:$BT$30,$A26,FALSE))</f>
        <v>34.135574771724016</v>
      </c>
      <c r="F26" s="1">
        <f>HLOOKUP("Japan",Data1!$C$1:$BT$30,$A26,FALSE)/(HLOOKUP(F$2,Data1!$C$1:$BT$30,$A26,FALSE))</f>
        <v>89.996014348345966</v>
      </c>
      <c r="G26" s="1">
        <f>HLOOKUP("Japan",Data1!$C$1:$BT$30,$A26,FALSE)/(HLOOKUP(G$2,Data1!$C$1:$BT$30,$A26,FALSE))</f>
        <v>17.3382885926654</v>
      </c>
      <c r="H26" s="1">
        <f>HLOOKUP("Japan",Data1!$C$1:$BT$30,$A26,FALSE)/(HLOOKUP(H$2,Data1!$C$1:$BT$30,$A26,FALSE))</f>
        <v>5.3027100652858019</v>
      </c>
      <c r="I26" s="1">
        <f>HLOOKUP("Japan",Data1!$C$1:$BT$30,$A26,FALSE)/(HLOOKUP(I$2,Data1!$C$1:$BT$30,$A26,FALSE))</f>
        <v>18.187090226653996</v>
      </c>
      <c r="J26" s="1">
        <f>HLOOKUP("Japan",Data1!$C$1:$BT$30,$A26,FALSE)/(HLOOKUP("Euro Area",Data1!$C$1:$BT$30,$A26,FALSE)*VLOOKUP(J$3,EuroConv!$A$2:$B$20,2,FALSE))</f>
        <v>8.6536992062173219</v>
      </c>
      <c r="K26" s="1">
        <f>HLOOKUP("Japan",Data1!$C$1:$BT$30,$A26,FALSE)/(HLOOKUP("Euro Area",Data1!$C$1:$BT$30,$A26,FALSE)*VLOOKUP(K$3,EuroConv!$A$2:$B$20,2,FALSE))</f>
        <v>22.77280838517725</v>
      </c>
      <c r="L26" s="1">
        <f>HLOOKUP("Japan",Data1!$C$1:$BT$30,$A26,FALSE)/(HLOOKUP("Euro Area",Data1!$C$1:$BT$30,$A26,FALSE)*VLOOKUP(L$3,EuroConv!$A$2:$B$20,2,FALSE))</f>
        <v>20.641744809492074</v>
      </c>
      <c r="M26" s="1">
        <f>HLOOKUP("Japan",Data1!$C$1:$BT$30,$A26,FALSE)/(HLOOKUP("Euro Area",Data1!$C$1:$BT$30,$A26,FALSE)*VLOOKUP(M$3,EuroConv!$A$2:$B$20,2,FALSE))</f>
        <v>69.229416667092721</v>
      </c>
      <c r="N26" s="1">
        <f>HLOOKUP("Japan",Data1!$C$1:$BT$30,$A26,FALSE)/(HLOOKUP("Euro Area",Data1!$C$1:$BT$30,$A26,FALSE)*VLOOKUP(N$3,EuroConv!$A$2:$B$20,2,FALSE))</f>
        <v>0.39736161408657356</v>
      </c>
      <c r="O26" s="1">
        <f>HLOOKUP("Japan",Data1!$C$1:$BT$30,$A26,FALSE)/(HLOOKUP(O$2,Data1!$C$1:$BT$30,$A26,FALSE))</f>
        <v>0.43621049377946064</v>
      </c>
      <c r="P26" s="1">
        <f>HLOOKUP("Japan",Data1!$C$1:$BT$30,$A26,FALSE)/(HLOOKUP("Euro Area",Data1!$C$1:$BT$30,$A26,FALSE)*VLOOKUP(P$3,EuroConv!$A$2:$B$20,2,FALSE))</f>
        <v>171.92376746524718</v>
      </c>
      <c r="Q26" s="1">
        <f>HLOOKUP("Japan",Data1!$C$1:$BT$30,$A26,FALSE)/(HLOOKUP("Euro Area",Data1!$C$1:$BT$30,$A26,FALSE)*VLOOKUP(Q$3,EuroConv!$A$2:$B$20,2,FALSE))</f>
        <v>6.9928765099908557E-2</v>
      </c>
      <c r="R26" s="1">
        <f>HLOOKUP("Japan",Data1!$C$1:$BT$30,$A26,FALSE)/(HLOOKUP(R$2,Data1!$C$1:$BT$30,$A26,FALSE))</f>
        <v>0.10537614336382303</v>
      </c>
      <c r="S26" s="1">
        <f>HLOOKUP("Japan",Data1!$C$1:$BT$30,$A26,FALSE)/(HLOOKUP("Euro Area",Data1!$C$1:$BT$30,$A26,FALSE)*VLOOKUP(S$3,EuroConv!$A$2:$B$20,2,FALSE))</f>
        <v>192.65822334534232</v>
      </c>
      <c r="T26" s="1">
        <f>HLOOKUP("Japan",Data1!$C$1:$BT$30,$A26,FALSE)/(HLOOKUP("Euro Area",Data1!$C$1:$BT$30,$A26,FALSE)*VLOOKUP(T$3,EuroConv!$A$2:$B$20,2,FALSE))</f>
        <v>39.214831441149194</v>
      </c>
      <c r="U26" s="1">
        <f>HLOOKUP("Japan",Data1!$C$1:$BT$30,$A26,FALSE)/(HLOOKUP("Euro Area",Data1!$C$1:$BT$30,$A26,FALSE)*VLOOKUP(U$3,EuroConv!$A$2:$B$20,2,FALSE))</f>
        <v>3.3565023711015631</v>
      </c>
      <c r="V26" s="1">
        <f>HLOOKUP("Japan",Data1!$C$1:$BT$30,$A26,FALSE)/(HLOOKUP("Euro Area",Data1!$C$1:$BT$30,$A26,FALSE)*VLOOKUP(V$3,EuroConv!$A$2:$B$20,2,FALSE))</f>
        <v>61.442281425414393</v>
      </c>
      <c r="W26" s="1">
        <f>HLOOKUP("Japan",Data1!$C$1:$BT$30,$A26,FALSE)/(HLOOKUP(W$2,Data1!$C$1:$BT$30,$A26,FALSE))</f>
        <v>13.751522533495736</v>
      </c>
      <c r="X26" s="1">
        <f>HLOOKUP("Japan",Data1!$C$1:$BT$30,$A26,FALSE)/(HLOOKUP(X$2,Data1!$C$1:$BT$30,$A26,FALSE))</f>
        <v>32.430413925832305</v>
      </c>
      <c r="Y26" s="1">
        <f>HLOOKUP("Japan",Data1!$C$1:$BT$30,$A26,FALSE)/(HLOOKUP("Euro Area",Data1!$C$1:$BT$30,$A26,FALSE)*VLOOKUP(Y$3,EuroConv!$A$2:$B$20,2,FALSE))</f>
        <v>0.67537719096976256</v>
      </c>
      <c r="Z26" s="1">
        <f>HLOOKUP("Japan",Data1!$C$1:$BT$30,$A26,FALSE)/(HLOOKUP(Z$2,Data1!$C$1:$BT$30,$A26,FALSE))</f>
        <v>84.468053269489758</v>
      </c>
      <c r="AA26" s="1">
        <f>HLOOKUP("Japan",Data1!$C$1:$BT$30,$A26,FALSE)/(HLOOKUP("Euro Area",Data1!$C$1:$BT$30,$A26,FALSE)*VLOOKUP(AA$3,EuroConv!$A$2:$B$20,2,FALSE))</f>
        <v>4.4944888136493368</v>
      </c>
      <c r="AB26" s="1">
        <f>HLOOKUP("Japan",Data1!$C$1:$BT$30,$A26,FALSE)/(HLOOKUP("Euro Area",Data1!$C$1:$BT$30,$A26,FALSE)*VLOOKUP(AB$3,EuroConv!$A$2:$B$20,2,FALSE))</f>
        <v>0.56501823568686338</v>
      </c>
      <c r="AC26" s="1">
        <f>HLOOKUP("Japan",Data1!$C$1:$BT$30,$A26,FALSE)/(HLOOKUP("Euro Area",Data1!$C$1:$BT$30,$A26,FALSE)*VLOOKUP(AC$3,EuroConv!$A$2:$B$20,2,FALSE))</f>
        <v>0.81377621915305332</v>
      </c>
      <c r="AD26" s="1">
        <f>HLOOKUP("Japan",Data1!$C$1:$BT$30,$A26,FALSE)/(HLOOKUP(AD$2,Data1!$C$1:$BT$30,$A26,FALSE))</f>
        <v>13.754873294346979</v>
      </c>
      <c r="AE26" s="1">
        <f>HLOOKUP("Japan",Data1!$C$1:$BT$30,$A26,FALSE)/(HLOOKUP(AE$2,Data1!$C$1:$BT$30,$A26,FALSE))</f>
        <v>115.75925356300627</v>
      </c>
      <c r="AF26" s="1">
        <f>HLOOKUP("Japan",Data1!$C$1:$BT$30,$A26,FALSE)/(HLOOKUP(AF$2,Data1!$C$1:$BT$30,$A26,FALSE))</f>
        <v>3.4546172229038978</v>
      </c>
      <c r="AG26" s="1">
        <f>HLOOKUP("Japan",Data1!$C$1:$BT$30,$A26,FALSE)/(HLOOKUP(AG$2,Data1!$C$1:$BT$30,$A26,FALSE))</f>
        <v>152.54483500000006</v>
      </c>
      <c r="AH26" s="1">
        <f>HLOOKUP("Japan",Data1!$C$1:$BT$30,$A26,FALSE)/(HLOOKUP(AH$2,Data1!$C$1:$BT$30,$A26,FALSE))</f>
        <v>112.9</v>
      </c>
      <c r="AI26" s="1">
        <f>HLOOKUP("Japan",Data1!$C$1:$BT$30,$A26,FALSE)/(HLOOKUP(AI$2,Data1!$C$1:$BT$30,$A26,FALSE))</f>
        <v>5.0345596432552955E-3</v>
      </c>
      <c r="AJ26" s="6">
        <f>HLOOKUP("Japan",Data1!$C$1:$BT$30,$A26,FALSE)/(HLOOKUP(AJ$2,Data1!$C$1:$BT$30,$A26,FALSE))</f>
        <v>135.40096999999994</v>
      </c>
    </row>
    <row r="27" spans="1:36" x14ac:dyDescent="0.25">
      <c r="A27" s="14">
        <v>27</v>
      </c>
      <c r="B27" s="14">
        <v>2018</v>
      </c>
      <c r="C27" s="14">
        <f>HLOOKUP("Japan",Data1!$C$1:$BT$30,$A27,FALSE)/(HLOOKUP("Euro Area",Data1!$C$1:$BT$30,$A27,FALSE)*VLOOKUP(C$3,EuroConv!$A$2:$B$20,2,FALSE))</f>
        <v>9.2222080913933571</v>
      </c>
      <c r="D27" s="14">
        <f>HLOOKUP("Japan",Data1!$C$1:$BT$30,$A27,FALSE)/(HLOOKUP("Euro Area",Data1!$C$1:$BT$30,$A27,FALSE)*VLOOKUP(D$3,EuroConv!$A$2:$B$20,2,FALSE))</f>
        <v>3.1457775056457757</v>
      </c>
      <c r="E27" s="14">
        <f>HLOOKUP("Japan",Data1!$C$1:$BT$30,$A27,FALSE)/(HLOOKUP(E$2,Data1!$C$1:$BT$30,$A27,FALSE))</f>
        <v>28.607196324402455</v>
      </c>
      <c r="F27" s="14">
        <f>HLOOKUP("Japan",Data1!$C$1:$BT$30,$A27,FALSE)/(HLOOKUP(F$2,Data1!$C$1:$BT$30,$A27,FALSE))</f>
        <v>81.247709112235171</v>
      </c>
      <c r="G27" s="14">
        <f>HLOOKUP("Japan",Data1!$C$1:$BT$30,$A27,FALSE)/(HLOOKUP(G$2,Data1!$C$1:$BT$30,$A27,FALSE))</f>
        <v>16.17247920618707</v>
      </c>
      <c r="H27" s="14">
        <f>HLOOKUP("Japan",Data1!$C$1:$BT$30,$A27,FALSE)/(HLOOKUP(H$2,Data1!$C$1:$BT$30,$A27,FALSE))</f>
        <v>4.9332324401317544</v>
      </c>
      <c r="I27" s="14">
        <f>HLOOKUP("Japan",Data1!$C$1:$BT$30,$A27,FALSE)/(HLOOKUP(I$2,Data1!$C$1:$BT$30,$A27,FALSE))</f>
        <v>17.000030677669724</v>
      </c>
      <c r="J27" s="14">
        <f>HLOOKUP("Japan",Data1!$C$1:$BT$30,$A27,FALSE)/(HLOOKUP("Euro Area",Data1!$C$1:$BT$30,$A27,FALSE)*VLOOKUP(J$3,EuroConv!$A$2:$B$20,2,FALSE))</f>
        <v>8.1104105684302041</v>
      </c>
      <c r="K27" s="14">
        <f>HLOOKUP("Japan",Data1!$C$1:$BT$30,$A27,FALSE)/(HLOOKUP("Euro Area",Data1!$C$1:$BT$30,$A27,FALSE)*VLOOKUP(K$3,EuroConv!$A$2:$B$20,2,FALSE))</f>
        <v>21.343106733740015</v>
      </c>
      <c r="L27" s="14">
        <f>HLOOKUP("Japan",Data1!$C$1:$BT$30,$A27,FALSE)/(HLOOKUP("Euro Area",Data1!$C$1:$BT$30,$A27,FALSE)*VLOOKUP(L$3,EuroConv!$A$2:$B$20,2,FALSE))</f>
        <v>19.345833644583411</v>
      </c>
      <c r="M27" s="14">
        <f>HLOOKUP("Japan",Data1!$C$1:$BT$30,$A27,FALSE)/(HLOOKUP("Euro Area",Data1!$C$1:$BT$30,$A27,FALSE)*VLOOKUP(M$3,EuroConv!$A$2:$B$20,2,FALSE))</f>
        <v>64.883118675958556</v>
      </c>
      <c r="N27" s="14">
        <f>HLOOKUP("Japan",Data1!$C$1:$BT$30,$A27,FALSE)/(HLOOKUP("Euro Area",Data1!$C$1:$BT$30,$A27,FALSE)*VLOOKUP(N$3,EuroConv!$A$2:$B$20,2,FALSE))</f>
        <v>0.37241482024944977</v>
      </c>
      <c r="O27" s="14">
        <f>HLOOKUP("Japan",Data1!$C$1:$BT$30,$A27,FALSE)/(HLOOKUP(O$2,Data1!$C$1:$BT$30,$A27,FALSE))</f>
        <v>0.39449704563251942</v>
      </c>
      <c r="P27" s="14">
        <f>HLOOKUP("Japan",Data1!$C$1:$BT$30,$A27,FALSE)/(HLOOKUP("Euro Area",Data1!$C$1:$BT$30,$A27,FALSE)*VLOOKUP(P$3,EuroConv!$A$2:$B$20,2,FALSE))</f>
        <v>161.13020656099064</v>
      </c>
      <c r="Q27" s="14">
        <f>HLOOKUP("Japan",Data1!$C$1:$BT$30,$A27,FALSE)/(HLOOKUP("Euro Area",Data1!$C$1:$BT$30,$A27,FALSE)*VLOOKUP(Q$3,EuroConv!$A$2:$B$20,2,FALSE))</f>
        <v>6.5538561254370534E-2</v>
      </c>
      <c r="R27" s="14">
        <f>HLOOKUP("Japan",Data1!$C$1:$BT$30,$A27,FALSE)/(HLOOKUP(R$2,Data1!$C$1:$BT$30,$A27,FALSE))</f>
        <v>9.9123513102584743E-2</v>
      </c>
      <c r="S27" s="14">
        <f>HLOOKUP("Japan",Data1!$C$1:$BT$30,$A27,FALSE)/(HLOOKUP("Euro Area",Data1!$C$1:$BT$30,$A27,FALSE)*VLOOKUP(S$3,EuroConv!$A$2:$B$20,2,FALSE))</f>
        <v>180.5629307744407</v>
      </c>
      <c r="T27" s="14">
        <f>HLOOKUP("Japan",Data1!$C$1:$BT$30,$A27,FALSE)/(HLOOKUP("Euro Area",Data1!$C$1:$BT$30,$A27,FALSE)*VLOOKUP(T$3,EuroConv!$A$2:$B$20,2,FALSE))</f>
        <v>36.752881719184437</v>
      </c>
      <c r="U27" s="14">
        <f>HLOOKUP("Japan",Data1!$C$1:$BT$30,$A27,FALSE)/(HLOOKUP("Euro Area",Data1!$C$1:$BT$30,$A27,FALSE)*VLOOKUP(U$3,EuroConv!$A$2:$B$20,2,FALSE))</f>
        <v>3.1457775056457757</v>
      </c>
      <c r="V27" s="14">
        <f>HLOOKUP("Japan",Data1!$C$1:$BT$30,$A27,FALSE)/(HLOOKUP("Euro Area",Data1!$C$1:$BT$30,$A27,FALSE)*VLOOKUP(V$3,EuroConv!$A$2:$B$20,2,FALSE))</f>
        <v>57.584868244914269</v>
      </c>
      <c r="W27" s="14">
        <f>HLOOKUP("Japan",Data1!$C$1:$BT$30,$A27,FALSE)/(HLOOKUP(W$2,Data1!$C$1:$BT$30,$A27,FALSE))</f>
        <v>12.75373993095512</v>
      </c>
      <c r="X27" s="14">
        <f>HLOOKUP("Japan",Data1!$C$1:$BT$30,$A27,FALSE)/(HLOOKUP(X$2,Data1!$C$1:$BT$30,$A27,FALSE))</f>
        <v>29.478415831050349</v>
      </c>
      <c r="Y27" s="14">
        <f>HLOOKUP("Japan",Data1!$C$1:$BT$30,$A27,FALSE)/(HLOOKUP("Euro Area",Data1!$C$1:$BT$30,$A27,FALSE)*VLOOKUP(Y$3,EuroConv!$A$2:$B$20,2,FALSE))</f>
        <v>0.63297627717201554</v>
      </c>
      <c r="Z27" s="14">
        <f>HLOOKUP("Japan",Data1!$C$1:$BT$30,$A27,FALSE)/(HLOOKUP(Z$2,Data1!$C$1:$BT$30,$A27,FALSE))</f>
        <v>81.206037514654156</v>
      </c>
      <c r="AA27" s="14">
        <f>HLOOKUP("Japan",Data1!$C$1:$BT$30,$A27,FALSE)/(HLOOKUP("Euro Area",Data1!$C$1:$BT$30,$A27,FALSE)*VLOOKUP(AA$3,EuroConv!$A$2:$B$20,2,FALSE))</f>
        <v>4.2123199229901092</v>
      </c>
      <c r="AB27" s="14">
        <f>HLOOKUP("Japan",Data1!$C$1:$BT$30,$A27,FALSE)/(HLOOKUP("Euro Area",Data1!$C$1:$BT$30,$A27,FALSE)*VLOOKUP(AB$3,EuroConv!$A$2:$B$20,2,FALSE))</f>
        <v>0.52954577699883165</v>
      </c>
      <c r="AC27" s="14">
        <f>HLOOKUP("Japan",Data1!$C$1:$BT$30,$A27,FALSE)/(HLOOKUP("Euro Area",Data1!$C$1:$BT$30,$A27,FALSE)*VLOOKUP(AC$3,EuroConv!$A$2:$B$20,2,FALSE))</f>
        <v>0.76268646400538531</v>
      </c>
      <c r="AD27" s="14">
        <f>HLOOKUP("Japan",Data1!$C$1:$BT$30,$A27,FALSE)/(HLOOKUP(AD$2,Data1!$C$1:$BT$30,$A27,FALSE))</f>
        <v>12.374667827873427</v>
      </c>
      <c r="AE27" s="14">
        <f>HLOOKUP("Japan",Data1!$C$1:$BT$30,$A27,FALSE)/(HLOOKUP(AE$2,Data1!$C$1:$BT$30,$A27,FALSE))</f>
        <v>112.51776649746193</v>
      </c>
      <c r="AF27" s="14">
        <f>HLOOKUP("Japan",Data1!$C$1:$BT$30,$A27,FALSE)/(HLOOKUP(AF$2,Data1!$C$1:$BT$30,$A27,FALSE))</f>
        <v>3.4154293709052133</v>
      </c>
      <c r="AG27" s="14">
        <f>HLOOKUP("Japan",Data1!$C$1:$BT$30,$A27,FALSE)/(HLOOKUP(AG$2,Data1!$C$1:$BT$30,$A27,FALSE))</f>
        <v>140.70422650000003</v>
      </c>
      <c r="AH27" s="14">
        <f>HLOOKUP("Japan",Data1!$C$1:$BT$30,$A27,FALSE)/(HLOOKUP(AH$2,Data1!$C$1:$BT$30,$A27,FALSE))</f>
        <v>110.83</v>
      </c>
      <c r="AI27" s="14">
        <f>HLOOKUP("Japan",Data1!$C$1:$BT$30,$A27,FALSE)/(HLOOKUP(AI$2,Data1!$C$1:$BT$30,$A27,FALSE))</f>
        <v>4.855640744797371E-3</v>
      </c>
      <c r="AJ27" s="14">
        <f>HLOOKUP("Japan",Data1!$C$1:$BT$30,$A27,FALSE)/(HLOOKUP(AJ$2,Data1!$C$1:$BT$30,$A27,FALSE))</f>
        <v>126.90035000000003</v>
      </c>
    </row>
    <row r="28" spans="1:36" x14ac:dyDescent="0.25">
      <c r="A28" s="14">
        <v>28</v>
      </c>
      <c r="B28" s="14">
        <v>2019</v>
      </c>
      <c r="C28" s="14">
        <f>HLOOKUP("Japan",Data1!$C$1:$BT$30,$A28,FALSE)/(HLOOKUP("Euro Area",Data1!$C$1:$BT$30,$A28,FALSE)*VLOOKUP(C$3,EuroConv!$A$2:$B$20,2,FALSE))</f>
        <v>8.9086290269834265</v>
      </c>
      <c r="D28" s="14">
        <f>HLOOKUP("Japan",Data1!$C$1:$BT$30,$A28,FALSE)/(HLOOKUP("Euro Area",Data1!$C$1:$BT$30,$A28,FALSE)*VLOOKUP(D$3,EuroConv!$A$2:$B$20,2,FALSE))</f>
        <v>3.0388128874885676</v>
      </c>
      <c r="E28" s="14">
        <f>HLOOKUP("Japan",Data1!$C$1:$BT$30,$A28,FALSE)/(HLOOKUP(E$2,Data1!$C$1:$BT$30,$A28,FALSE))</f>
        <v>27.076251209647403</v>
      </c>
      <c r="F28" s="14">
        <f>HLOOKUP("Japan",Data1!$C$1:$BT$30,$A28,FALSE)/(HLOOKUP(F$2,Data1!$C$1:$BT$30,$A28,FALSE))</f>
        <v>83.559231181560605</v>
      </c>
      <c r="G28" s="14">
        <f>HLOOKUP("Japan",Data1!$C$1:$BT$30,$A28,FALSE)/(HLOOKUP(G$2,Data1!$C$1:$BT$30,$A28,FALSE))</f>
        <v>15.617575497352226</v>
      </c>
      <c r="H28" s="14">
        <f>HLOOKUP("Japan",Data1!$C$1:$BT$30,$A28,FALSE)/(HLOOKUP(H$2,Data1!$C$1:$BT$30,$A28,FALSE))</f>
        <v>4.8238362583440173</v>
      </c>
      <c r="I28" s="14">
        <f>HLOOKUP("Japan",Data1!$C$1:$BT$30,$A28,FALSE)/(HLOOKUP(I$2,Data1!$C$1:$BT$30,$A28,FALSE))</f>
        <v>16.345361674081396</v>
      </c>
      <c r="J28" s="14">
        <f>HLOOKUP("Japan",Data1!$C$1:$BT$30,$A28,FALSE)/(HLOOKUP("Euro Area",Data1!$C$1:$BT$30,$A28,FALSE)*VLOOKUP(J$3,EuroConv!$A$2:$B$20,2,FALSE))</f>
        <v>7.8346355118683979</v>
      </c>
      <c r="K28" s="14">
        <f>HLOOKUP("Japan",Data1!$C$1:$BT$30,$A28,FALSE)/(HLOOKUP("Euro Area",Data1!$C$1:$BT$30,$A28,FALSE)*VLOOKUP(K$3,EuroConv!$A$2:$B$20,2,FALSE))</f>
        <v>20.617385585958335</v>
      </c>
      <c r="L28" s="14">
        <f>HLOOKUP("Japan",Data1!$C$1:$BT$30,$A28,FALSE)/(HLOOKUP("Euro Area",Data1!$C$1:$BT$30,$A28,FALSE)*VLOOKUP(L$3,EuroConv!$A$2:$B$20,2,FALSE))</f>
        <v>18.688024977246993</v>
      </c>
      <c r="M28" s="14">
        <f>HLOOKUP("Japan",Data1!$C$1:$BT$30,$A28,FALSE)/(HLOOKUP("Euro Area",Data1!$C$1:$BT$30,$A28,FALSE)*VLOOKUP(M$3,EuroConv!$A$2:$B$20,2,FALSE))</f>
        <v>62.676923863526007</v>
      </c>
      <c r="N28" s="14">
        <f>HLOOKUP("Japan",Data1!$C$1:$BT$30,$A28,FALSE)/(HLOOKUP("Euro Area",Data1!$C$1:$BT$30,$A28,FALSE)*VLOOKUP(N$3,EuroConv!$A$2:$B$20,2,FALSE))</f>
        <v>0.35975174761555412</v>
      </c>
      <c r="O28" s="14">
        <f>HLOOKUP("Japan",Data1!$C$1:$BT$30,$A28,FALSE)/(HLOOKUP(O$2,Data1!$C$1:$BT$30,$A28,FALSE))</f>
        <v>0.3702246047363778</v>
      </c>
      <c r="P28" s="14">
        <f>HLOOKUP("Japan",Data1!$C$1:$BT$30,$A28,FALSE)/(HLOOKUP("Euro Area",Data1!$C$1:$BT$30,$A28,FALSE)*VLOOKUP(P$3,EuroConv!$A$2:$B$20,2,FALSE))</f>
        <v>155.65136039737729</v>
      </c>
      <c r="Q28" s="14">
        <f>HLOOKUP("Japan",Data1!$C$1:$BT$30,$A28,FALSE)/(HLOOKUP("Euro Area",Data1!$C$1:$BT$30,$A28,FALSE)*VLOOKUP(Q$3,EuroConv!$A$2:$B$20,2,FALSE))</f>
        <v>6.3310079689299553E-2</v>
      </c>
      <c r="R28" s="14">
        <f>HLOOKUP("Japan",Data1!$C$1:$BT$30,$A28,FALSE)/(HLOOKUP(R$2,Data1!$C$1:$BT$30,$A28,FALSE))</f>
        <v>9.4247711176368987E-2</v>
      </c>
      <c r="S28" s="14">
        <f>HLOOKUP("Japan",Data1!$C$1:$BT$30,$A28,FALSE)/(HLOOKUP("Euro Area",Data1!$C$1:$BT$30,$A28,FALSE)*VLOOKUP(S$3,EuroConv!$A$2:$B$20,2,FALSE))</f>
        <v>174.4233214381251</v>
      </c>
      <c r="T28" s="14">
        <f>HLOOKUP("Japan",Data1!$C$1:$BT$30,$A28,FALSE)/(HLOOKUP("Euro Area",Data1!$C$1:$BT$30,$A28,FALSE)*VLOOKUP(T$3,EuroConv!$A$2:$B$20,2,FALSE))</f>
        <v>35.503188137164059</v>
      </c>
      <c r="U28" s="14">
        <f>HLOOKUP("Japan",Data1!$C$1:$BT$30,$A28,FALSE)/(HLOOKUP("Euro Area",Data1!$C$1:$BT$30,$A28,FALSE)*VLOOKUP(U$3,EuroConv!$A$2:$B$20,2,FALSE))</f>
        <v>3.0388128874885676</v>
      </c>
      <c r="V28" s="14">
        <f>HLOOKUP("Japan",Data1!$C$1:$BT$30,$A28,FALSE)/(HLOOKUP("Euro Area",Data1!$C$1:$BT$30,$A28,FALSE)*VLOOKUP(V$3,EuroConv!$A$2:$B$20,2,FALSE))</f>
        <v>55.626832931737866</v>
      </c>
      <c r="W28" s="14">
        <f>HLOOKUP("Japan",Data1!$C$1:$BT$30,$A28,FALSE)/(HLOOKUP(W$2,Data1!$C$1:$BT$30,$A28,FALSE))</f>
        <v>12.428246013667428</v>
      </c>
      <c r="X28" s="14">
        <f>HLOOKUP("Japan",Data1!$C$1:$BT$30,$A28,FALSE)/(HLOOKUP(X$2,Data1!$C$1:$BT$30,$A28,FALSE))</f>
        <v>28.733180609316168</v>
      </c>
      <c r="Y28" s="14">
        <f>HLOOKUP("Japan",Data1!$C$1:$BT$30,$A28,FALSE)/(HLOOKUP("Euro Area",Data1!$C$1:$BT$30,$A28,FALSE)*VLOOKUP(Y$3,EuroConv!$A$2:$B$20,2,FALSE))</f>
        <v>0.61145343721630907</v>
      </c>
      <c r="Z28" s="14">
        <f>HLOOKUP("Japan",Data1!$C$1:$BT$30,$A28,FALSE)/(HLOOKUP(Z$2,Data1!$C$1:$BT$30,$A28,FALSE))</f>
        <v>80.997624703087894</v>
      </c>
      <c r="AA28" s="14">
        <f>HLOOKUP("Japan",Data1!$C$1:$BT$30,$A28,FALSE)/(HLOOKUP("Euro Area",Data1!$C$1:$BT$30,$A28,FALSE)*VLOOKUP(AA$3,EuroConv!$A$2:$B$20,2,FALSE))</f>
        <v>4.0690900882958259</v>
      </c>
      <c r="AB28" s="14">
        <f>HLOOKUP("Japan",Data1!$C$1:$BT$30,$A28,FALSE)/(HLOOKUP("Euro Area",Data1!$C$1:$BT$30,$A28,FALSE)*VLOOKUP(AB$3,EuroConv!$A$2:$B$20,2,FALSE))</f>
        <v>0.51153984309798062</v>
      </c>
      <c r="AC28" s="14">
        <f>HLOOKUP("Japan",Data1!$C$1:$BT$30,$A28,FALSE)/(HLOOKUP("Euro Area",Data1!$C$1:$BT$30,$A28,FALSE)*VLOOKUP(AC$3,EuroConv!$A$2:$B$20,2,FALSE))</f>
        <v>0.7367531402882459</v>
      </c>
      <c r="AD28" s="14">
        <f>HLOOKUP("Japan",Data1!$C$1:$BT$30,$A28,FALSE)/(HLOOKUP(AD$2,Data1!$C$1:$BT$30,$A28,FALSE))</f>
        <v>11.734216553934166</v>
      </c>
      <c r="AE28" s="14">
        <f>HLOOKUP("Japan",Data1!$C$1:$BT$30,$A28,FALSE)/(HLOOKUP(AE$2,Data1!$C$1:$BT$30,$A28,FALSE))</f>
        <v>112.69816679576556</v>
      </c>
      <c r="AF28" s="14">
        <f>HLOOKUP("Japan",Data1!$C$1:$BT$30,$A28,FALSE)/(HLOOKUP(AF$2,Data1!$C$1:$BT$30,$A28,FALSE))</f>
        <v>3.6187570471579229</v>
      </c>
      <c r="AG28" s="14">
        <f>HLOOKUP("Japan",Data1!$C$1:$BT$30,$A28,FALSE)/(HLOOKUP(AG$2,Data1!$C$1:$BT$30,$A28,FALSE))</f>
        <v>143.18180799999993</v>
      </c>
      <c r="AH28" s="14">
        <f>HLOOKUP("Japan",Data1!$C$1:$BT$30,$A28,FALSE)/(HLOOKUP(AH$2,Data1!$C$1:$BT$30,$A28,FALSE))</f>
        <v>109.12</v>
      </c>
      <c r="AI28" s="14">
        <f>HLOOKUP("Japan",Data1!$C$1:$BT$30,$A28,FALSE)/(HLOOKUP(AI$2,Data1!$C$1:$BT$30,$A28,FALSE))</f>
        <v>4.7125890736342043E-3</v>
      </c>
      <c r="AJ28" s="14">
        <f>HLOOKUP("Japan",Data1!$C$1:$BT$30,$A28,FALSE)/(HLOOKUP(AJ$2,Data1!$C$1:$BT$30,$A28,FALSE))</f>
        <v>122.58540800000006</v>
      </c>
    </row>
    <row r="29" spans="1:36" x14ac:dyDescent="0.25">
      <c r="A29" s="14">
        <v>29</v>
      </c>
      <c r="B29" s="14">
        <v>2020</v>
      </c>
      <c r="C29" s="14">
        <f>HLOOKUP("Japan",Data1!$C$1:$BT$30,$A29,FALSE)/(HLOOKUP("Euro Area",Data1!$C$1:$BT$30,$A29,FALSE)*VLOOKUP(C$3,EuroConv!$A$2:$B$20,2,FALSE))</f>
        <v>9.241395391088858</v>
      </c>
      <c r="D29" s="14">
        <f>HLOOKUP("Japan",Data1!$C$1:$BT$30,$A29,FALSE)/(HLOOKUP("Euro Area",Data1!$C$1:$BT$30,$A29,FALSE)*VLOOKUP(D$3,EuroConv!$A$2:$B$20,2,FALSE))</f>
        <v>3.1523224648548962</v>
      </c>
      <c r="E29" s="14">
        <f>HLOOKUP("Japan",Data1!$C$1:$BT$30,$A29,FALSE)/(HLOOKUP(E$2,Data1!$C$1:$BT$30,$A29,FALSE))</f>
        <v>19.943804006851291</v>
      </c>
      <c r="F29" s="14">
        <f>HLOOKUP("Japan",Data1!$C$1:$BT$30,$A29,FALSE)/(HLOOKUP(F$2,Data1!$C$1:$BT$30,$A29,FALSE))</f>
        <v>80.608276291225877</v>
      </c>
      <c r="G29" s="14">
        <f>HLOOKUP("Japan",Data1!$C$1:$BT$30,$A29,FALSE)/(HLOOKUP(G$2,Data1!$C$1:$BT$30,$A29,FALSE))</f>
        <v>15.857932026503846</v>
      </c>
      <c r="H29" s="14">
        <f>HLOOKUP("Japan",Data1!$C$1:$BT$30,$A29,FALSE)/(HLOOKUP(H$2,Data1!$C$1:$BT$30,$A29,FALSE))</f>
        <v>4.845466872399121</v>
      </c>
      <c r="I29" s="14">
        <f>HLOOKUP("Japan",Data1!$C$1:$BT$30,$A29,FALSE)/(HLOOKUP(I$2,Data1!$C$1:$BT$30,$A29,FALSE))</f>
        <v>17.107435287902799</v>
      </c>
      <c r="J29" s="14">
        <f>HLOOKUP("Japan",Data1!$C$1:$BT$30,$A29,FALSE)/(HLOOKUP("Euro Area",Data1!$C$1:$BT$30,$A29,FALSE)*VLOOKUP(J$3,EuroConv!$A$2:$B$20,2,FALSE))</f>
        <v>8.1272847136119051</v>
      </c>
      <c r="K29" s="14">
        <f>HLOOKUP("Japan",Data1!$C$1:$BT$30,$A29,FALSE)/(HLOOKUP("Euro Area",Data1!$C$1:$BT$30,$A29,FALSE)*VLOOKUP(K$3,EuroConv!$A$2:$B$20,2,FALSE))</f>
        <v>21.387512214648165</v>
      </c>
      <c r="L29" s="14">
        <f>HLOOKUP("Japan",Data1!$C$1:$BT$30,$A29,FALSE)/(HLOOKUP("Euro Area",Data1!$C$1:$BT$30,$A29,FALSE)*VLOOKUP(L$3,EuroConv!$A$2:$B$20,2,FALSE))</f>
        <v>19.38608369146149</v>
      </c>
      <c r="M29" s="14">
        <f>HLOOKUP("Japan",Data1!$C$1:$BT$30,$A29,FALSE)/(HLOOKUP("Euro Area",Data1!$C$1:$BT$30,$A29,FALSE)*VLOOKUP(M$3,EuroConv!$A$2:$B$20,2,FALSE))</f>
        <v>65.018111492307639</v>
      </c>
      <c r="N29" s="14">
        <f>HLOOKUP("Japan",Data1!$C$1:$BT$30,$A29,FALSE)/(HLOOKUP("Euro Area",Data1!$C$1:$BT$30,$A29,FALSE)*VLOOKUP(N$3,EuroConv!$A$2:$B$20,2,FALSE))</f>
        <v>0.37318964930300824</v>
      </c>
      <c r="O29" s="14">
        <f>HLOOKUP("Japan",Data1!$C$1:$BT$30,$A29,FALSE)/(HLOOKUP(O$2,Data1!$C$1:$BT$30,$A29,FALSE))</f>
        <v>0.34850013451708362</v>
      </c>
      <c r="P29" s="14">
        <f>HLOOKUP("Japan",Data1!$C$1:$BT$30,$A29,FALSE)/(HLOOKUP("Euro Area",Data1!$C$1:$BT$30,$A29,FALSE)*VLOOKUP(P$3,EuroConv!$A$2:$B$20,2,FALSE))</f>
        <v>161.46544661767174</v>
      </c>
      <c r="Q29" s="14">
        <f>HLOOKUP("Japan",Data1!$C$1:$BT$30,$A29,FALSE)/(HLOOKUP("Euro Area",Data1!$C$1:$BT$30,$A29,FALSE)*VLOOKUP(Q$3,EuroConv!$A$2:$B$20,2,FALSE))</f>
        <v>6.5674917754238837E-2</v>
      </c>
      <c r="R29" s="14">
        <f>HLOOKUP("Japan",Data1!$C$1:$BT$30,$A29,FALSE)/(HLOOKUP(R$2,Data1!$C$1:$BT$30,$A29,FALSE))</f>
        <v>9.524816176470588E-2</v>
      </c>
      <c r="S29" s="14">
        <f>HLOOKUP("Japan",Data1!$C$1:$BT$30,$A29,FALSE)/(HLOOKUP("Euro Area",Data1!$C$1:$BT$30,$A29,FALSE)*VLOOKUP(S$3,EuroConv!$A$2:$B$20,2,FALSE))</f>
        <v>180.93860165849944</v>
      </c>
      <c r="T29" s="14">
        <f>HLOOKUP("Japan",Data1!$C$1:$BT$30,$A29,FALSE)/(HLOOKUP("Euro Area",Data1!$C$1:$BT$30,$A29,FALSE)*VLOOKUP(T$3,EuroConv!$A$2:$B$20,2,FALSE))</f>
        <v>36.829348065338287</v>
      </c>
      <c r="U29" s="14">
        <f>HLOOKUP("Japan",Data1!$C$1:$BT$30,$A29,FALSE)/(HLOOKUP("Euro Area",Data1!$C$1:$BT$30,$A29,FALSE)*VLOOKUP(U$3,EuroConv!$A$2:$B$20,2,FALSE))</f>
        <v>3.1523224648548962</v>
      </c>
      <c r="V29" s="14">
        <f>HLOOKUP("Japan",Data1!$C$1:$BT$30,$A29,FALSE)/(HLOOKUP("Euro Area",Data1!$C$1:$BT$30,$A29,FALSE)*VLOOKUP(V$3,EuroConv!$A$2:$B$20,2,FALSE))</f>
        <v>57.70467665890704</v>
      </c>
      <c r="W29" s="14">
        <f>HLOOKUP("Japan",Data1!$C$1:$BT$30,$A29,FALSE)/(HLOOKUP(W$2,Data1!$C$1:$BT$30,$A29,FALSE))</f>
        <v>12.148886283704572</v>
      </c>
      <c r="X29" s="14">
        <f>HLOOKUP("Japan",Data1!$C$1:$BT$30,$A29,FALSE)/(HLOOKUP(X$2,Data1!$C$1:$BT$30,$A29,FALSE))</f>
        <v>27.572903363133246</v>
      </c>
      <c r="Y29" s="14">
        <f>HLOOKUP("Japan",Data1!$C$1:$BT$30,$A29,FALSE)/(HLOOKUP("Euro Area",Data1!$C$1:$BT$30,$A29,FALSE)*VLOOKUP(Y$3,EuroConv!$A$2:$B$20,2,FALSE))</f>
        <v>0.63429321834379171</v>
      </c>
      <c r="Z29" s="14">
        <f>HLOOKUP("Japan",Data1!$C$1:$BT$30,$A29,FALSE)/(HLOOKUP(Z$2,Data1!$C$1:$BT$30,$A29,FALSE))</f>
        <v>78.382875728008472</v>
      </c>
      <c r="AA29" s="14">
        <f>HLOOKUP("Japan",Data1!$C$1:$BT$30,$A29,FALSE)/(HLOOKUP("Euro Area",Data1!$C$1:$BT$30,$A29,FALSE)*VLOOKUP(AA$3,EuroConv!$A$2:$B$20,2,FALSE))</f>
        <v>4.221083881032996</v>
      </c>
      <c r="AB29" s="14">
        <f>HLOOKUP("Japan",Data1!$C$1:$BT$30,$A29,FALSE)/(HLOOKUP("Euro Area",Data1!$C$1:$BT$30,$A29,FALSE)*VLOOKUP(AB$3,EuroConv!$A$2:$B$20,2,FALSE))</f>
        <v>0.53064752545484917</v>
      </c>
      <c r="AC29" s="14">
        <f>HLOOKUP("Japan",Data1!$C$1:$BT$30,$A29,FALSE)/(HLOOKUP("Euro Area",Data1!$C$1:$BT$30,$A29,FALSE)*VLOOKUP(AC$3,EuroConv!$A$2:$B$20,2,FALSE))</f>
        <v>0.76427327419374247</v>
      </c>
      <c r="AD29" s="14">
        <f>HLOOKUP("Japan",Data1!$C$1:$BT$30,$A29,FALSE)/(HLOOKUP(AD$2,Data1!$C$1:$BT$30,$A29,FALSE))</f>
        <v>12.673042117106101</v>
      </c>
      <c r="AE29" s="14">
        <f>HLOOKUP("Japan",Data1!$C$1:$BT$30,$A29,FALSE)/(HLOOKUP(AE$2,Data1!$C$1:$BT$30,$A29,FALSE))</f>
        <v>117.6009986382206</v>
      </c>
      <c r="AF29" s="14">
        <f>HLOOKUP("Japan",Data1!$C$1:$BT$30,$A29,FALSE)/(HLOOKUP(AF$2,Data1!$C$1:$BT$30,$A29,FALSE))</f>
        <v>3.4500667507848628</v>
      </c>
      <c r="AG29" s="14">
        <f>HLOOKUP("Japan",Data1!$C$1:$BT$30,$A29,FALSE)/(HLOOKUP(AG$2,Data1!$C$1:$BT$30,$A29,FALSE))</f>
        <v>139.07145999999997</v>
      </c>
      <c r="AH29" s="14">
        <f>HLOOKUP("Japan",Data1!$C$1:$BT$30,$A29,FALSE)/(HLOOKUP(AH$2,Data1!$C$1:$BT$30,$A29,FALSE))</f>
        <v>103.63</v>
      </c>
      <c r="AI29" s="14">
        <f>HLOOKUP("Japan",Data1!$C$1:$BT$30,$A29,FALSE)/(HLOOKUP(AI$2,Data1!$C$1:$BT$30,$A29,FALSE))</f>
        <v>4.4801348839220096E-3</v>
      </c>
      <c r="AJ29" s="14">
        <f>HLOOKUP("Japan",Data1!$C$1:$BT$30,$A29,FALSE)/(HLOOKUP(AJ$2,Data1!$C$1:$BT$30,$A29,FALSE))</f>
        <v>127.16437300000004</v>
      </c>
    </row>
    <row r="30" spans="1:36" x14ac:dyDescent="0.25">
      <c r="A30" s="14">
        <v>30</v>
      </c>
      <c r="B30" s="14">
        <v>2021</v>
      </c>
      <c r="C30" s="14">
        <f>HLOOKUP("Japan",Data1!$C$1:$BT$30,$A30,FALSE)/(HLOOKUP("Euro Area",Data1!$C$1:$BT$30,$A30,FALSE)*VLOOKUP(C$3,EuroConv!$A$2:$B$20,2,FALSE))</f>
        <v>9.4005396684665357</v>
      </c>
      <c r="D30" s="14">
        <f>HLOOKUP("Japan",Data1!$C$1:$BT$30,$A30,FALSE)/(HLOOKUP("Euro Area",Data1!$C$1:$BT$30,$A30,FALSE)*VLOOKUP(D$3,EuroConv!$A$2:$B$20,2,FALSE))</f>
        <v>3.2066079985324718</v>
      </c>
      <c r="E30" s="14">
        <f>HLOOKUP("Japan",Data1!$C$1:$BT$30,$A30,FALSE)/(HLOOKUP(E$2,Data1!$C$1:$BT$30,$A30,FALSE))</f>
        <v>20.468108747468591</v>
      </c>
      <c r="F30" s="14">
        <f>HLOOKUP("Japan",Data1!$C$1:$BT$30,$A30,FALSE)/(HLOOKUP(F$2,Data1!$C$1:$BT$30,$A30,FALSE))</f>
        <v>88.775748153905937</v>
      </c>
      <c r="G30" s="14">
        <f>HLOOKUP("Japan",Data1!$C$1:$BT$30,$A30,FALSE)/(HLOOKUP(G$2,Data1!$C$1:$BT$30,$A30,FALSE))</f>
        <v>17.928230566369457</v>
      </c>
      <c r="H30" s="14">
        <f>HLOOKUP("Japan",Data1!$C$1:$BT$30,$A30,FALSE)/(HLOOKUP(H$2,Data1!$C$1:$BT$30,$A30,FALSE))</f>
        <v>5.2029520295202945</v>
      </c>
      <c r="I30" s="14">
        <f>HLOOKUP("Japan",Data1!$C$1:$BT$30,$A30,FALSE)/(HLOOKUP(I$2,Data1!$C$1:$BT$30,$A30,FALSE))</f>
        <v>17.406876790830943</v>
      </c>
      <c r="J30" s="14">
        <f>HLOOKUP("Japan",Data1!$C$1:$BT$30,$A30,FALSE)/(HLOOKUP("Euro Area",Data1!$C$1:$BT$30,$A30,FALSE)*VLOOKUP(J$3,EuroConv!$A$2:$B$20,2,FALSE))</f>
        <v>8.26724310712871</v>
      </c>
      <c r="K30" s="14">
        <f>HLOOKUP("Japan",Data1!$C$1:$BT$30,$A30,FALSE)/(HLOOKUP("Euro Area",Data1!$C$1:$BT$30,$A30,FALSE)*VLOOKUP(K$3,EuroConv!$A$2:$B$20,2,FALSE))</f>
        <v>21.755822413732218</v>
      </c>
      <c r="L30" s="14">
        <f>HLOOKUP("Japan",Data1!$C$1:$BT$30,$A30,FALSE)/(HLOOKUP("Euro Area",Data1!$C$1:$BT$30,$A30,FALSE)*VLOOKUP(L$3,EuroConv!$A$2:$B$20,2,FALSE))</f>
        <v>19.719927678186231</v>
      </c>
      <c r="M30" s="14">
        <f>HLOOKUP("Japan",Data1!$C$1:$BT$30,$A30,FALSE)/(HLOOKUP("Euro Area",Data1!$C$1:$BT$30,$A30,FALSE)*VLOOKUP(M$3,EuroConv!$A$2:$B$20,2,FALSE))</f>
        <v>66.137775778058455</v>
      </c>
      <c r="N30" s="14">
        <f>HLOOKUP("Japan",Data1!$C$1:$BT$30,$A30,FALSE)/(HLOOKUP("Euro Area",Data1!$C$1:$BT$30,$A30,FALSE)*VLOOKUP(N$3,EuroConv!$A$2:$B$20,2,FALSE))</f>
        <v>0.37961627586206914</v>
      </c>
      <c r="O30" s="14">
        <f>HLOOKUP("Japan",Data1!$C$1:$BT$30,$A30,FALSE)/(HLOOKUP(O$2,Data1!$C$1:$BT$30,$A30,FALSE))</f>
        <v>0.35064935064935066</v>
      </c>
      <c r="P30" s="14">
        <f>HLOOKUP("Japan",Data1!$C$1:$BT$30,$A30,FALSE)/(HLOOKUP("Euro Area",Data1!$C$1:$BT$30,$A30,FALSE)*VLOOKUP(P$3,EuroConv!$A$2:$B$20,2,FALSE))</f>
        <v>164.24601175269572</v>
      </c>
      <c r="Q30" s="14">
        <f>HLOOKUP("Japan",Data1!$C$1:$BT$30,$A30,FALSE)/(HLOOKUP("Euro Area",Data1!$C$1:$BT$30,$A30,FALSE)*VLOOKUP(Q$3,EuroConv!$A$2:$B$20,2,FALSE))</f>
        <v>6.6805892773218647E-2</v>
      </c>
      <c r="R30" s="14">
        <f>HLOOKUP("Japan",Data1!$C$1:$BT$30,$A30,FALSE)/(HLOOKUP(R$2,Data1!$C$1:$BT$30,$A30,FALSE))</f>
        <v>9.6249789314006406E-2</v>
      </c>
      <c r="S30" s="14">
        <f>HLOOKUP("Japan",Data1!$C$1:$BT$30,$A30,FALSE)/(HLOOKUP("Euro Area",Data1!$C$1:$BT$30,$A30,FALSE)*VLOOKUP(S$3,EuroConv!$A$2:$B$20,2,FALSE))</f>
        <v>184.05451021906543</v>
      </c>
      <c r="T30" s="14">
        <f>HLOOKUP("Japan",Data1!$C$1:$BT$30,$A30,FALSE)/(HLOOKUP("Euro Area",Data1!$C$1:$BT$30,$A30,FALSE)*VLOOKUP(T$3,EuroConv!$A$2:$B$20,2,FALSE))</f>
        <v>37.463579124189081</v>
      </c>
      <c r="U30" s="14">
        <f>HLOOKUP("Japan",Data1!$C$1:$BT$30,$A30,FALSE)/(HLOOKUP("Euro Area",Data1!$C$1:$BT$30,$A30,FALSE)*VLOOKUP(U$3,EuroConv!$A$2:$B$20,2,FALSE))</f>
        <v>3.2066079985324718</v>
      </c>
      <c r="V30" s="14">
        <f>HLOOKUP("Japan",Data1!$C$1:$BT$30,$A30,FALSE)/(HLOOKUP("Euro Area",Data1!$C$1:$BT$30,$A30,FALSE)*VLOOKUP(V$3,EuroConv!$A$2:$B$20,2,FALSE))</f>
        <v>58.698397702057015</v>
      </c>
      <c r="W30" s="14">
        <f>HLOOKUP("Japan",Data1!$C$1:$BT$30,$A30,FALSE)/(HLOOKUP(W$2,Data1!$C$1:$BT$30,$A30,FALSE))</f>
        <v>12.948979591836734</v>
      </c>
      <c r="X30" s="14">
        <f>HLOOKUP("Japan",Data1!$C$1:$BT$30,$A30,FALSE)/(HLOOKUP(X$2,Data1!$C$1:$BT$30,$A30,FALSE))</f>
        <v>28.130541871921185</v>
      </c>
      <c r="Y30" s="14">
        <f>HLOOKUP("Japan",Data1!$C$1:$BT$30,$A30,FALSE)/(HLOOKUP("Euro Area",Data1!$C$1:$BT$30,$A30,FALSE)*VLOOKUP(Y$3,EuroConv!$A$2:$B$20,2,FALSE))</f>
        <v>0.64521625881625311</v>
      </c>
      <c r="Z30" s="14">
        <f>HLOOKUP("Japan",Data1!$C$1:$BT$30,$A30,FALSE)/(HLOOKUP(Z$2,Data1!$C$1:$BT$30,$A30,FALSE))</f>
        <v>84.49360065103204</v>
      </c>
      <c r="AA30" s="14">
        <f>HLOOKUP("Japan",Data1!$C$1:$BT$30,$A30,FALSE)/(HLOOKUP("Euro Area",Data1!$C$1:$BT$30,$A30,FALSE)*VLOOKUP(AA$3,EuroConv!$A$2:$B$20,2,FALSE))</f>
        <v>4.2937743477394958</v>
      </c>
      <c r="AB30" s="14">
        <f>HLOOKUP("Japan",Data1!$C$1:$BT$30,$A30,FALSE)/(HLOOKUP("Euro Area",Data1!$C$1:$BT$30,$A30,FALSE)*VLOOKUP(AB$3,EuroConv!$A$2:$B$20,2,FALSE))</f>
        <v>0.53978570355533328</v>
      </c>
      <c r="AC30" s="14">
        <f>HLOOKUP("Japan",Data1!$C$1:$BT$30,$A30,FALSE)/(HLOOKUP("Euro Area",Data1!$C$1:$BT$30,$A30,FALSE)*VLOOKUP(AC$3,EuroConv!$A$2:$B$20,2,FALSE))</f>
        <v>0.77743467599437488</v>
      </c>
      <c r="AD30" s="14">
        <f>HLOOKUP("Japan",Data1!$C$1:$BT$30,$A30,FALSE)/(HLOOKUP(AD$2,Data1!$C$1:$BT$30,$A30,FALSE))</f>
        <v>12.636505460218409</v>
      </c>
      <c r="AE30" s="14">
        <f>HLOOKUP("Japan",Data1!$C$1:$BT$30,$A30,FALSE)/(HLOOKUP(AE$2,Data1!$C$1:$BT$30,$A30,FALSE))</f>
        <v>125.1342171578832</v>
      </c>
      <c r="AF30" s="14">
        <f>HLOOKUP("Japan",Data1!$C$1:$BT$30,$A30,FALSE)/(HLOOKUP(AF$2,Data1!$C$1:$BT$30,$A30,FALSE))</f>
        <v>3.4174249474115723</v>
      </c>
      <c r="AG30" s="14">
        <f>HLOOKUP("Japan",Data1!$C$1:$BT$30,$A30,FALSE)/(HLOOKUP(AG$2,Data1!$C$1:$BT$30,$A30,FALSE))</f>
        <v>153.42971400000008</v>
      </c>
      <c r="AH30" s="14">
        <f>HLOOKUP("Japan",Data1!$C$1:$BT$30,$A30,FALSE)/(HLOOKUP(AH$2,Data1!$C$1:$BT$30,$A30,FALSE))</f>
        <v>114.21</v>
      </c>
      <c r="AI30" s="14">
        <f>HLOOKUP("Japan",Data1!$C$1:$BT$30,$A30,FALSE)/(HLOOKUP(AI$2,Data1!$C$1:$BT$30,$A30,FALSE))</f>
        <v>4.9345430978613089E-3</v>
      </c>
      <c r="AJ30" s="14">
        <f>HLOOKUP("Japan",Data1!$C$1:$BT$30,$A30,FALSE)/(HLOOKUP(AJ$2,Data1!$C$1:$BT$30,$A30,FALSE))</f>
        <v>129.35424600000007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topLeftCell="S3" workbookViewId="0">
      <selection activeCell="AH15" sqref="AH15"/>
    </sheetView>
  </sheetViews>
  <sheetFormatPr defaultRowHeight="13.2" x14ac:dyDescent="0.25"/>
  <cols>
    <col min="1" max="2" width="8.7265625" style="16"/>
    <col min="3" max="3" width="11.90625" style="16" bestFit="1" customWidth="1"/>
    <col min="4" max="4" width="8.7265625" style="16"/>
    <col min="5" max="5" width="11.90625" style="16" bestFit="1" customWidth="1"/>
    <col min="6" max="35" width="8.7265625" style="16"/>
    <col min="36" max="36" width="11.90625" style="16" bestFit="1" customWidth="1"/>
    <col min="37" max="16384" width="8.7265625" style="16"/>
  </cols>
  <sheetData>
    <row r="2" spans="1:36" ht="39.6" x14ac:dyDescent="0.25">
      <c r="C2" s="16" t="s">
        <v>29</v>
      </c>
      <c r="D2" s="16" t="s">
        <v>32</v>
      </c>
      <c r="E2" s="16" t="s">
        <v>33</v>
      </c>
      <c r="F2" s="16" t="s">
        <v>34</v>
      </c>
      <c r="G2" s="16" t="s">
        <v>35</v>
      </c>
      <c r="H2" s="16" t="s">
        <v>36</v>
      </c>
      <c r="I2" s="16" t="s">
        <v>37</v>
      </c>
      <c r="J2" s="16" t="s">
        <v>38</v>
      </c>
      <c r="K2" s="16" t="s">
        <v>39</v>
      </c>
      <c r="L2" s="16" t="s">
        <v>40</v>
      </c>
      <c r="M2" s="16" t="s">
        <v>41</v>
      </c>
      <c r="N2" s="16" t="s">
        <v>42</v>
      </c>
      <c r="O2" s="16" t="s">
        <v>43</v>
      </c>
      <c r="P2" s="16" t="s">
        <v>1023</v>
      </c>
      <c r="Q2" s="16" t="s">
        <v>44</v>
      </c>
      <c r="R2" s="16" t="s">
        <v>46</v>
      </c>
      <c r="S2" s="16" t="s">
        <v>47</v>
      </c>
      <c r="T2" s="16" t="s">
        <v>48</v>
      </c>
      <c r="U2" s="16" t="s">
        <v>49</v>
      </c>
      <c r="V2" s="16" t="s">
        <v>50</v>
      </c>
      <c r="W2" s="16" t="s">
        <v>51</v>
      </c>
      <c r="X2" s="16" t="s">
        <v>52</v>
      </c>
      <c r="Y2" s="16" t="s">
        <v>53</v>
      </c>
      <c r="Z2" s="16" t="s">
        <v>54</v>
      </c>
      <c r="AA2" s="16" t="s">
        <v>55</v>
      </c>
      <c r="AB2" s="16" t="s">
        <v>56</v>
      </c>
      <c r="AC2" s="16" t="s">
        <v>57</v>
      </c>
      <c r="AD2" s="16" t="s">
        <v>58</v>
      </c>
      <c r="AE2" s="16" t="s">
        <v>59</v>
      </c>
      <c r="AF2" s="16" t="s">
        <v>60</v>
      </c>
      <c r="AG2" s="16" t="s">
        <v>61</v>
      </c>
      <c r="AH2" s="16" t="s">
        <v>62</v>
      </c>
      <c r="AI2" s="16" t="s">
        <v>63</v>
      </c>
      <c r="AJ2" s="10" t="s">
        <v>1087</v>
      </c>
    </row>
    <row r="3" spans="1:36" x14ac:dyDescent="0.25">
      <c r="C3" s="10" t="s">
        <v>991</v>
      </c>
      <c r="D3" s="10" t="s">
        <v>992</v>
      </c>
      <c r="E3" s="10" t="s">
        <v>1021</v>
      </c>
      <c r="F3" s="10" t="s">
        <v>993</v>
      </c>
      <c r="G3" s="10" t="s">
        <v>1022</v>
      </c>
      <c r="H3" s="10" t="s">
        <v>994</v>
      </c>
      <c r="I3" s="10" t="s">
        <v>995</v>
      </c>
      <c r="J3" s="10" t="s">
        <v>996</v>
      </c>
      <c r="K3" s="10" t="s">
        <v>997</v>
      </c>
      <c r="L3" s="10" t="s">
        <v>998</v>
      </c>
      <c r="M3" s="10" t="s">
        <v>999</v>
      </c>
      <c r="N3" s="10" t="s">
        <v>1000</v>
      </c>
      <c r="O3" s="10" t="s">
        <v>1001</v>
      </c>
      <c r="P3" s="10" t="s">
        <v>1024</v>
      </c>
      <c r="Q3" s="10" t="s">
        <v>1002</v>
      </c>
      <c r="R3" s="10" t="s">
        <v>1003</v>
      </c>
      <c r="S3" s="10" t="s">
        <v>1004</v>
      </c>
      <c r="T3" s="10" t="s">
        <v>1005</v>
      </c>
      <c r="U3" s="10" t="s">
        <v>1006</v>
      </c>
      <c r="V3" s="10" t="s">
        <v>1007</v>
      </c>
      <c r="W3" s="10" t="s">
        <v>1008</v>
      </c>
      <c r="X3" s="10" t="s">
        <v>1009</v>
      </c>
      <c r="Y3" s="10" t="s">
        <v>1010</v>
      </c>
      <c r="Z3" s="10" t="s">
        <v>1011</v>
      </c>
      <c r="AA3" s="10" t="s">
        <v>1012</v>
      </c>
      <c r="AB3" s="10" t="s">
        <v>1013</v>
      </c>
      <c r="AC3" s="10" t="s">
        <v>1014</v>
      </c>
      <c r="AD3" s="10" t="s">
        <v>1015</v>
      </c>
      <c r="AE3" s="10" t="s">
        <v>1016</v>
      </c>
      <c r="AF3" s="10" t="s">
        <v>1017</v>
      </c>
      <c r="AG3" s="10" t="s">
        <v>1018</v>
      </c>
      <c r="AH3" s="10" t="s">
        <v>1019</v>
      </c>
      <c r="AI3" s="10" t="s">
        <v>1020</v>
      </c>
      <c r="AJ3" s="10" t="s">
        <v>1088</v>
      </c>
    </row>
    <row r="4" spans="1:36" x14ac:dyDescent="0.25">
      <c r="A4" s="16">
        <v>4</v>
      </c>
      <c r="B4" s="16">
        <v>1995</v>
      </c>
      <c r="C4" s="16">
        <f>HLOOKUP("France",Data2!$C$1:$BT$30,$A4,FALSE)/(HLOOKUP(C$2,Data2!$C$1:$BT$30,$A4,FALSE))</f>
        <v>0.49511328304042351</v>
      </c>
      <c r="D4" s="16">
        <f>HLOOKUP("France",Data2!$C$1:$BT$30,$A4,FALSE)/(HLOOKUP(D$2,Data2!$C$1:$BT$30,$A4,FALSE))</f>
        <v>0.16931749247088829</v>
      </c>
      <c r="E4" s="16">
        <f>HLOOKUP("France",Data2!$C$1:$BT$30,$A4,FALSE)/(HLOOKUP(E$2,Data2!$C$1:$BT$30,$A4,FALSE))</f>
        <v>5.4393198329095513</v>
      </c>
      <c r="F4" s="16">
        <f>HLOOKUP("France",Data2!$C$1:$BT$30,$A4,FALSE)/(HLOOKUP(F$2,Data2!$C$1:$BT$30,$A4,FALSE))</f>
        <v>3.6369260542700168</v>
      </c>
      <c r="G4" s="16">
        <f>HLOOKUP("France",Data2!$C$1:$BT$30,$A4,FALSE)/(HLOOKUP(G$2,Data2!$C$1:$BT$30,$A4,FALSE))</f>
        <v>0.59768093237674214</v>
      </c>
      <c r="H4" s="16">
        <f>HLOOKUP("France",Data2!$C$1:$BT$30,$A4,FALSE)/(HLOOKUP(H$2,Data2!$C$1:$BT$30,$A4,FALSE))</f>
        <v>0.18806922081836655</v>
      </c>
      <c r="I4" s="16">
        <f>HLOOKUP("France",Data2!$C$1:$BT$30,$A4,FALSE)/(HLOOKUP(I$2,Data2!$C$1:$BT$30,$A4,FALSE))</f>
        <v>0.89095962420643604</v>
      </c>
      <c r="J4" s="16">
        <f>HLOOKUP("France",Data2!$C$1:$BT$30,$A4,FALSE)/(HLOOKUP(J$2,Data2!$C$1:$BT$30,$A4,FALSE))</f>
        <v>0.43537648008024593</v>
      </c>
      <c r="K4" s="16">
        <f>HLOOKUP("France",Data2!$C$1:$BT$30,$A4,FALSE)/(HLOOKUP(K$2,Data2!$C$1:$BT$30,$A4,FALSE))</f>
        <v>1.1430875954198465</v>
      </c>
      <c r="L4" s="16">
        <f>HLOOKUP("France",Data2!$C$1:$BT$30,$A4,FALSE)/(HLOOKUP(L$2,Data2!$C$1:$BT$30,$A4,FALSE))</f>
        <v>1</v>
      </c>
      <c r="M4" s="16">
        <f>HLOOKUP("France",Data2!$C$1:$BT$30,$A4,FALSE)/(HLOOKUP(M$2,Data2!$C$1:$BT$30,$A4,FALSE))</f>
        <v>3.4829176646262647</v>
      </c>
      <c r="N4" s="16">
        <f>HLOOKUP("France",Data2!$C$1:$BT$30,$A4,FALSE)/(HLOOKUP(N$2,Data2!$C$1:$BT$30,$A4,FALSE))</f>
        <v>2.1546333216020824E-2</v>
      </c>
      <c r="O4" s="16">
        <f>HLOOKUP("France",Data2!$C$1:$BT$30,$A4,FALSE)/(HLOOKUP(O$2,Data2!$C$1:$BT$30,$A4,FALSE))</f>
        <v>3.9715355709883139E-2</v>
      </c>
      <c r="P4" s="16">
        <f>HLOOKUP("France",Data2!$C$1:$BT$30,$A4,FALSE)/(HLOOKUP(P$2,Data2!$C$1:$BT$30,$A4,FALSE))</f>
        <v>8.0025938980388371</v>
      </c>
      <c r="Q4" s="16">
        <f>HLOOKUP("France",Data2!$C$1:$BT$30,$A4,FALSE)/(HLOOKUP(Q$2,Data2!$C$1:$BT$30,$A4,FALSE))</f>
        <v>3.0642647762828511E-3</v>
      </c>
      <c r="R4" s="16">
        <f>HLOOKUP("France",Data2!$C$1:$BT$30,$A4,FALSE)/(HLOOKUP(R$2,Data2!$C$1:$BT$30,$A4,FALSE))</f>
        <v>6.4719034473071438E-3</v>
      </c>
      <c r="S4" s="16">
        <f>HLOOKUP("France",Data2!$C$1:$BT$30,$A4,FALSE)/(HLOOKUP(S$2,Data2!$C$1:$BT$30,$A4,FALSE))</f>
        <v>9.4610314326330816</v>
      </c>
      <c r="T4" s="16">
        <f>HLOOKUP("France",Data2!$C$1:$BT$30,$A4,FALSE)/(HLOOKUP(T$2,Data2!$C$1:$BT$30,$A4,FALSE))</f>
        <v>1.247870625</v>
      </c>
      <c r="U4" s="16">
        <f>HLOOKUP("France",Data2!$C$1:$BT$30,$A4,FALSE)/(HLOOKUP(U$2,Data2!$C$1:$BT$30,$A4,FALSE))</f>
        <v>0.16931749247088829</v>
      </c>
      <c r="V4" s="16">
        <f>HLOOKUP("France",Data2!$C$1:$BT$30,$A4,FALSE)/(HLOOKUP(V$2,Data2!$C$1:$BT$30,$A4,FALSE))</f>
        <v>3.1086500835084805</v>
      </c>
      <c r="W4" s="16">
        <f>HLOOKUP("France",Data2!$C$1:$BT$30,$A4,FALSE)/(HLOOKUP(W$2,Data2!$C$1:$BT$30,$A4,FALSE))</f>
        <v>0.78790198295543301</v>
      </c>
      <c r="X4" s="16">
        <f>HLOOKUP("France",Data2!$C$1:$BT$30,$A4,FALSE)/(HLOOKUP(X$2,Data2!$C$1:$BT$30,$A4,FALSE))</f>
        <v>2.0583574457556439</v>
      </c>
      <c r="Y4" s="16">
        <f>HLOOKUP("France",Data2!$C$1:$BT$30,$A4,FALSE)/(HLOOKUP(Y$2,Data2!$C$1:$BT$30,$A4,FALSE))</f>
        <v>3.3033089887942291E-2</v>
      </c>
      <c r="Z4" s="16">
        <f>HLOOKUP("France",Data2!$C$1:$BT$30,$A4,FALSE)/(HLOOKUP(Z$2,Data2!$C$1:$BT$30,$A4,FALSE))</f>
        <v>3.5216385924684714</v>
      </c>
      <c r="AA4" s="16">
        <f>HLOOKUP("France",Data2!$C$1:$BT$30,$A4,FALSE)/(HLOOKUP(AA$2,Data2!$C$1:$BT$30,$A4,FALSE))</f>
        <v>0.16798749723048773</v>
      </c>
      <c r="AB4" s="16">
        <f>HLOOKUP("France",Data2!$C$1:$BT$30,$A4,FALSE)/(HLOOKUP(AB$2,Data2!$C$1:$BT$30,$A4,FALSE))</f>
        <v>4.2115652019347645E-2</v>
      </c>
      <c r="AC4" s="16">
        <f>HLOOKUP("France",Data2!$C$1:$BT$30,$A4,FALSE)/(HLOOKUP(AC$2,Data2!$C$1:$BT$30,$A4,FALSE))</f>
        <v>4.0031458268171213E-2</v>
      </c>
      <c r="AD4" s="16">
        <f>HLOOKUP("France",Data2!$C$1:$BT$30,$A4,FALSE)/(HLOOKUP(AD$2,Data2!$C$1:$BT$30,$A4,FALSE))</f>
        <v>0.6997469135816895</v>
      </c>
      <c r="AE4" s="16">
        <f>HLOOKUP("France",Data2!$C$1:$BT$30,$A4,FALSE)/(HLOOKUP(AE$2,Data2!$C$1:$BT$30,$A4,FALSE))</f>
        <v>4.2212369173826119</v>
      </c>
      <c r="AF4" s="16">
        <f>HLOOKUP("France",Data2!$C$1:$BT$30,$A4,FALSE)/(HLOOKUP(AF$2,Data2!$C$1:$BT$30,$A4,FALSE))</f>
        <v>0.20033904473666223</v>
      </c>
      <c r="AG4" s="16">
        <f>HLOOKUP("France",Data2!$C$1:$BT$30,$A4,FALSE)/(HLOOKUP(AG$2,Data2!$C$1:$BT$30,$A4,FALSE))</f>
        <v>7.8771242271111896</v>
      </c>
      <c r="AH4" s="16">
        <f>HLOOKUP("France",Data2!$C$1:$BT$30,$A4,FALSE)/(HLOOKUP(AH$2,Data2!$C$1:$BT$30,$A4,FALSE))</f>
        <v>4.9914825</v>
      </c>
      <c r="AI4" s="16">
        <f>HLOOKUP("France",Data2!$C$1:$BT$30,$A4,FALSE)/(HLOOKUP(AI$2,Data2!$C$1:$BT$30,$A4,FALSE))</f>
        <v>4.5219871809390076E-4</v>
      </c>
      <c r="AJ4" s="16">
        <f>HLOOKUP("France",Data2!$C$1:$BT$30,$A4,FALSE)/(Data2!AL3)</f>
        <v>5.9200535856672678</v>
      </c>
    </row>
    <row r="5" spans="1:36" x14ac:dyDescent="0.25">
      <c r="A5" s="16">
        <v>5</v>
      </c>
      <c r="B5" s="16">
        <v>1996</v>
      </c>
      <c r="C5" s="16">
        <f>HLOOKUP("Japan",Data2!$C$1:$BT$30,$A5,FALSE)/(HLOOKUP(C$2,Data2!$C$1:$BT$30,$A5,FALSE))</f>
        <v>10.275205766054452</v>
      </c>
      <c r="D5" s="16">
        <f>HLOOKUP("Japan",Data2!$C$1:$BT$30,$A5,FALSE)/(HLOOKUP(D$2,Data2!$C$1:$BT$30,$A5,FALSE))</f>
        <v>3.5133636878645396</v>
      </c>
      <c r="E5" s="16">
        <f>HLOOKUP("Japan",Data2!$C$1:$BT$30,$A5,FALSE)/(HLOOKUP(E$2,Data2!$C$1:$BT$30,$A5,FALSE))</f>
        <v>108.22709846449806</v>
      </c>
      <c r="F5" s="16">
        <f>HLOOKUP("Japan",Data2!$C$1:$BT$30,$A5,FALSE)/(HLOOKUP(F$2,Data2!$C$1:$BT$30,$A5,FALSE))</f>
        <v>79.778020244017313</v>
      </c>
      <c r="G5" s="16">
        <f>HLOOKUP("Japan",Data2!$C$1:$BT$30,$A5,FALSE)/(HLOOKUP(G$2,Data2!$C$1:$BT$30,$A5,FALSE))</f>
        <v>13.083565918045627</v>
      </c>
      <c r="H5" s="16">
        <f>HLOOKUP("Japan",Data2!$C$1:$BT$30,$A5,FALSE)/(HLOOKUP(H$2,Data2!$C$1:$BT$30,$A5,FALSE))</f>
        <v>4.0073453900208529</v>
      </c>
      <c r="I5" s="16">
        <f>HLOOKUP("Japan",Data2!$C$1:$BT$30,$A5,FALSE)/(HLOOKUP(I$2,Data2!$C$1:$BT$30,$A5,FALSE))</f>
        <v>18.759306082456288</v>
      </c>
      <c r="J5" s="16">
        <f>HLOOKUP("Japan",Data2!$C$1:$BT$30,$A5,FALSE)/(HLOOKUP(J$2,Data2!$C$1:$BT$30,$A5,FALSE))</f>
        <v>9.0363064185634663</v>
      </c>
      <c r="K5" s="16">
        <f>HLOOKUP("Japan",Data2!$C$1:$BT$30,$A5,FALSE)/(HLOOKUP(K$2,Data2!$C$1:$BT$30,$A5,FALSE))</f>
        <v>23.680825650459234</v>
      </c>
      <c r="L5" s="16">
        <f>HLOOKUP("Japan",Data2!$C$1:$BT$30,$A5,FALSE)/(HLOOKUP(L$2,Data2!$C$1:$BT$30,$A5,FALSE))</f>
        <v>21.264505564517993</v>
      </c>
      <c r="M5" s="16">
        <f>HLOOKUP("Japan",Data2!$C$1:$BT$30,$A5,FALSE)/(HLOOKUP(M$2,Data2!$C$1:$BT$30,$A5,FALSE))</f>
        <v>72.289290364168764</v>
      </c>
      <c r="N5" s="16">
        <f>HLOOKUP("Japan",Data2!$C$1:$BT$30,$A5,FALSE)/(HLOOKUP(N$2,Data2!$C$1:$BT$30,$A5,FALSE))</f>
        <v>0.4519062756064845</v>
      </c>
      <c r="O5" s="16">
        <f>HLOOKUP("Japan",Data2!$C$1:$BT$30,$A5,FALSE)/(HLOOKUP(O$2,Data2!$C$1:$BT$30,$A5,FALSE))</f>
        <v>0.71261992837489696</v>
      </c>
      <c r="P5" s="16">
        <f>HLOOKUP("Japan",Data2!$C$1:$BT$30,$A5,FALSE)/(HLOOKUP(P$2,Data2!$C$1:$BT$30,$A5,FALSE))</f>
        <v>174.03859117103977</v>
      </c>
      <c r="Q5" s="16">
        <f>HLOOKUP("Japan",Data2!$C$1:$BT$30,$A5,FALSE)/(HLOOKUP(Q$2,Data2!$C$1:$BT$30,$A5,FALSE))</f>
        <v>7.0500839637845467E-2</v>
      </c>
      <c r="R5" s="16">
        <f>HLOOKUP("Japan",Data2!$C$1:$BT$30,$A5,FALSE)/(HLOOKUP(R$2,Data2!$C$1:$BT$30,$A5,FALSE))</f>
        <v>0.13522038972433845</v>
      </c>
      <c r="S5" s="16">
        <f>HLOOKUP("Japan",Data2!$C$1:$BT$30,$A5,FALSE)/(HLOOKUP(S$2,Data2!$C$1:$BT$30,$A5,FALSE))</f>
        <v>197.51077016190106</v>
      </c>
      <c r="T5" s="16">
        <f>HLOOKUP("Japan",Data2!$C$1:$BT$30,$A5,FALSE)/(HLOOKUP(T$2,Data2!$C$1:$BT$30,$A5,FALSE))</f>
        <v>27.194764166666751</v>
      </c>
      <c r="U5" s="16">
        <f>HLOOKUP("Japan",Data2!$C$1:$BT$30,$A5,FALSE)/(HLOOKUP(U$2,Data2!$C$1:$BT$30,$A5,FALSE))</f>
        <v>3.5133636878645396</v>
      </c>
      <c r="V5" s="16">
        <f>HLOOKUP("Japan",Data2!$C$1:$BT$30,$A5,FALSE)/(HLOOKUP(V$2,Data2!$C$1:$BT$30,$A5,FALSE))</f>
        <v>64.522964805921248</v>
      </c>
      <c r="W5" s="16">
        <f>HLOOKUP("Japan",Data2!$C$1:$BT$30,$A5,FALSE)/(HLOOKUP(W$2,Data2!$C$1:$BT$30,$A5,FALSE))</f>
        <v>16.865471196172557</v>
      </c>
      <c r="X5" s="16">
        <f>HLOOKUP("Japan",Data2!$C$1:$BT$30,$A5,FALSE)/(HLOOKUP(X$2,Data2!$C$1:$BT$30,$A5,FALSE))</f>
        <v>40.346818243635994</v>
      </c>
      <c r="Y5" s="16">
        <f>HLOOKUP("Japan",Data2!$C$1:$BT$30,$A5,FALSE)/(HLOOKUP(Y$2,Data2!$C$1:$BT$30,$A5,FALSE))</f>
        <v>0.70524166433332813</v>
      </c>
      <c r="Z5" s="16">
        <f>HLOOKUP("Japan",Data2!$C$1:$BT$30,$A5,FALSE)/(HLOOKUP(Z$2,Data2!$C$1:$BT$30,$A5,FALSE))</f>
        <v>77.146033004954759</v>
      </c>
      <c r="AA5" s="16">
        <f>HLOOKUP("Japan",Data2!$C$1:$BT$30,$A5,FALSE)/(HLOOKUP(AA$2,Data2!$C$1:$BT$30,$A5,FALSE))</f>
        <v>3.5486378229961102</v>
      </c>
      <c r="AB5" s="16">
        <f>HLOOKUP("Japan",Data2!$C$1:$BT$30,$A5,FALSE)/(HLOOKUP(AB$2,Data2!$C$1:$BT$30,$A5,FALSE))</f>
        <v>0.80360220508643876</v>
      </c>
      <c r="AC5" s="16">
        <f>HLOOKUP("Japan",Data2!$C$1:$BT$30,$A5,FALSE)/(HLOOKUP(AC$2,Data2!$C$1:$BT$30,$A5,FALSE))</f>
        <v>0.85881649197764354</v>
      </c>
      <c r="AD5" s="16">
        <f>HLOOKUP("France",Data2!$C$1:$BT$30,$A5,FALSE)/(HLOOKUP(AD$2,Data2!$C$1:$BT$30,$A5,FALSE))</f>
        <v>0.76283271574385347</v>
      </c>
      <c r="AE5" s="16">
        <f>HLOOKUP("France",Data2!$C$1:$BT$30,$A5,FALSE)/(HLOOKUP(AE$2,Data2!$C$1:$BT$30,$A5,FALSE))</f>
        <v>4.1387387642494797</v>
      </c>
      <c r="AF5" s="16">
        <f>HLOOKUP("France",Data2!$C$1:$BT$30,$A5,FALSE)/(HLOOKUP(AF$2,Data2!$C$1:$BT$30,$A5,FALSE))</f>
        <v>0.20185402343013448</v>
      </c>
      <c r="AG5" s="16">
        <f>HLOOKUP("France",Data2!$C$1:$BT$30,$A5,FALSE)/(HLOOKUP(AG$2,Data2!$C$1:$BT$30,$A5,FALSE))</f>
        <v>7.9810540859638355</v>
      </c>
      <c r="AH5" s="16">
        <f>HLOOKUP("France",Data2!$C$1:$BT$30,$A5,FALSE)/(HLOOKUP(AH$2,Data2!$C$1:$BT$30,$A5,FALSE))</f>
        <v>5.1155225</v>
      </c>
      <c r="AI5" s="16">
        <f>HLOOKUP("France",Data2!$C$1:$BT$30,$A5,FALSE)/(HLOOKUP(AI$2,Data2!$C$1:$BT$30,$A5,FALSE))</f>
        <v>4.6367404128679583E-4</v>
      </c>
      <c r="AJ5" s="16">
        <f>HLOOKUP("France",Data2!$C$1:$BT$30,$A5,FALSE)/(Data2!AL4)</f>
        <v>6.6866144783566606</v>
      </c>
    </row>
    <row r="6" spans="1:36" x14ac:dyDescent="0.25">
      <c r="A6" s="16">
        <v>6</v>
      </c>
      <c r="B6" s="16">
        <v>1997</v>
      </c>
      <c r="C6" s="16">
        <f>HLOOKUP("Japan",Data2!$C$1:$BT$30,$A6,FALSE)/(HLOOKUP(C$2,Data2!$C$1:$BT$30,$A6,FALSE))</f>
        <v>9.9138349616489023</v>
      </c>
      <c r="D6" s="16">
        <f>HLOOKUP("Japan",Data2!$C$1:$BT$30,$A6,FALSE)/(HLOOKUP(D$2,Data2!$C$1:$BT$30,$A6,FALSE))</f>
        <v>3.3820996173908897</v>
      </c>
      <c r="E6" s="16">
        <f>HLOOKUP("Japan",Data2!$C$1:$BT$30,$A6,FALSE)/(HLOOKUP(E$2,Data2!$C$1:$BT$30,$A6,FALSE))</f>
        <v>112.23728924929812</v>
      </c>
      <c r="F6" s="16">
        <f>HLOOKUP("Japan",Data2!$C$1:$BT$30,$A6,FALSE)/(HLOOKUP(F$2,Data2!$C$1:$BT$30,$A6,FALSE))</f>
        <v>87.383384942154862</v>
      </c>
      <c r="G6" s="16">
        <f>HLOOKUP("Japan",Data2!$C$1:$BT$30,$A6,FALSE)/(HLOOKUP(G$2,Data2!$C$1:$BT$30,$A6,FALSE))</f>
        <v>14.595119212527814</v>
      </c>
      <c r="H6" s="16">
        <f>HLOOKUP("Japan",Data2!$C$1:$BT$30,$A6,FALSE)/(HLOOKUP(H$2,Data2!$C$1:$BT$30,$A6,FALSE))</f>
        <v>3.8169370972787773</v>
      </c>
      <c r="I6" s="16">
        <f>HLOOKUP("Japan",Data2!$C$1:$BT$30,$A6,FALSE)/(HLOOKUP(I$2,Data2!$C$1:$BT$30,$A6,FALSE))</f>
        <v>18.319571587428737</v>
      </c>
      <c r="J6" s="16">
        <f>HLOOKUP("Japan",Data2!$C$1:$BT$30,$A6,FALSE)/(HLOOKUP(J$2,Data2!$C$1:$BT$30,$A6,FALSE))</f>
        <v>8.7158220325247182</v>
      </c>
      <c r="K6" s="16">
        <f>HLOOKUP("Japan",Data2!$C$1:$BT$30,$A6,FALSE)/(HLOOKUP(K$2,Data2!$C$1:$BT$30,$A6,FALSE))</f>
        <v>23.305860999896947</v>
      </c>
      <c r="L6" s="16">
        <f>HLOOKUP("Japan",Data2!$C$1:$BT$30,$A6,FALSE)/(HLOOKUP(L$2,Data2!$C$1:$BT$30,$A6,FALSE))</f>
        <v>20.729356527599098</v>
      </c>
      <c r="M6" s="16">
        <f>HLOOKUP("Japan",Data2!$C$1:$BT$30,$A6,FALSE)/(HLOOKUP(M$2,Data2!$C$1:$BT$30,$A6,FALSE))</f>
        <v>69.773337267591003</v>
      </c>
      <c r="N6" s="16">
        <f>HLOOKUP("Japan",Data2!$C$1:$BT$30,$A6,FALSE)/(HLOOKUP(N$2,Data2!$C$1:$BT$30,$A6,FALSE))</f>
        <v>0.44309607294942532</v>
      </c>
      <c r="O6" s="16">
        <f>HLOOKUP("Japan",Data2!$C$1:$BT$30,$A6,FALSE)/(HLOOKUP(O$2,Data2!$C$1:$BT$30,$A6,FALSE))</f>
        <v>0.64774025527890067</v>
      </c>
      <c r="P6" s="16">
        <f>HLOOKUP("Japan",Data2!$C$1:$BT$30,$A6,FALSE)/(HLOOKUP(P$2,Data2!$C$1:$BT$30,$A6,FALSE))</f>
        <v>183.41866625882315</v>
      </c>
      <c r="Q6" s="16">
        <f>HLOOKUP("Japan",Data2!$C$1:$BT$30,$A6,FALSE)/(HLOOKUP(Q$2,Data2!$C$1:$BT$30,$A6,FALSE))</f>
        <v>7.1041678196928346E-2</v>
      </c>
      <c r="R6" s="16">
        <f>HLOOKUP("Japan",Data2!$C$1:$BT$30,$A6,FALSE)/(HLOOKUP(R$2,Data2!$C$1:$BT$30,$A6,FALSE))</f>
        <v>0.12737355114802767</v>
      </c>
      <c r="S6" s="16">
        <f>HLOOKUP("Japan",Data2!$C$1:$BT$30,$A6,FALSE)/(HLOOKUP(S$2,Data2!$C$1:$BT$30,$A6,FALSE))</f>
        <v>208.27576387892688</v>
      </c>
      <c r="T6" s="16">
        <f>HLOOKUP("Japan",Data2!$C$1:$BT$30,$A6,FALSE)/(HLOOKUP(T$2,Data2!$C$1:$BT$30,$A6,FALSE))</f>
        <v>30.247715625000001</v>
      </c>
      <c r="U6" s="16">
        <f>HLOOKUP("Japan",Data2!$C$1:$BT$30,$A6,FALSE)/(HLOOKUP(U$2,Data2!$C$1:$BT$30,$A6,FALSE))</f>
        <v>3.3820996173908897</v>
      </c>
      <c r="V6" s="16">
        <f>HLOOKUP("Japan",Data2!$C$1:$BT$30,$A6,FALSE)/(HLOOKUP(V$2,Data2!$C$1:$BT$30,$A6,FALSE))</f>
        <v>62.006215268611932</v>
      </c>
      <c r="W6" s="16">
        <f>HLOOKUP("Japan",Data2!$C$1:$BT$30,$A6,FALSE)/(HLOOKUP(W$2,Data2!$C$1:$BT$30,$A6,FALSE))</f>
        <v>17.105048243531144</v>
      </c>
      <c r="X6" s="16">
        <f>HLOOKUP("Japan",Data2!$C$1:$BT$30,$A6,FALSE)/(HLOOKUP(X$2,Data2!$C$1:$BT$30,$A6,FALSE))</f>
        <v>36.895425841454546</v>
      </c>
      <c r="Y6" s="16">
        <f>HLOOKUP("Japan",Data2!$C$1:$BT$30,$A6,FALSE)/(HLOOKUP(Y$2,Data2!$C$1:$BT$30,$A6,FALSE))</f>
        <v>0.69014417373507064</v>
      </c>
      <c r="Z6" s="16">
        <f>HLOOKUP("Japan",Data2!$C$1:$BT$30,$A6,FALSE)/(HLOOKUP(Z$2,Data2!$C$1:$BT$30,$A6,FALSE))</f>
        <v>81.485982735116508</v>
      </c>
      <c r="AA6" s="16">
        <f>HLOOKUP("Japan",Data2!$C$1:$BT$30,$A6,FALSE)/(HLOOKUP(AA$2,Data2!$C$1:$BT$30,$A6,FALSE))</f>
        <v>3.5991867752123201</v>
      </c>
      <c r="AB6" s="16">
        <f>HLOOKUP("Japan",Data2!$C$1:$BT$30,$A6,FALSE)/(HLOOKUP(AB$2,Data2!$C$1:$BT$30,$A6,FALSE))</f>
        <v>0.7576687662425784</v>
      </c>
      <c r="AC6" s="16">
        <f>HLOOKUP("Japan",Data2!$C$1:$BT$30,$A6,FALSE)/(HLOOKUP(AC$2,Data2!$C$1:$BT$30,$A6,FALSE))</f>
        <v>0.8263633916956542</v>
      </c>
      <c r="AD6" s="16">
        <f>HLOOKUP("France",Data2!$C$1:$BT$30,$A6,FALSE)/(HLOOKUP(AD$2,Data2!$C$1:$BT$30,$A6,FALSE))</f>
        <v>0.76447577913380826</v>
      </c>
      <c r="AE6" s="16">
        <f>HLOOKUP("France",Data2!$C$1:$BT$30,$A6,FALSE)/(HLOOKUP(AE$2,Data2!$C$1:$BT$30,$A6,FALSE))</f>
        <v>4.0216642981209567</v>
      </c>
      <c r="AF6" s="16">
        <f>HLOOKUP("France",Data2!$C$1:$BT$30,$A6,FALSE)/(HLOOKUP(AF$2,Data2!$C$1:$BT$30,$A6,FALSE))</f>
        <v>0.18609327340173562</v>
      </c>
      <c r="AG6" s="16">
        <f>HLOOKUP("France",Data2!$C$1:$BT$30,$A6,FALSE)/(HLOOKUP(AG$2,Data2!$C$1:$BT$30,$A6,FALSE))</f>
        <v>9.5552498146403391</v>
      </c>
      <c r="AH6" s="16">
        <f>HLOOKUP("France",Data2!$C$1:$BT$30,$A6,FALSE)/(HLOOKUP(AH$2,Data2!$C$1:$BT$30,$A6,FALSE))</f>
        <v>5.8366916666666704</v>
      </c>
      <c r="AI6" s="16">
        <f>HLOOKUP("France",Data2!$C$1:$BT$30,$A6,FALSE)/(HLOOKUP(AI$2,Data2!$C$1:$BT$30,$A6,FALSE))</f>
        <v>4.9957417974322575E-4</v>
      </c>
      <c r="AJ6" s="16">
        <f>HLOOKUP("France",Data2!$C$1:$BT$30,$A6,FALSE)/(Data2!AL5)</f>
        <v>7.4064461924019058</v>
      </c>
    </row>
    <row r="7" spans="1:36" x14ac:dyDescent="0.25">
      <c r="A7" s="16">
        <v>7</v>
      </c>
      <c r="B7" s="16">
        <v>1998</v>
      </c>
      <c r="C7" s="16">
        <f>HLOOKUP("Japan",Data2!$C$1:$BT$30,$A7,FALSE)/(HLOOKUP(C$2,Data2!$C$1:$BT$30,$A7,FALSE))</f>
        <v>10.574732475083295</v>
      </c>
      <c r="D7" s="16">
        <f>HLOOKUP("Japan",Data2!$C$1:$BT$30,$A7,FALSE)/(HLOOKUP(D$2,Data2!$C$1:$BT$30,$A7,FALSE))</f>
        <v>3.6063416607724803</v>
      </c>
      <c r="E7" s="16">
        <f>HLOOKUP("Japan",Data2!$C$1:$BT$30,$A7,FALSE)/(HLOOKUP(E$2,Data2!$C$1:$BT$30,$A7,FALSE))</f>
        <v>112.79915612299115</v>
      </c>
      <c r="F7" s="16">
        <f>HLOOKUP("Japan",Data2!$C$1:$BT$30,$A7,FALSE)/(HLOOKUP(F$2,Data2!$C$1:$BT$30,$A7,FALSE))</f>
        <v>88.240534442040172</v>
      </c>
      <c r="G7" s="16">
        <f>HLOOKUP("Japan",Data2!$C$1:$BT$30,$A7,FALSE)/(HLOOKUP(G$2,Data2!$C$1:$BT$30,$A7,FALSE))</f>
        <v>15.811808128035477</v>
      </c>
      <c r="H7" s="16">
        <f>HLOOKUP("Japan",Data2!$C$1:$BT$30,$A7,FALSE)/(HLOOKUP(H$2,Data2!$C$1:$BT$30,$A7,FALSE))</f>
        <v>4.0551601501391481</v>
      </c>
      <c r="I7" s="16">
        <f>HLOOKUP("Japan",Data2!$C$1:$BT$30,$A7,FALSE)/(HLOOKUP(I$2,Data2!$C$1:$BT$30,$A7,FALSE))</f>
        <v>19.535694202904359</v>
      </c>
      <c r="J7" s="16">
        <f>HLOOKUP("Japan",Data2!$C$1:$BT$30,$A7,FALSE)/(HLOOKUP(J$2,Data2!$C$1:$BT$30,$A7,FALSE))</f>
        <v>9.3007744884425936</v>
      </c>
      <c r="K7" s="16">
        <f>HLOOKUP("Japan",Data2!$C$1:$BT$30,$A7,FALSE)/(HLOOKUP(K$2,Data2!$C$1:$BT$30,$A7,FALSE))</f>
        <v>24.4954506080655</v>
      </c>
      <c r="L7" s="16">
        <f>HLOOKUP("Japan",Data2!$C$1:$BT$30,$A7,FALSE)/(HLOOKUP(L$2,Data2!$C$1:$BT$30,$A7,FALSE))</f>
        <v>22.189160613015336</v>
      </c>
      <c r="M7" s="16">
        <f>HLOOKUP("Japan",Data2!$C$1:$BT$30,$A7,FALSE)/(HLOOKUP(M$2,Data2!$C$1:$BT$30,$A7,FALSE))</f>
        <v>74.392061697713245</v>
      </c>
      <c r="N7" s="16">
        <f>HLOOKUP("Japan",Data2!$C$1:$BT$30,$A7,FALSE)/(HLOOKUP(N$2,Data2!$C$1:$BT$30,$A7,FALSE))</f>
        <v>0.44295231316274919</v>
      </c>
      <c r="O7" s="16">
        <f>HLOOKUP("Japan",Data2!$C$1:$BT$30,$A7,FALSE)/(HLOOKUP(O$2,Data2!$C$1:$BT$30,$A7,FALSE))</f>
        <v>0.61056102175822691</v>
      </c>
      <c r="P7" s="16">
        <f>HLOOKUP("Japan",Data2!$C$1:$BT$30,$A7,FALSE)/(HLOOKUP(P$2,Data2!$C$1:$BT$30,$A7,FALSE))</f>
        <v>186.40282879022263</v>
      </c>
      <c r="Q7" s="16">
        <f>HLOOKUP("Japan",Data2!$C$1:$BT$30,$A7,FALSE)/(HLOOKUP(Q$2,Data2!$C$1:$BT$30,$A7,FALSE))</f>
        <v>7.5397272194144799E-2</v>
      </c>
      <c r="R7" s="16">
        <f>HLOOKUP("Japan",Data2!$C$1:$BT$30,$A7,FALSE)/(HLOOKUP(R$2,Data2!$C$1:$BT$30,$A7,FALSE))</f>
        <v>9.3291658728368088E-2</v>
      </c>
      <c r="S7" s="16">
        <f>HLOOKUP("Japan",Data2!$C$1:$BT$30,$A7,FALSE)/(HLOOKUP(S$2,Data2!$C$1:$BT$30,$A7,FALSE))</f>
        <v>221.93608476970962</v>
      </c>
      <c r="T7" s="16">
        <f>HLOOKUP("Japan",Data2!$C$1:$BT$30,$A7,FALSE)/(HLOOKUP(T$2,Data2!$C$1:$BT$30,$A7,FALSE))</f>
        <v>32.726325166666747</v>
      </c>
      <c r="U7" s="16">
        <f>HLOOKUP("Japan",Data2!$C$1:$BT$30,$A7,FALSE)/(HLOOKUP(U$2,Data2!$C$1:$BT$30,$A7,FALSE))</f>
        <v>3.6063416607724803</v>
      </c>
      <c r="V7" s="16">
        <f>HLOOKUP("Japan",Data2!$C$1:$BT$30,$A7,FALSE)/(HLOOKUP(V$2,Data2!$C$1:$BT$30,$A7,FALSE))</f>
        <v>65.989374914198123</v>
      </c>
      <c r="W7" s="16">
        <f>HLOOKUP("Japan",Data2!$C$1:$BT$30,$A7,FALSE)/(HLOOKUP(W$2,Data2!$C$1:$BT$30,$A7,FALSE))</f>
        <v>17.349716245107103</v>
      </c>
      <c r="X7" s="16">
        <f>HLOOKUP("Japan",Data2!$C$1:$BT$30,$A7,FALSE)/(HLOOKUP(X$2,Data2!$C$1:$BT$30,$A7,FALSE))</f>
        <v>37.666254435940317</v>
      </c>
      <c r="Y7" s="16">
        <f>HLOOKUP("Japan",Data2!$C$1:$BT$30,$A7,FALSE)/(HLOOKUP(Y$2,Data2!$C$1:$BT$30,$A7,FALSE))</f>
        <v>0.72682978605899751</v>
      </c>
      <c r="Z7" s="16">
        <f>HLOOKUP("Japan",Data2!$C$1:$BT$30,$A7,FALSE)/(HLOOKUP(Z$2,Data2!$C$1:$BT$30,$A7,FALSE))</f>
        <v>78.217716481719606</v>
      </c>
      <c r="AA7" s="16">
        <f>HLOOKUP("Japan",Data2!$C$1:$BT$30,$A7,FALSE)/(HLOOKUP(AA$2,Data2!$C$1:$BT$30,$A7,FALSE))</f>
        <v>3.7153734451905329</v>
      </c>
      <c r="AB7" s="16">
        <f>HLOOKUP("Japan",Data2!$C$1:$BT$30,$A7,FALSE)/(HLOOKUP(AB$2,Data2!$C$1:$BT$30,$A7,FALSE))</f>
        <v>0.78794930201995417</v>
      </c>
      <c r="AC7" s="16">
        <f>HLOOKUP("Japan",Data2!$C$1:$BT$30,$A7,FALSE)/(HLOOKUP(AC$2,Data2!$C$1:$BT$30,$A7,FALSE))</f>
        <v>0.87623421164688575</v>
      </c>
      <c r="AD7" s="16">
        <f>HLOOKUP("France",Data2!$C$1:$BT$30,$A7,FALSE)/(HLOOKUP(AD$2,Data2!$C$1:$BT$30,$A7,FALSE))</f>
        <v>0.7420897482807316</v>
      </c>
      <c r="AE7" s="16">
        <f>HLOOKUP("France",Data2!$C$1:$BT$30,$A7,FALSE)/(HLOOKUP(AE$2,Data2!$C$1:$BT$30,$A7,FALSE))</f>
        <v>4.0691554097048606</v>
      </c>
      <c r="AF7" s="16">
        <f>HLOOKUP("France",Data2!$C$1:$BT$30,$A7,FALSE)/(HLOOKUP(AF$2,Data2!$C$1:$BT$30,$A7,FALSE))</f>
        <v>0.14264030546068099</v>
      </c>
      <c r="AG7" s="16">
        <f>HLOOKUP("France",Data2!$C$1:$BT$30,$A7,FALSE)/(HLOOKUP(AG$2,Data2!$C$1:$BT$30,$A7,FALSE))</f>
        <v>9.770263573102925</v>
      </c>
      <c r="AH7" s="16">
        <f>HLOOKUP("France",Data2!$C$1:$BT$30,$A7,FALSE)/(HLOOKUP(AH$2,Data2!$C$1:$BT$30,$A7,FALSE))</f>
        <v>5.8995156666666704</v>
      </c>
      <c r="AI7" s="16">
        <f>HLOOKUP("France",Data2!$C$1:$BT$30,$A7,FALSE)/(HLOOKUP(AI$2,Data2!$C$1:$BT$30,$A7,FALSE))</f>
        <v>4.4464242287207343E-4</v>
      </c>
      <c r="AJ7" s="16">
        <f>HLOOKUP("France",Data2!$C$1:$BT$30,$A7,FALSE)/(Data2!AL6)</f>
        <v>6.6829210523595677</v>
      </c>
    </row>
    <row r="8" spans="1:36" x14ac:dyDescent="0.25">
      <c r="A8" s="16">
        <v>8</v>
      </c>
      <c r="B8" s="16">
        <v>1999</v>
      </c>
      <c r="C8" s="16">
        <f>HLOOKUP("Japan",Data2!$C$1:$BT$30,$A8,FALSE)/(HLOOKUP("Euro Area",Data2!$C$1:$BT$30,$A8,FALSE)*VLOOKUP(C$3,EuroConv!$A$2:$B$20,2,FALSE))</f>
        <v>8.822423204570379</v>
      </c>
      <c r="D8" s="16">
        <f>HLOOKUP("Japan",Data2!$C$1:$BT$30,$A8,FALSE)/(HLOOKUP("Euro Area",Data2!$C$1:$BT$30,$A8,FALSE)*VLOOKUP(D$3,EuroConv!$A$2:$B$20,2,FALSE))</f>
        <v>3.0094073119132618</v>
      </c>
      <c r="E8" s="16">
        <f>HLOOKUP("Japan",Data2!$C$1:$BT$30,$A8,FALSE)/(HLOOKUP(E$2,Data2!$C$1:$BT$30,$A8,FALSE))</f>
        <v>62.795491693782814</v>
      </c>
      <c r="F8" s="16">
        <f>HLOOKUP("Japan",Data2!$C$1:$BT$30,$A8,FALSE)/(HLOOKUP(F$2,Data2!$C$1:$BT$30,$A8,FALSE))</f>
        <v>76.668530336928029</v>
      </c>
      <c r="G8" s="16">
        <f>HLOOKUP("Japan",Data2!$C$1:$BT$30,$A8,FALSE)/(HLOOKUP(G$2,Data2!$C$1:$BT$30,$A8,FALSE))</f>
        <v>13.759768670914747</v>
      </c>
      <c r="H8" s="16">
        <f>HLOOKUP("Japan",Data2!$C$1:$BT$30,$A8,FALSE)/(HLOOKUP(H$2,Data2!$C$1:$BT$30,$A8,FALSE))</f>
        <v>3.2950325795323883</v>
      </c>
      <c r="I8" s="16">
        <f>HLOOKUP("Japan",Data2!$C$1:$BT$30,$A8,FALSE)/(HLOOKUP(I$2,Data2!$C$1:$BT$30,$A8,FALSE))</f>
        <v>16.327822007270392</v>
      </c>
      <c r="J8" s="16">
        <f>HLOOKUP("Japan",Data2!$C$1:$BT$30,$A8,FALSE)/(HLOOKUP(J$2,Data2!$C$1:$BT$30,$A8,FALSE))</f>
        <v>7.7605967149451436</v>
      </c>
      <c r="K8" s="16">
        <f>HLOOKUP("Japan",Data2!$C$1:$BT$30,$A8,FALSE)/(HLOOKUP("Euro Area",Data2!$C$1:$BT$30,$A8,FALSE)*VLOOKUP(K$3,EuroConv!$A$2:$B$20,2,FALSE))</f>
        <v>20.417878043881878</v>
      </c>
      <c r="L8" s="16">
        <f>HLOOKUP("Japan",Data2!$C$1:$BT$30,$A8,FALSE)/(HLOOKUP("Euro Area",Data2!$C$1:$BT$30,$A8,FALSE)*VLOOKUP(L$3,EuroConv!$A$2:$B$20,2,FALSE))</f>
        <v>18.507187212248638</v>
      </c>
      <c r="M8" s="16">
        <f>HLOOKUP("Japan",Data2!$C$1:$BT$30,$A8,FALSE)/(HLOOKUP("Euro Area",Data2!$C$1:$BT$30,$A8,FALSE)*VLOOKUP(M$3,EuroConv!$A$2:$B$20,2,FALSE))</f>
        <v>62.070420241968783</v>
      </c>
      <c r="N8" s="16">
        <f>HLOOKUP("Japan",Data2!$C$1:$BT$30,$A8,FALSE)/(HLOOKUP(N$2,Data2!$C$1:$BT$30,$A8,FALSE))</f>
        <v>0.37267485863473693</v>
      </c>
      <c r="O8" s="16">
        <f>HLOOKUP("Japan",Data2!$C$1:$BT$30,$A8,FALSE)/(HLOOKUP(O$2,Data2!$C$1:$BT$30,$A8,FALSE))</f>
        <v>0.4803238724413606</v>
      </c>
      <c r="P8" s="16">
        <f>HLOOKUP("Japan",Data2!$C$1:$BT$30,$A8,FALSE)/(HLOOKUP("Euro Area",Data2!$C$1:$BT$30,$A8,FALSE)*VLOOKUP(P$3,EuroConv!$A$2:$B$20,2,FALSE))</f>
        <v>154.14517426120261</v>
      </c>
      <c r="Q8" s="16">
        <f>HLOOKUP("Japan",Data2!$C$1:$BT$30,$A8,FALSE)/(HLOOKUP("Euro Area",Data2!$C$1:$BT$30,$A8,FALSE)*VLOOKUP(Q$3,EuroConv!$A$2:$B$20,2,FALSE))</f>
        <v>6.2697449230659869E-2</v>
      </c>
      <c r="R8" s="16">
        <f>HLOOKUP("Japan",Data2!$C$1:$BT$30,$A8,FALSE)/(HLOOKUP(R$2,Data2!$C$1:$BT$30,$A8,FALSE))</f>
        <v>9.5765137211024268E-2</v>
      </c>
      <c r="S8" s="16">
        <f>HLOOKUP("Japan",Data2!$C$1:$BT$30,$A8,FALSE)/(HLOOKUP(S$2,Data2!$C$1:$BT$30,$A8,FALSE))</f>
        <v>194.65702933637132</v>
      </c>
      <c r="T8" s="16">
        <f>HLOOKUP("Japan",Data2!$C$1:$BT$30,$A8,FALSE)/(HLOOKUP(T$2,Data2!$C$1:$BT$30,$A8,FALSE))</f>
        <v>28.476701250000001</v>
      </c>
      <c r="U8" s="16">
        <f>HLOOKUP("Japan",Data2!$C$1:$BT$30,$A8,FALSE)/(HLOOKUP("Euro Area",Data2!$C$1:$BT$30,$A8,FALSE)*VLOOKUP(U$3,EuroConv!$A$2:$B$20,2,FALSE))</f>
        <v>3.0094073119132618</v>
      </c>
      <c r="V8" s="16">
        <f>HLOOKUP("Japan",Data2!$C$1:$BT$30,$A8,FALSE)/(HLOOKUP("Euro Area",Data2!$C$1:$BT$30,$A8,FALSE)*VLOOKUP(V$3,EuroConv!$A$2:$B$20,2,FALSE))</f>
        <v>55.08855068128284</v>
      </c>
      <c r="W8" s="16">
        <f>HLOOKUP("Japan",Data2!$C$1:$BT$30,$A8,FALSE)/(HLOOKUP(W$2,Data2!$C$1:$BT$30,$A8,FALSE))</f>
        <v>14.60498753820651</v>
      </c>
      <c r="X8" s="16">
        <f>HLOOKUP("Japan",Data2!$C$1:$BT$30,$A8,FALSE)/(HLOOKUP(X$2,Data2!$C$1:$BT$30,$A8,FALSE))</f>
        <v>28.712804246586014</v>
      </c>
      <c r="Y8" s="16">
        <f>HLOOKUP("Japan",Data2!$C$1:$BT$30,$A8,FALSE)/(HLOOKUP("Euro Area",Data2!$C$1:$BT$30,$A8,FALSE)*VLOOKUP(Y$3,EuroConv!$A$2:$B$20,2,FALSE))</f>
        <v>0.60553660688665223</v>
      </c>
      <c r="Z8" s="16">
        <f>HLOOKUP("Japan",Data2!$C$1:$BT$30,$A8,FALSE)/(HLOOKUP(Z$2,Data2!$C$1:$BT$30,$A8,FALSE))</f>
        <v>67.203372947587525</v>
      </c>
      <c r="AA8" s="16">
        <f>HLOOKUP("Japan",Data2!$C$1:$BT$30,$A8,FALSE)/(HLOOKUP(AA$2,Data2!$C$1:$BT$30,$A8,FALSE))</f>
        <v>2.7538443530222407</v>
      </c>
      <c r="AB8" s="16">
        <f>HLOOKUP("Japan",Data2!$C$1:$BT$30,$A8,FALSE)/(HLOOKUP(AB$2,Data2!$C$1:$BT$30,$A8,FALSE))</f>
        <v>0.62665627167698756</v>
      </c>
      <c r="AC8" s="16">
        <f>HLOOKUP("Japan",Data2!$C$1:$BT$30,$A8,FALSE)/(HLOOKUP("Euro Area",Data2!$C$1:$BT$30,$A8,FALSE)*VLOOKUP(AC$3,EuroConv!$A$2:$B$20,2,FALSE))</f>
        <v>0.7296238266551861</v>
      </c>
      <c r="AD8" s="16">
        <f>HLOOKUP("France",Data2!$C$1:$BT$30,$A8,FALSE)/(HLOOKUP(AD$2,Data2!$C$1:$BT$30,$A8,FALSE))</f>
        <v>0</v>
      </c>
      <c r="AE8" s="16">
        <f>HLOOKUP("France",Data2!$C$1:$BT$30,$A8,FALSE)/(HLOOKUP(AE$2,Data2!$C$1:$BT$30,$A8,FALSE))</f>
        <v>0</v>
      </c>
      <c r="AF8" s="16">
        <f>HLOOKUP("France",Data2!$C$1:$BT$30,$A8,FALSE)/(HLOOKUP(AF$2,Data2!$C$1:$BT$30,$A8,FALSE))</f>
        <v>0</v>
      </c>
      <c r="AG8" s="16">
        <f>HLOOKUP("France",Data2!$C$1:$BT$30,$A8,FALSE)/(HLOOKUP(AG$2,Data2!$C$1:$BT$30,$A8,FALSE))</f>
        <v>0</v>
      </c>
      <c r="AH8" s="16">
        <f>HLOOKUP("France",Data2!$C$1:$BT$30,$A8,FALSE)/(HLOOKUP(AH$2,Data2!$C$1:$BT$30,$A8,FALSE))</f>
        <v>0</v>
      </c>
      <c r="AI8" s="16">
        <f>HLOOKUP("France",Data2!$C$1:$BT$30,$A8,FALSE)/(HLOOKUP(AI$2,Data2!$C$1:$BT$30,$A8,FALSE))</f>
        <v>0</v>
      </c>
      <c r="AJ8" s="16">
        <f>HLOOKUP("France",Data2!$C$1:$BT$30,$A8,FALSE)/(HLOOKUP(AJ$2,Data2!$C$1:$BT$30,$A8,FALSE))</f>
        <v>0</v>
      </c>
    </row>
    <row r="9" spans="1:36" x14ac:dyDescent="0.25">
      <c r="A9" s="16">
        <v>9</v>
      </c>
      <c r="B9" s="16">
        <v>2000</v>
      </c>
      <c r="C9" s="16">
        <f>HLOOKUP("Japan",Data2!$C$1:$BT$30,$A9,FALSE)/(HLOOKUP("Euro Area",Data2!$C$1:$BT$30,$A9,FALSE)*VLOOKUP(C$3,EuroConv!$A$2:$B$20,2,FALSE))</f>
        <v>7.2333863805307503</v>
      </c>
      <c r="D9" s="16">
        <f>HLOOKUP("Japan",Data2!$C$1:$BT$30,$A9,FALSE)/(HLOOKUP("Euro Area",Data2!$C$1:$BT$30,$A9,FALSE)*VLOOKUP(D$3,EuroConv!$A$2:$B$20,2,FALSE))</f>
        <v>2.467372666070498</v>
      </c>
      <c r="E9" s="16">
        <f>HLOOKUP("Japan",Data2!$C$1:$BT$30,$A9,FALSE)/(HLOOKUP(E$2,Data2!$C$1:$BT$30,$A9,FALSE))</f>
        <v>58.906819878315197</v>
      </c>
      <c r="F9" s="16">
        <f>HLOOKUP("Japan",Data2!$C$1:$BT$30,$A9,FALSE)/(HLOOKUP(F$2,Data2!$C$1:$BT$30,$A9,FALSE))</f>
        <v>72.550105521547124</v>
      </c>
      <c r="G9" s="16">
        <f>HLOOKUP("Japan",Data2!$C$1:$BT$30,$A9,FALSE)/(HLOOKUP(G$2,Data2!$C$1:$BT$30,$A9,FALSE))</f>
        <v>13.017508497156999</v>
      </c>
      <c r="H9" s="16">
        <f>HLOOKUP("Japan",Data2!$C$1:$BT$30,$A9,FALSE)/(HLOOKUP(H$2,Data2!$C$1:$BT$30,$A9,FALSE))</f>
        <v>2.7919668121101573</v>
      </c>
      <c r="I9" s="16">
        <f>HLOOKUP("Japan",Data2!$C$1:$BT$30,$A9,FALSE)/(HLOOKUP(I$2,Data2!$C$1:$BT$30,$A9,FALSE))</f>
        <v>13.332126226046686</v>
      </c>
      <c r="J9" s="16">
        <f>HLOOKUP("Japan",Data2!$C$1:$BT$30,$A9,FALSE)/(HLOOKUP(J$2,Data2!$C$1:$BT$30,$A9,FALSE))</f>
        <v>6.3508636816432187</v>
      </c>
      <c r="K9" s="16">
        <f>HLOOKUP("Japan",Data2!$C$1:$BT$30,$A9,FALSE)/(HLOOKUP("Euro Area",Data2!$C$1:$BT$30,$A9,FALSE)*VLOOKUP(K$3,EuroConv!$A$2:$B$20,2,FALSE))</f>
        <v>16.740344181793873</v>
      </c>
      <c r="L9" s="16">
        <f>HLOOKUP("Japan",Data2!$C$1:$BT$30,$A9,FALSE)/(HLOOKUP("Euro Area",Data2!$C$1:$BT$30,$A9,FALSE)*VLOOKUP(L$3,EuroConv!$A$2:$B$20,2,FALSE))</f>
        <v>15.173794412136358</v>
      </c>
      <c r="M9" s="16">
        <f>HLOOKUP("Japan",Data2!$C$1:$BT$30,$A9,FALSE)/(HLOOKUP("Euro Area",Data2!$C$1:$BT$30,$A9,FALSE)*VLOOKUP(M$3,EuroConv!$A$2:$B$20,2,FALSE))</f>
        <v>50.890704515227441</v>
      </c>
      <c r="N9" s="16">
        <f>HLOOKUP("Japan",Data2!$C$1:$BT$30,$A9,FALSE)/(HLOOKUP(N$2,Data2!$C$1:$BT$30,$A9,FALSE))</f>
        <v>0.2949258970466701</v>
      </c>
      <c r="O9" s="16">
        <f>HLOOKUP("Japan",Data2!$C$1:$BT$30,$A9,FALSE)/(HLOOKUP(O$2,Data2!$C$1:$BT$30,$A9,FALSE))</f>
        <v>0.38190451692925431</v>
      </c>
      <c r="P9" s="16">
        <f>HLOOKUP("Japan",Data2!$C$1:$BT$30,$A9,FALSE)/(HLOOKUP("Euro Area",Data2!$C$1:$BT$30,$A9,FALSE)*VLOOKUP(P$3,EuroConv!$A$2:$B$20,2,FALSE))</f>
        <v>126.38155960914577</v>
      </c>
      <c r="Q9" s="16">
        <f>HLOOKUP("Japan",Data2!$C$1:$BT$30,$A9,FALSE)/(HLOOKUP("Euro Area",Data2!$C$1:$BT$30,$A9,FALSE)*VLOOKUP(Q$3,EuroConv!$A$2:$B$20,2,FALSE))</f>
        <v>5.1404797167759295E-2</v>
      </c>
      <c r="R9" s="16">
        <f>HLOOKUP("Japan",Data2!$C$1:$BT$30,$A9,FALSE)/(HLOOKUP(R$2,Data2!$C$1:$BT$30,$A9,FALSE))</f>
        <v>9.5337113831477069E-2</v>
      </c>
      <c r="S9" s="16">
        <f>HLOOKUP("Japan",Data2!$C$1:$BT$30,$A9,FALSE)/(HLOOKUP(S$2,Data2!$C$1:$BT$30,$A9,FALSE))</f>
        <v>177.68425116790272</v>
      </c>
      <c r="T9" s="16">
        <f>HLOOKUP("Japan",Data2!$C$1:$BT$30,$A9,FALSE)/(HLOOKUP(T$2,Data2!$C$1:$BT$30,$A9,FALSE))</f>
        <v>26.94137458333325</v>
      </c>
      <c r="U9" s="16">
        <f>HLOOKUP("Japan",Data2!$C$1:$BT$30,$A9,FALSE)/(HLOOKUP("Euro Area",Data2!$C$1:$BT$30,$A9,FALSE)*VLOOKUP(U$3,EuroConv!$A$2:$B$20,2,FALSE))</f>
        <v>2.467372666070498</v>
      </c>
      <c r="V9" s="16">
        <f>HLOOKUP("Japan",Data2!$C$1:$BT$30,$A9,FALSE)/(HLOOKUP("Euro Area",Data2!$C$1:$BT$30,$A9,FALSE)*VLOOKUP(V$3,EuroConv!$A$2:$B$20,2,FALSE))</f>
        <v>45.166363365423436</v>
      </c>
      <c r="W9" s="16">
        <f>HLOOKUP("Japan",Data2!$C$1:$BT$30,$A9,FALSE)/(HLOOKUP(W$2,Data2!$C$1:$BT$30,$A9,FALSE))</f>
        <v>12.243517029106556</v>
      </c>
      <c r="X9" s="16">
        <f>HLOOKUP("Japan",Data2!$C$1:$BT$30,$A9,FALSE)/(HLOOKUP(X$2,Data2!$C$1:$BT$30,$A9,FALSE))</f>
        <v>24.796051226297983</v>
      </c>
      <c r="Y9" s="16">
        <f>HLOOKUP("Japan",Data2!$C$1:$BT$30,$A9,FALSE)/(HLOOKUP("Euro Area",Data2!$C$1:$BT$30,$A9,FALSE)*VLOOKUP(Y$3,EuroConv!$A$2:$B$20,2,FALSE))</f>
        <v>0.49647133713758484</v>
      </c>
      <c r="Z9" s="16">
        <f>HLOOKUP("Japan",Data2!$C$1:$BT$30,$A9,FALSE)/(HLOOKUP(Z$2,Data2!$C$1:$BT$30,$A9,FALSE))</f>
        <v>62.510319244995472</v>
      </c>
      <c r="AA9" s="16">
        <f>HLOOKUP("Japan",Data2!$C$1:$BT$30,$A9,FALSE)/(HLOOKUP(AA$2,Data2!$C$1:$BT$30,$A9,FALSE))</f>
        <v>2.3409385940458476</v>
      </c>
      <c r="AB9" s="16">
        <f>HLOOKUP("Japan",Data2!$C$1:$BT$30,$A9,FALSE)/(HLOOKUP(AB$2,Data2!$C$1:$BT$30,$A9,FALSE))</f>
        <v>0.4839997879689657</v>
      </c>
      <c r="AC9" s="16">
        <f>HLOOKUP("Japan",Data2!$C$1:$BT$30,$A9,FALSE)/(HLOOKUP("Euro Area",Data2!$C$1:$BT$30,$A9,FALSE)*VLOOKUP(AC$3,EuroConv!$A$2:$B$20,2,FALSE))</f>
        <v>0.59820878326311877</v>
      </c>
      <c r="AD9" s="16">
        <f>HLOOKUP("France",Data2!$C$1:$BT$30,$A9,FALSE)/(HLOOKUP(AD$2,Data2!$C$1:$BT$30,$A9,FALSE))</f>
        <v>0</v>
      </c>
      <c r="AE9" s="16">
        <f>HLOOKUP("France",Data2!$C$1:$BT$30,$A9,FALSE)/(HLOOKUP(AE$2,Data2!$C$1:$BT$30,$A9,FALSE))</f>
        <v>0</v>
      </c>
      <c r="AF9" s="16">
        <f>HLOOKUP("France",Data2!$C$1:$BT$30,$A9,FALSE)/(HLOOKUP(AF$2,Data2!$C$1:$BT$30,$A9,FALSE))</f>
        <v>0</v>
      </c>
      <c r="AG9" s="16">
        <f>HLOOKUP("France",Data2!$C$1:$BT$30,$A9,FALSE)/(HLOOKUP(AG$2,Data2!$C$1:$BT$30,$A9,FALSE))</f>
        <v>0</v>
      </c>
      <c r="AH9" s="16">
        <f>HLOOKUP("France",Data2!$C$1:$BT$30,$A9,FALSE)/(HLOOKUP(AH$2,Data2!$C$1:$BT$30,$A9,FALSE))</f>
        <v>0</v>
      </c>
      <c r="AI9" s="16">
        <f>HLOOKUP("France",Data2!$C$1:$BT$30,$A9,FALSE)/(HLOOKUP(AI$2,Data2!$C$1:$BT$30,$A9,FALSE))</f>
        <v>0</v>
      </c>
      <c r="AJ9" s="16">
        <f>HLOOKUP("France",Data2!$C$1:$BT$30,$A9,FALSE)/(HLOOKUP(AJ$2,Data2!$C$1:$BT$30,$A9,FALSE))</f>
        <v>0</v>
      </c>
    </row>
    <row r="10" spans="1:36" x14ac:dyDescent="0.25">
      <c r="A10" s="16">
        <v>10</v>
      </c>
      <c r="B10" s="16">
        <v>2001</v>
      </c>
      <c r="C10" s="16">
        <f>HLOOKUP("Japan",Data2!$C$1:$BT$30,$A10,FALSE)/(HLOOKUP("Euro Area",Data2!$C$1:$BT$30,$A10,FALSE)*VLOOKUP(C$3,EuroConv!$A$2:$B$20,2,FALSE))</f>
        <v>7.9100683730862844</v>
      </c>
      <c r="D10" s="16">
        <f>HLOOKUP("Japan",Data2!$C$1:$BT$30,$A10,FALSE)/(HLOOKUP("Euro Area",Data2!$C$1:$BT$30,$A10,FALSE)*VLOOKUP(D$3,EuroConv!$A$2:$B$20,2,FALSE))</f>
        <v>2.6981949343994214</v>
      </c>
      <c r="E10" s="16">
        <f>HLOOKUP("Japan",Data2!$C$1:$BT$30,$A10,FALSE)/(HLOOKUP(E$2,Data2!$C$1:$BT$30,$A10,FALSE))</f>
        <v>51.722551673872815</v>
      </c>
      <c r="F10" s="16">
        <f>HLOOKUP("Japan",Data2!$C$1:$BT$30,$A10,FALSE)/(HLOOKUP(F$2,Data2!$C$1:$BT$30,$A10,FALSE))</f>
        <v>78.464496675513516</v>
      </c>
      <c r="G10" s="16">
        <f>HLOOKUP("Japan",Data2!$C$1:$BT$30,$A10,FALSE)/(HLOOKUP(G$2,Data2!$C$1:$BT$30,$A10,FALSE))</f>
        <v>14.682607730877342</v>
      </c>
      <c r="H10" s="16">
        <f>HLOOKUP("Japan",Data2!$C$1:$BT$30,$A10,FALSE)/(HLOOKUP(H$2,Data2!$C$1:$BT$30,$A10,FALSE))</f>
        <v>3.1951596798362534</v>
      </c>
      <c r="I10" s="16">
        <f>HLOOKUP("Japan",Data2!$C$1:$BT$30,$A10,FALSE)/(HLOOKUP(I$2,Data2!$C$1:$BT$30,$A10,FALSE))</f>
        <v>14.601899837404822</v>
      </c>
      <c r="J10" s="16">
        <f>HLOOKUP("Japan",Data2!$C$1:$BT$30,$A10,FALSE)/(HLOOKUP(J$2,Data2!$C$1:$BT$30,$A10,FALSE))</f>
        <v>6.9532240595437607</v>
      </c>
      <c r="K10" s="16">
        <f>HLOOKUP("Japan",Data2!$C$1:$BT$30,$A10,FALSE)/(HLOOKUP("Euro Area",Data2!$C$1:$BT$30,$A10,FALSE)*VLOOKUP(K$3,EuroConv!$A$2:$B$20,2,FALSE))</f>
        <v>18.306400363652436</v>
      </c>
      <c r="L10" s="16">
        <f>HLOOKUP("Japan",Data2!$C$1:$BT$30,$A10,FALSE)/(HLOOKUP("Euro Area",Data2!$C$1:$BT$30,$A10,FALSE)*VLOOKUP(L$3,EuroConv!$A$2:$B$20,2,FALSE))</f>
        <v>16.593300145311236</v>
      </c>
      <c r="M10" s="16">
        <f>HLOOKUP("Japan",Data2!$C$1:$BT$30,$A10,FALSE)/(HLOOKUP("Euro Area",Data2!$C$1:$BT$30,$A10,FALSE)*VLOOKUP(M$3,EuroConv!$A$2:$B$20,2,FALSE))</f>
        <v>55.651520752917804</v>
      </c>
      <c r="N10" s="16">
        <f>HLOOKUP("Japan",Data2!$C$1:$BT$30,$A10,FALSE)/(HLOOKUP("Euro Area",Data2!$C$1:$BT$30,$A10,FALSE)*VLOOKUP(N$3,EuroConv!$A$2:$B$20,2,FALSE))</f>
        <v>0.31942748007095884</v>
      </c>
      <c r="O10" s="16">
        <f>HLOOKUP("Japan",Data2!$C$1:$BT$30,$A10,FALSE)/(HLOOKUP(O$2,Data2!$C$1:$BT$30,$A10,FALSE))</f>
        <v>0.42419961429718311</v>
      </c>
      <c r="P10" s="16">
        <f>HLOOKUP("Japan",Data2!$C$1:$BT$30,$A10,FALSE)/(HLOOKUP("Euro Area",Data2!$C$1:$BT$30,$A10,FALSE)*VLOOKUP(P$3,EuroConv!$A$2:$B$20,2,FALSE))</f>
        <v>138.20453173860056</v>
      </c>
      <c r="Q10" s="16">
        <f>HLOOKUP("Japan",Data2!$C$1:$BT$30,$A10,FALSE)/(HLOOKUP("Euro Area",Data2!$C$1:$BT$30,$A10,FALSE)*VLOOKUP(Q$3,EuroConv!$A$2:$B$20,2,FALSE))</f>
        <v>5.621370668046255E-2</v>
      </c>
      <c r="R10" s="16">
        <f>HLOOKUP("Japan",Data2!$C$1:$BT$30,$A10,FALSE)/(HLOOKUP(R$2,Data2!$C$1:$BT$30,$A10,FALSE))</f>
        <v>9.4150828174993609E-2</v>
      </c>
      <c r="S10" s="16">
        <f>HLOOKUP("Japan",Data2!$C$1:$BT$30,$A10,FALSE)/(HLOOKUP(S$2,Data2!$C$1:$BT$30,$A10,FALSE))</f>
        <v>193.54311479761105</v>
      </c>
      <c r="T10" s="16">
        <f>HLOOKUP("Japan",Data2!$C$1:$BT$30,$A10,FALSE)/(HLOOKUP(T$2,Data2!$C$1:$BT$30,$A10,FALSE))</f>
        <v>30.382236875</v>
      </c>
      <c r="U10" s="16">
        <f>HLOOKUP("Japan",Data2!$C$1:$BT$30,$A10,FALSE)/(HLOOKUP("Euro Area",Data2!$C$1:$BT$30,$A10,FALSE)*VLOOKUP(U$3,EuroConv!$A$2:$B$20,2,FALSE))</f>
        <v>2.6981949343994214</v>
      </c>
      <c r="V10" s="16">
        <f>HLOOKUP("Japan",Data2!$C$1:$BT$30,$A10,FALSE)/(HLOOKUP("Euro Area",Data2!$C$1:$BT$30,$A10,FALSE)*VLOOKUP(V$3,EuroConv!$A$2:$B$20,2,FALSE))</f>
        <v>49.391668519986389</v>
      </c>
      <c r="W10" s="16">
        <f>HLOOKUP("Japan",Data2!$C$1:$BT$30,$A10,FALSE)/(HLOOKUP(W$2,Data2!$C$1:$BT$30,$A10,FALSE))</f>
        <v>13.515749743859693</v>
      </c>
      <c r="X10" s="16">
        <f>HLOOKUP("Japan",Data2!$C$1:$BT$30,$A10,FALSE)/(HLOOKUP(X$2,Data2!$C$1:$BT$30,$A10,FALSE))</f>
        <v>29.685372749700775</v>
      </c>
      <c r="Y10" s="16">
        <f>HLOOKUP("Japan",Data2!$C$1:$BT$30,$A10,FALSE)/(HLOOKUP("Euro Area",Data2!$C$1:$BT$30,$A10,FALSE)*VLOOKUP(Y$3,EuroConv!$A$2:$B$20,2,FALSE))</f>
        <v>0.5429161412704343</v>
      </c>
      <c r="Z10" s="16">
        <f>HLOOKUP("Japan",Data2!$C$1:$BT$30,$A10,FALSE)/(HLOOKUP(Z$2,Data2!$C$1:$BT$30,$A10,FALSE))</f>
        <v>67.827996522899056</v>
      </c>
      <c r="AA10" s="16">
        <f>HLOOKUP("Japan",Data2!$C$1:$BT$30,$A10,FALSE)/(HLOOKUP(AA$2,Data2!$C$1:$BT$30,$A10,FALSE))</f>
        <v>2.5132740436150831</v>
      </c>
      <c r="AB10" s="16">
        <f>HLOOKUP("Japan",Data2!$C$1:$BT$30,$A10,FALSE)/(HLOOKUP(AB$2,Data2!$C$1:$BT$30,$A10,FALSE))</f>
        <v>0.50063658389956844</v>
      </c>
      <c r="AC10" s="16">
        <f>HLOOKUP("Japan",Data2!$C$1:$BT$30,$A10,FALSE)/(HLOOKUP("Euro Area",Data2!$C$1:$BT$30,$A10,FALSE)*VLOOKUP(AC$3,EuroConv!$A$2:$B$20,2,FALSE))</f>
        <v>0.6541711071495151</v>
      </c>
      <c r="AD10" s="16">
        <f>HLOOKUP("France",Data2!$C$1:$BT$30,$A10,FALSE)/(HLOOKUP(AD$2,Data2!$C$1:$BT$30,$A10,FALSE))</f>
        <v>0</v>
      </c>
      <c r="AE10" s="16">
        <f>HLOOKUP("France",Data2!$C$1:$BT$30,$A10,FALSE)/(HLOOKUP(AE$2,Data2!$C$1:$BT$30,$A10,FALSE))</f>
        <v>0</v>
      </c>
      <c r="AF10" s="16">
        <f>HLOOKUP("France",Data2!$C$1:$BT$30,$A10,FALSE)/(HLOOKUP(AF$2,Data2!$C$1:$BT$30,$A10,FALSE))</f>
        <v>0</v>
      </c>
      <c r="AG10" s="16">
        <f>HLOOKUP("France",Data2!$C$1:$BT$30,$A10,FALSE)/(HLOOKUP(AG$2,Data2!$C$1:$BT$30,$A10,FALSE))</f>
        <v>0</v>
      </c>
      <c r="AH10" s="16">
        <f>HLOOKUP("France",Data2!$C$1:$BT$30,$A10,FALSE)/(HLOOKUP(AH$2,Data2!$C$1:$BT$30,$A10,FALSE))</f>
        <v>0</v>
      </c>
      <c r="AI10" s="16">
        <f>HLOOKUP("France",Data2!$C$1:$BT$30,$A10,FALSE)/(HLOOKUP(AI$2,Data2!$C$1:$BT$30,$A10,FALSE))</f>
        <v>0</v>
      </c>
      <c r="AJ10" s="16">
        <f>HLOOKUP("France",Data2!$C$1:$BT$30,$A10,FALSE)/(HLOOKUP(AJ$2,Data2!$C$1:$BT$30,$A10,FALSE))</f>
        <v>0</v>
      </c>
    </row>
    <row r="11" spans="1:36" x14ac:dyDescent="0.25">
      <c r="A11" s="16">
        <v>11</v>
      </c>
      <c r="B11" s="16">
        <v>2002</v>
      </c>
      <c r="C11" s="16">
        <f>HLOOKUP("Japan",Data2!$C$1:$BT$30,$A11,FALSE)/(HLOOKUP("Euro Area",Data2!$C$1:$BT$30,$A11,FALSE)*VLOOKUP(C$3,EuroConv!$A$2:$B$20,2,FALSE))</f>
        <v>8.6163540340880385</v>
      </c>
      <c r="D11" s="16">
        <f>HLOOKUP("Japan",Data2!$C$1:$BT$30,$A11,FALSE)/(HLOOKUP("Euro Area",Data2!$C$1:$BT$30,$A11,FALSE)*VLOOKUP(D$3,EuroConv!$A$2:$B$20,2,FALSE))</f>
        <v>2.9391152783041514</v>
      </c>
      <c r="E11" s="16">
        <f>HLOOKUP("Japan",Data2!$C$1:$BT$30,$A11,FALSE)/(HLOOKUP(E$2,Data2!$C$1:$BT$30,$A11,FALSE))</f>
        <v>42.935764630744309</v>
      </c>
      <c r="F11" s="16">
        <f>HLOOKUP("Japan",Data2!$C$1:$BT$30,$A11,FALSE)/(HLOOKUP(F$2,Data2!$C$1:$BT$30,$A11,FALSE))</f>
        <v>79.847544395110603</v>
      </c>
      <c r="G11" s="16">
        <f>HLOOKUP("Japan",Data2!$C$1:$BT$30,$A11,FALSE)/(HLOOKUP(G$2,Data2!$C$1:$BT$30,$A11,FALSE))</f>
        <v>15.149047118662503</v>
      </c>
      <c r="H11" s="16">
        <f>HLOOKUP("Japan",Data2!$C$1:$BT$30,$A11,FALSE)/(HLOOKUP(H$2,Data2!$C$1:$BT$30,$A11,FALSE))</f>
        <v>3.8299845426725057</v>
      </c>
      <c r="I11" s="16">
        <f>HLOOKUP("Japan",Data2!$C$1:$BT$30,$A11,FALSE)/(HLOOKUP(I$2,Data2!$C$1:$BT$30,$A11,FALSE))</f>
        <v>15.88252804592781</v>
      </c>
      <c r="J11" s="16">
        <f>HLOOKUP("Japan",Data2!$C$1:$BT$30,$A11,FALSE)/(HLOOKUP(J$2,Data2!$C$1:$BT$30,$A11,FALSE))</f>
        <v>7.5481333791508582</v>
      </c>
      <c r="K11" s="16">
        <f>HLOOKUP("Japan",Data2!$C$1:$BT$30,$A11,FALSE)/(HLOOKUP("Euro Area",Data2!$C$1:$BT$30,$A11,FALSE)*VLOOKUP(K$3,EuroConv!$A$2:$B$20,2,FALSE))</f>
        <v>19.940968798660826</v>
      </c>
      <c r="L11" s="16">
        <f>HLOOKUP("Japan",Data2!$C$1:$BT$30,$A11,FALSE)/(HLOOKUP("Euro Area",Data2!$C$1:$BT$30,$A11,FALSE)*VLOOKUP(L$3,EuroConv!$A$2:$B$20,2,FALSE))</f>
        <v>18.074906802619935</v>
      </c>
      <c r="M11" s="16">
        <f>HLOOKUP("Japan",Data2!$C$1:$BT$30,$A11,FALSE)/(HLOOKUP("Euro Area",Data2!$C$1:$BT$30,$A11,FALSE)*VLOOKUP(M$3,EuroConv!$A$2:$B$20,2,FALSE))</f>
        <v>60.620614478385974</v>
      </c>
      <c r="N11" s="16">
        <f>HLOOKUP("Japan",Data2!$C$1:$BT$30,$A11,FALSE)/(HLOOKUP("Euro Area",Data2!$C$1:$BT$30,$A11,FALSE)*VLOOKUP(N$3,EuroConv!$A$2:$B$20,2,FALSE))</f>
        <v>0.34794898434412802</v>
      </c>
      <c r="O11" s="16">
        <f>HLOOKUP("Japan",Data2!$C$1:$BT$30,$A11,FALSE)/(HLOOKUP(O$2,Data2!$C$1:$BT$30,$A11,FALSE))</f>
        <v>0.48621365651578274</v>
      </c>
      <c r="P11" s="16">
        <f>HLOOKUP("Japan",Data2!$C$1:$BT$30,$A11,FALSE)/(HLOOKUP("Euro Area",Data2!$C$1:$BT$30,$A11,FALSE)*VLOOKUP(P$3,EuroConv!$A$2:$B$20,2,FALSE))</f>
        <v>150.54473847872887</v>
      </c>
      <c r="Q11" s="16">
        <f>HLOOKUP("Japan",Data2!$C$1:$BT$30,$A11,FALSE)/(HLOOKUP("Euro Area",Data2!$C$1:$BT$30,$A11,FALSE)*VLOOKUP(Q$3,EuroConv!$A$2:$B$20,2,FALSE))</f>
        <v>6.1232997678661361E-2</v>
      </c>
      <c r="R11" s="16">
        <f>HLOOKUP("Japan",Data2!$C$1:$BT$30,$A11,FALSE)/(HLOOKUP(R$2,Data2!$C$1:$BT$30,$A11,FALSE))</f>
        <v>0.1001819820323681</v>
      </c>
      <c r="S11" s="16">
        <f>HLOOKUP("Japan",Data2!$C$1:$BT$30,$A11,FALSE)/(HLOOKUP(S$2,Data2!$C$1:$BT$30,$A11,FALSE))</f>
        <v>202.83032905113072</v>
      </c>
      <c r="T11" s="16">
        <f>HLOOKUP("Japan",Data2!$C$1:$BT$30,$A11,FALSE)/(HLOOKUP(T$2,Data2!$C$1:$BT$30,$A11,FALSE))</f>
        <v>34.101017145058876</v>
      </c>
      <c r="U11" s="16">
        <f>HLOOKUP("Japan",Data2!$C$1:$BT$30,$A11,FALSE)/(HLOOKUP("Euro Area",Data2!$C$1:$BT$30,$A11,FALSE)*VLOOKUP(U$3,EuroConv!$A$2:$B$20,2,FALSE))</f>
        <v>2.9391152783041514</v>
      </c>
      <c r="V11" s="16">
        <f>HLOOKUP("Japan",Data2!$C$1:$BT$30,$A11,FALSE)/(HLOOKUP("Euro Area",Data2!$C$1:$BT$30,$A11,FALSE)*VLOOKUP(V$3,EuroConv!$A$2:$B$20,2,FALSE))</f>
        <v>53.801823477345756</v>
      </c>
      <c r="W11" s="16">
        <f>HLOOKUP("Japan",Data2!$C$1:$BT$30,$A11,FALSE)/(HLOOKUP(W$2,Data2!$C$1:$BT$30,$A11,FALSE))</f>
        <v>15.705347277802268</v>
      </c>
      <c r="X11" s="16">
        <f>HLOOKUP("Japan",Data2!$C$1:$BT$30,$A11,FALSE)/(HLOOKUP(X$2,Data2!$C$1:$BT$30,$A11,FALSE))</f>
        <v>30.732106559587034</v>
      </c>
      <c r="Y11" s="16">
        <f>HLOOKUP("Japan",Data2!$C$1:$BT$30,$A11,FALSE)/(HLOOKUP("Euro Area",Data2!$C$1:$BT$30,$A11,FALSE)*VLOOKUP(Y$3,EuroConv!$A$2:$B$20,2,FALSE))</f>
        <v>0.5913928253671733</v>
      </c>
      <c r="Z11" s="16">
        <f>HLOOKUP("Japan",Data2!$C$1:$BT$30,$A11,FALSE)/(HLOOKUP(Z$2,Data2!$C$1:$BT$30,$A11,FALSE))</f>
        <v>70.026156672900186</v>
      </c>
      <c r="AA11" s="16">
        <f>HLOOKUP("Japan",Data2!$C$1:$BT$30,$A11,FALSE)/(HLOOKUP(AA$2,Data2!$C$1:$BT$30,$A11,FALSE))</f>
        <v>2.7663139132337307</v>
      </c>
      <c r="AB11" s="16">
        <f>HLOOKUP("Japan",Data2!$C$1:$BT$30,$A11,FALSE)/(HLOOKUP(AB$2,Data2!$C$1:$BT$30,$A11,FALSE))</f>
        <v>0.52191030500129632</v>
      </c>
      <c r="AC11" s="16">
        <f>HLOOKUP("Japan",Data2!$C$1:$BT$30,$A11,FALSE)/(HLOOKUP("Euro Area",Data2!$C$1:$BT$30,$A11,FALSE)*VLOOKUP(AC$3,EuroConv!$A$2:$B$20,2,FALSE))</f>
        <v>0.71258168605087946</v>
      </c>
      <c r="AD11" s="16">
        <f>HLOOKUP("France",Data2!$C$1:$BT$30,$A11,FALSE)/(HLOOKUP(AD$2,Data2!$C$1:$BT$30,$A11,FALSE))</f>
        <v>0</v>
      </c>
      <c r="AE11" s="16">
        <f>HLOOKUP("France",Data2!$C$1:$BT$30,$A11,FALSE)/(HLOOKUP(AE$2,Data2!$C$1:$BT$30,$A11,FALSE))</f>
        <v>0</v>
      </c>
      <c r="AF11" s="16">
        <f>HLOOKUP("France",Data2!$C$1:$BT$30,$A11,FALSE)/(HLOOKUP(AF$2,Data2!$C$1:$BT$30,$A11,FALSE))</f>
        <v>0</v>
      </c>
      <c r="AG11" s="16">
        <f>HLOOKUP("France",Data2!$C$1:$BT$30,$A11,FALSE)/(HLOOKUP(AG$2,Data2!$C$1:$BT$30,$A11,FALSE))</f>
        <v>0</v>
      </c>
      <c r="AH11" s="16">
        <f>HLOOKUP("France",Data2!$C$1:$BT$30,$A11,FALSE)/(HLOOKUP(AH$2,Data2!$C$1:$BT$30,$A11,FALSE))</f>
        <v>0</v>
      </c>
      <c r="AI11" s="16">
        <f>HLOOKUP("France",Data2!$C$1:$BT$30,$A11,FALSE)/(HLOOKUP(AI$2,Data2!$C$1:$BT$30,$A11,FALSE))</f>
        <v>0</v>
      </c>
      <c r="AJ11" s="16">
        <f>HLOOKUP("France",Data2!$C$1:$BT$30,$A11,FALSE)/(HLOOKUP(AJ$2,Data2!$C$1:$BT$30,$A11,FALSE))</f>
        <v>0</v>
      </c>
    </row>
    <row r="12" spans="1:36" x14ac:dyDescent="0.25">
      <c r="A12" s="16">
        <v>12</v>
      </c>
      <c r="B12" s="16">
        <v>2003</v>
      </c>
      <c r="C12" s="16">
        <f>HLOOKUP("Japan",Data2!$C$1:$BT$30,$A12,FALSE)/(HLOOKUP("Euro Area",Data2!$C$1:$BT$30,$A12,FALSE)*VLOOKUP(C$3,EuroConv!$A$2:$B$20,2,FALSE))</f>
        <v>9.5302677115233632</v>
      </c>
      <c r="D12" s="16">
        <f>HLOOKUP("Japan",Data2!$C$1:$BT$30,$A12,FALSE)/(HLOOKUP("Euro Area",Data2!$C$1:$BT$30,$A12,FALSE)*VLOOKUP(D$3,EuroConv!$A$2:$B$20,2,FALSE))</f>
        <v>3.2508593920876092</v>
      </c>
      <c r="E12" s="16">
        <f>HLOOKUP("Japan",Data2!$C$1:$BT$30,$A12,FALSE)/(HLOOKUP(E$2,Data2!$C$1:$BT$30,$A12,FALSE))</f>
        <v>37.671617057298199</v>
      </c>
      <c r="F12" s="16">
        <f>HLOOKUP("Japan",Data2!$C$1:$BT$30,$A12,FALSE)/(HLOOKUP(F$2,Data2!$C$1:$BT$30,$A12,FALSE))</f>
        <v>82.74965051115359</v>
      </c>
      <c r="G12" s="16">
        <f>HLOOKUP("Japan",Data2!$C$1:$BT$30,$A12,FALSE)/(HLOOKUP(G$2,Data2!$C$1:$BT$30,$A12,FALSE))</f>
        <v>14.006638950091272</v>
      </c>
      <c r="H12" s="16">
        <f>HLOOKUP("Japan",Data2!$C$1:$BT$30,$A12,FALSE)/(HLOOKUP(H$2,Data2!$C$1:$BT$30,$A12,FALSE))</f>
        <v>4.1098041109811403</v>
      </c>
      <c r="I12" s="16">
        <f>HLOOKUP("Japan",Data2!$C$1:$BT$30,$A12,FALSE)/(HLOOKUP(I$2,Data2!$C$1:$BT$30,$A12,FALSE))</f>
        <v>17.598544782123437</v>
      </c>
      <c r="J12" s="16">
        <f>HLOOKUP("Japan",Data2!$C$1:$BT$30,$A12,FALSE)/(HLOOKUP(J$2,Data2!$C$1:$BT$30,$A12,FALSE))</f>
        <v>8.3667741078277071</v>
      </c>
      <c r="K12" s="16">
        <f>HLOOKUP("Japan",Data2!$C$1:$BT$30,$A12,FALSE)/(HLOOKUP("Euro Area",Data2!$C$1:$BT$30,$A12,FALSE)*VLOOKUP(K$3,EuroConv!$A$2:$B$20,2,FALSE))</f>
        <v>22.056054141522566</v>
      </c>
      <c r="L12" s="16">
        <f>HLOOKUP("Japan",Data2!$C$1:$BT$30,$A12,FALSE)/(HLOOKUP("Euro Area",Data2!$C$1:$BT$30,$A12,FALSE)*VLOOKUP(L$3,EuroConv!$A$2:$B$20,2,FALSE))</f>
        <v>19.992063929628763</v>
      </c>
      <c r="M12" s="16">
        <f>HLOOKUP("Japan",Data2!$C$1:$BT$30,$A12,FALSE)/(HLOOKUP("Euro Area",Data2!$C$1:$BT$30,$A12,FALSE)*VLOOKUP(M$3,EuroConv!$A$2:$B$20,2,FALSE))</f>
        <v>67.050481274382221</v>
      </c>
      <c r="N12" s="16">
        <f>HLOOKUP("Japan",Data2!$C$1:$BT$30,$A12,FALSE)/(HLOOKUP("Euro Area",Data2!$C$1:$BT$30,$A12,FALSE)*VLOOKUP(N$3,EuroConv!$A$2:$B$20,2,FALSE))</f>
        <v>0.38485500452201016</v>
      </c>
      <c r="O12" s="16">
        <f>HLOOKUP("Japan",Data2!$C$1:$BT$30,$A12,FALSE)/(HLOOKUP(O$2,Data2!$C$1:$BT$30,$A12,FALSE))</f>
        <v>0.51685251218569883</v>
      </c>
      <c r="P12" s="16">
        <f>HLOOKUP("Japan",Data2!$C$1:$BT$30,$A12,FALSE)/(HLOOKUP("Euro Area",Data2!$C$1:$BT$30,$A12,FALSE)*VLOOKUP(P$3,EuroConv!$A$2:$B$20,2,FALSE))</f>
        <v>166.5126171217513</v>
      </c>
      <c r="Q12" s="16">
        <f>HLOOKUP("Japan",Data2!$C$1:$BT$30,$A12,FALSE)/(HLOOKUP("Euro Area",Data2!$C$1:$BT$30,$A12,FALSE)*VLOOKUP(Q$3,EuroConv!$A$2:$B$20,2,FALSE))</f>
        <v>6.7727818326408479E-2</v>
      </c>
      <c r="R12" s="16">
        <f>HLOOKUP("Japan",Data2!$C$1:$BT$30,$A12,FALSE)/(HLOOKUP(R$2,Data2!$C$1:$BT$30,$A12,FALSE))</f>
        <v>9.7288523925243994E-2</v>
      </c>
      <c r="S12" s="16">
        <f>HLOOKUP("Japan",Data2!$C$1:$BT$30,$A12,FALSE)/(HLOOKUP(S$2,Data2!$C$1:$BT$30,$A12,FALSE))</f>
        <v>202.86707934147077</v>
      </c>
      <c r="T12" s="16">
        <f>HLOOKUP("Japan",Data2!$C$1:$BT$30,$A12,FALSE)/(HLOOKUP(T$2,Data2!$C$1:$BT$30,$A12,FALSE))</f>
        <v>37.876025580990195</v>
      </c>
      <c r="U12" s="16">
        <f>HLOOKUP("Japan",Data2!$C$1:$BT$30,$A12,FALSE)/(HLOOKUP("Euro Area",Data2!$C$1:$BT$30,$A12,FALSE)*VLOOKUP(U$3,EuroConv!$A$2:$B$20,2,FALSE))</f>
        <v>3.2508593920876092</v>
      </c>
      <c r="V12" s="16">
        <f>HLOOKUP("Japan",Data2!$C$1:$BT$30,$A12,FALSE)/(HLOOKUP("Euro Area",Data2!$C$1:$BT$30,$A12,FALSE)*VLOOKUP(V$3,EuroConv!$A$2:$B$20,2,FALSE))</f>
        <v>59.508439309562036</v>
      </c>
      <c r="W12" s="16">
        <f>HLOOKUP("Japan",Data2!$C$1:$BT$30,$A12,FALSE)/(HLOOKUP(W$2,Data2!$C$1:$BT$30,$A12,FALSE))</f>
        <v>16.374281978188087</v>
      </c>
      <c r="X12" s="16">
        <f>HLOOKUP("Japan",Data2!$C$1:$BT$30,$A12,FALSE)/(HLOOKUP(X$2,Data2!$C$1:$BT$30,$A12,FALSE))</f>
        <v>29.810035591153934</v>
      </c>
      <c r="Y12" s="16">
        <f>HLOOKUP("Japan",Data2!$C$1:$BT$30,$A12,FALSE)/(HLOOKUP("Euro Area",Data2!$C$1:$BT$30,$A12,FALSE)*VLOOKUP(Y$3,EuroConv!$A$2:$B$20,2,FALSE))</f>
        <v>0.65412028406976663</v>
      </c>
      <c r="Z12" s="16">
        <f>HLOOKUP("Japan",Data2!$C$1:$BT$30,$A12,FALSE)/(HLOOKUP(Z$2,Data2!$C$1:$BT$30,$A12,FALSE))</f>
        <v>66.544927820455484</v>
      </c>
      <c r="AA12" s="16">
        <f>HLOOKUP("Japan",Data2!$C$1:$BT$30,$A12,FALSE)/(HLOOKUP(AA$2,Data2!$C$1:$BT$30,$A12,FALSE))</f>
        <v>3.1526861254319924</v>
      </c>
      <c r="AB12" s="16">
        <f>HLOOKUP("Japan",Data2!$C$1:$BT$30,$A12,FALSE)/(HLOOKUP(AB$2,Data2!$C$1:$BT$30,$A12,FALSE))</f>
        <v>0.55975754081158036</v>
      </c>
      <c r="AC12" s="16">
        <f>HLOOKUP("Japan",Data2!$C$1:$BT$30,$A12,FALSE)/(HLOOKUP("Euro Area",Data2!$C$1:$BT$30,$A12,FALSE)*VLOOKUP(AC$3,EuroConv!$A$2:$B$20,2,FALSE))</f>
        <v>0.78816332378249943</v>
      </c>
      <c r="AD12" s="16">
        <f>HLOOKUP("France",Data2!$C$1:$BT$30,$A12,FALSE)/(HLOOKUP(AD$2,Data2!$C$1:$BT$30,$A12,FALSE))</f>
        <v>0</v>
      </c>
      <c r="AE12" s="16">
        <f>HLOOKUP("France",Data2!$C$1:$BT$30,$A12,FALSE)/(HLOOKUP(AE$2,Data2!$C$1:$BT$30,$A12,FALSE))</f>
        <v>0</v>
      </c>
      <c r="AF12" s="16">
        <f>HLOOKUP("France",Data2!$C$1:$BT$30,$A12,FALSE)/(HLOOKUP(AF$2,Data2!$C$1:$BT$30,$A12,FALSE))</f>
        <v>0</v>
      </c>
      <c r="AG12" s="16">
        <f>HLOOKUP("France",Data2!$C$1:$BT$30,$A12,FALSE)/(HLOOKUP(AG$2,Data2!$C$1:$BT$30,$A12,FALSE))</f>
        <v>0</v>
      </c>
      <c r="AH12" s="16">
        <f>HLOOKUP("France",Data2!$C$1:$BT$30,$A12,FALSE)/(HLOOKUP(AH$2,Data2!$C$1:$BT$30,$A12,FALSE))</f>
        <v>0</v>
      </c>
      <c r="AI12" s="16">
        <f>HLOOKUP("France",Data2!$C$1:$BT$30,$A12,FALSE)/(HLOOKUP(AI$2,Data2!$C$1:$BT$30,$A12,FALSE))</f>
        <v>0</v>
      </c>
      <c r="AJ12" s="16">
        <f>HLOOKUP("France",Data2!$C$1:$BT$30,$A12,FALSE)/(HLOOKUP(AJ$2,Data2!$C$1:$BT$30,$A12,FALSE))</f>
        <v>0</v>
      </c>
    </row>
    <row r="13" spans="1:36" x14ac:dyDescent="0.25">
      <c r="A13" s="16">
        <v>13</v>
      </c>
      <c r="B13" s="16">
        <v>2004</v>
      </c>
      <c r="C13" s="16">
        <f>HLOOKUP("Japan",Data2!$C$1:$BT$30,$A13,FALSE)/(HLOOKUP("Euro Area",Data2!$C$1:$BT$30,$A13,FALSE)*VLOOKUP(C$3,EuroConv!$A$2:$B$20,2,FALSE))</f>
        <v>9.7803817813253797</v>
      </c>
      <c r="D13" s="16">
        <f>HLOOKUP("Japan",Data2!$C$1:$BT$30,$A13,FALSE)/(HLOOKUP("Euro Area",Data2!$C$1:$BT$30,$A13,FALSE)*VLOOKUP(D$3,EuroConv!$A$2:$B$20,2,FALSE))</f>
        <v>3.3361755340387957</v>
      </c>
      <c r="E13" s="16">
        <f>HLOOKUP("Japan",Data2!$C$1:$BT$30,$A13,FALSE)/(HLOOKUP(E$2,Data2!$C$1:$BT$30,$A13,FALSE))</f>
        <v>36.987402064751265</v>
      </c>
      <c r="F13" s="16">
        <f>HLOOKUP("Japan",Data2!$C$1:$BT$30,$A13,FALSE)/(HLOOKUP(F$2,Data2!$C$1:$BT$30,$A13,FALSE))</f>
        <v>83.143087232142861</v>
      </c>
      <c r="G13" s="16">
        <f>HLOOKUP("Japan",Data2!$C$1:$BT$30,$A13,FALSE)/(HLOOKUP(G$2,Data2!$C$1:$BT$30,$A13,FALSE))</f>
        <v>13.071785988970625</v>
      </c>
      <c r="H13" s="16">
        <f>HLOOKUP("Japan",Data2!$C$1:$BT$30,$A13,FALSE)/(HLOOKUP(H$2,Data2!$C$1:$BT$30,$A13,FALSE))</f>
        <v>4.2098685460623937</v>
      </c>
      <c r="I13" s="16">
        <f>HLOOKUP("Japan",Data2!$C$1:$BT$30,$A13,FALSE)/(HLOOKUP(I$2,Data2!$C$1:$BT$30,$A13,FALSE))</f>
        <v>18.059012823002334</v>
      </c>
      <c r="J13" s="16">
        <f>HLOOKUP("Japan",Data2!$C$1:$BT$30,$A13,FALSE)/(HLOOKUP(J$2,Data2!$C$1:$BT$30,$A13,FALSE))</f>
        <v>8.5897362520466096</v>
      </c>
      <c r="K13" s="16">
        <f>HLOOKUP("Japan",Data2!$C$1:$BT$30,$A13,FALSE)/(HLOOKUP("Euro Area",Data2!$C$1:$BT$30,$A13,FALSE)*VLOOKUP(K$3,EuroConv!$A$2:$B$20,2,FALSE))</f>
        <v>22.634897216249584</v>
      </c>
      <c r="L13" s="16">
        <f>HLOOKUP("Japan",Data2!$C$1:$BT$30,$A13,FALSE)/(HLOOKUP("Euro Area",Data2!$C$1:$BT$30,$A13,FALSE)*VLOOKUP(L$3,EuroConv!$A$2:$B$20,2,FALSE))</f>
        <v>20.51673927186868</v>
      </c>
      <c r="M13" s="16">
        <f>HLOOKUP("Japan",Data2!$C$1:$BT$30,$A13,FALSE)/(HLOOKUP("Euro Area",Data2!$C$1:$BT$30,$A13,FALSE)*VLOOKUP(M$3,EuroConv!$A$2:$B$20,2,FALSE))</f>
        <v>68.810166234065136</v>
      </c>
      <c r="N13" s="16">
        <f>HLOOKUP("Japan",Data2!$C$1:$BT$30,$A13,FALSE)/(HLOOKUP("Euro Area",Data2!$C$1:$BT$30,$A13,FALSE)*VLOOKUP(N$3,EuroConv!$A$2:$B$20,2,FALSE))</f>
        <v>0.3949552088791537</v>
      </c>
      <c r="O13" s="16">
        <f>HLOOKUP("Japan",Data2!$C$1:$BT$30,$A13,FALSE)/(HLOOKUP(O$2,Data2!$C$1:$BT$30,$A13,FALSE))</f>
        <v>0.53363646190838532</v>
      </c>
      <c r="P13" s="16">
        <f>HLOOKUP("Japan",Data2!$C$1:$BT$30,$A13,FALSE)/(HLOOKUP("Euro Area",Data2!$C$1:$BT$30,$A13,FALSE)*VLOOKUP(P$3,EuroConv!$A$2:$B$20,2,FALSE))</f>
        <v>170.88260436684715</v>
      </c>
      <c r="Q13" s="16">
        <f>HLOOKUP("Japan",Data2!$C$1:$BT$30,$A13,FALSE)/(HLOOKUP("Euro Area",Data2!$C$1:$BT$30,$A13,FALSE)*VLOOKUP(Q$3,EuroConv!$A$2:$B$20,2,FALSE))</f>
        <v>6.9505279442211895E-2</v>
      </c>
      <c r="R13" s="16">
        <f>HLOOKUP("Japan",Data2!$C$1:$BT$30,$A13,FALSE)/(HLOOKUP(R$2,Data2!$C$1:$BT$30,$A13,FALSE))</f>
        <v>9.4388351427372924E-2</v>
      </c>
      <c r="S13" s="16">
        <f>HLOOKUP("Japan",Data2!$C$1:$BT$30,$A13,FALSE)/(HLOOKUP(S$2,Data2!$C$1:$BT$30,$A13,FALSE))</f>
        <v>200.27007311655532</v>
      </c>
      <c r="T13" s="16">
        <f>HLOOKUP("Japan",Data2!$C$1:$BT$30,$A13,FALSE)/(HLOOKUP(T$2,Data2!$C$1:$BT$30,$A13,FALSE))</f>
        <v>38.909909162018948</v>
      </c>
      <c r="U13" s="16">
        <f>HLOOKUP("Japan",Data2!$C$1:$BT$30,$A13,FALSE)/(HLOOKUP("Euro Area",Data2!$C$1:$BT$30,$A13,FALSE)*VLOOKUP(U$3,EuroConv!$A$2:$B$20,2,FALSE))</f>
        <v>3.3361755340387957</v>
      </c>
      <c r="V13" s="16">
        <f>HLOOKUP("Japan",Data2!$C$1:$BT$30,$A13,FALSE)/(HLOOKUP("Euro Area",Data2!$C$1:$BT$30,$A13,FALSE)*VLOOKUP(V$3,EuroConv!$A$2:$B$20,2,FALSE))</f>
        <v>61.070189555600152</v>
      </c>
      <c r="W13" s="16">
        <f>HLOOKUP("Japan",Data2!$C$1:$BT$30,$A13,FALSE)/(HLOOKUP(W$2,Data2!$C$1:$BT$30,$A13,FALSE))</f>
        <v>16.050325503770608</v>
      </c>
      <c r="X13" s="16">
        <f>HLOOKUP("Japan",Data2!$C$1:$BT$30,$A13,FALSE)/(HLOOKUP(X$2,Data2!$C$1:$BT$30,$A13,FALSE))</f>
        <v>29.579871137367721</v>
      </c>
      <c r="Y13" s="16">
        <f>HLOOKUP("Japan",Data2!$C$1:$BT$30,$A13,FALSE)/(HLOOKUP("Euro Area",Data2!$C$1:$BT$30,$A13,FALSE)*VLOOKUP(Y$3,EuroConv!$A$2:$B$20,2,FALSE))</f>
        <v>0.67128713513218952</v>
      </c>
      <c r="Z13" s="16">
        <f>HLOOKUP("Japan",Data2!$C$1:$BT$30,$A13,FALSE)/(HLOOKUP(Z$2,Data2!$C$1:$BT$30,$A13,FALSE))</f>
        <v>64.010623318151616</v>
      </c>
      <c r="AA13" s="16">
        <f>HLOOKUP("Japan",Data2!$C$1:$BT$30,$A13,FALSE)/(HLOOKUP(AA$2,Data2!$C$1:$BT$30,$A13,FALSE))</f>
        <v>3.3540889938333711</v>
      </c>
      <c r="AB13" s="16">
        <f>HLOOKUP("Japan",Data2!$C$1:$BT$30,$A13,FALSE)/(HLOOKUP(AB$2,Data2!$C$1:$BT$30,$A13,FALSE))</f>
        <v>0.56238661428761061</v>
      </c>
      <c r="AC13" s="16">
        <f>HLOOKUP("Japan",Data2!$C$1:$BT$30,$A13,FALSE)/(HLOOKUP("Euro Area",Data2!$C$1:$BT$30,$A13,FALSE)*VLOOKUP(AC$3,EuroConv!$A$2:$B$20,2,FALSE))</f>
        <v>0.80884802462690153</v>
      </c>
      <c r="AD13" s="16">
        <f>HLOOKUP("France",Data2!$C$1:$BT$30,$A13,FALSE)/(HLOOKUP(AD$2,Data2!$C$1:$BT$30,$A13,FALSE))</f>
        <v>0</v>
      </c>
      <c r="AE13" s="16">
        <f>HLOOKUP("France",Data2!$C$1:$BT$30,$A13,FALSE)/(HLOOKUP(AE$2,Data2!$C$1:$BT$30,$A13,FALSE))</f>
        <v>0</v>
      </c>
      <c r="AF13" s="16">
        <f>HLOOKUP("France",Data2!$C$1:$BT$30,$A13,FALSE)/(HLOOKUP(AF$2,Data2!$C$1:$BT$30,$A13,FALSE))</f>
        <v>0</v>
      </c>
      <c r="AG13" s="16">
        <f>HLOOKUP("France",Data2!$C$1:$BT$30,$A13,FALSE)/(HLOOKUP(AG$2,Data2!$C$1:$BT$30,$A13,FALSE))</f>
        <v>0</v>
      </c>
      <c r="AH13" s="16">
        <f>HLOOKUP("France",Data2!$C$1:$BT$30,$A13,FALSE)/(HLOOKUP(AH$2,Data2!$C$1:$BT$30,$A13,FALSE))</f>
        <v>0</v>
      </c>
      <c r="AI13" s="16">
        <f>HLOOKUP("France",Data2!$C$1:$BT$30,$A13,FALSE)/(HLOOKUP(AI$2,Data2!$C$1:$BT$30,$A13,FALSE))</f>
        <v>0</v>
      </c>
      <c r="AJ13" s="16">
        <f>HLOOKUP("France",Data2!$C$1:$BT$30,$A13,FALSE)/(HLOOKUP(AJ$2,Data2!$C$1:$BT$30,$A13,FALSE))</f>
        <v>0</v>
      </c>
    </row>
    <row r="14" spans="1:36" x14ac:dyDescent="0.25">
      <c r="A14" s="16">
        <v>14</v>
      </c>
      <c r="B14" s="16">
        <v>2005</v>
      </c>
      <c r="C14" s="16">
        <f>HLOOKUP("Japan",Data2!$C$1:$BT$30,$A14,FALSE)/(HLOOKUP("Euro Area",Data2!$C$1:$BT$30,$A14,FALSE)*VLOOKUP(C$3,EuroConv!$A$2:$B$20,2,FALSE))</f>
        <v>9.9650011244597714</v>
      </c>
      <c r="D14" s="16">
        <f>HLOOKUP("Japan",Data2!$C$1:$BT$30,$A14,FALSE)/(HLOOKUP("Euro Area",Data2!$C$1:$BT$30,$A14,FALSE)*VLOOKUP(D$3,EuroConv!$A$2:$B$20,2,FALSE))</f>
        <v>3.3991508400591921</v>
      </c>
      <c r="E14" s="16">
        <f>HLOOKUP("Japan",Data2!$C$1:$BT$30,$A14,FALSE)/(HLOOKUP(E$2,Data2!$C$1:$BT$30,$A14,FALSE))</f>
        <v>45.275494077058617</v>
      </c>
      <c r="F14" s="16">
        <f>HLOOKUP("Japan",Data2!$C$1:$BT$30,$A14,FALSE)/(HLOOKUP(F$2,Data2!$C$1:$BT$30,$A14,FALSE))</f>
        <v>90.983774592045549</v>
      </c>
      <c r="G14" s="16">
        <f>HLOOKUP("Japan",Data2!$C$1:$BT$30,$A14,FALSE)/(HLOOKUP(G$2,Data2!$C$1:$BT$30,$A14,FALSE))</f>
        <v>13.450567771565288</v>
      </c>
      <c r="H14" s="16">
        <f>HLOOKUP("Japan",Data2!$C$1:$BT$30,$A14,FALSE)/(HLOOKUP(H$2,Data2!$C$1:$BT$30,$A14,FALSE))</f>
        <v>4.6005883355537156</v>
      </c>
      <c r="I14" s="16">
        <f>HLOOKUP("Japan",Data2!$C$1:$BT$30,$A14,FALSE)/(HLOOKUP(I$2,Data2!$C$1:$BT$30,$A14,FALSE))</f>
        <v>18.379167215560514</v>
      </c>
      <c r="J14" s="16">
        <f>HLOOKUP("Japan",Data2!$C$1:$BT$30,$A14,FALSE)/(HLOOKUP(J$2,Data2!$C$1:$BT$30,$A14,FALSE))</f>
        <v>8.7587476880623019</v>
      </c>
      <c r="K14" s="16">
        <f>HLOOKUP("Japan",Data2!$C$1:$BT$30,$A14,FALSE)/(HLOOKUP("Euro Area",Data2!$C$1:$BT$30,$A14,FALSE)*VLOOKUP(K$3,EuroConv!$A$2:$B$20,2,FALSE))</f>
        <v>23.062164775881818</v>
      </c>
      <c r="L14" s="16">
        <f>HLOOKUP("Japan",Data2!$C$1:$BT$30,$A14,FALSE)/(HLOOKUP("Euro Area",Data2!$C$1:$BT$30,$A14,FALSE)*VLOOKUP(L$3,EuroConv!$A$2:$B$20,2,FALSE))</f>
        <v>20.904023430332142</v>
      </c>
      <c r="M14" s="16">
        <f>HLOOKUP("Japan",Data2!$C$1:$BT$30,$A14,FALSE)/(HLOOKUP("Euro Area",Data2!$C$1:$BT$30,$A14,FALSE)*VLOOKUP(M$3,EuroConv!$A$2:$B$20,2,FALSE))</f>
        <v>70.109061100864494</v>
      </c>
      <c r="N14" s="16">
        <f>HLOOKUP("Japan",Data2!$C$1:$BT$30,$A14,FALSE)/(HLOOKUP("Euro Area",Data2!$C$1:$BT$30,$A14,FALSE)*VLOOKUP(N$3,EuroConv!$A$2:$B$20,2,FALSE))</f>
        <v>0.40241057952429587</v>
      </c>
      <c r="O14" s="16">
        <f>HLOOKUP("Japan",Data2!$C$1:$BT$30,$A14,FALSE)/(HLOOKUP(O$2,Data2!$C$1:$BT$30,$A14,FALSE))</f>
        <v>0.55224386740654618</v>
      </c>
      <c r="P14" s="16">
        <f>HLOOKUP("Japan",Data2!$C$1:$BT$30,$A14,FALSE)/(HLOOKUP("Euro Area",Data2!$C$1:$BT$30,$A14,FALSE)*VLOOKUP(P$3,EuroConv!$A$2:$B$20,2,FALSE))</f>
        <v>174.10826926180451</v>
      </c>
      <c r="Q14" s="16">
        <f>HLOOKUP("Japan",Data2!$C$1:$BT$30,$A14,FALSE)/(HLOOKUP("Euro Area",Data2!$C$1:$BT$30,$A14,FALSE)*VLOOKUP(Q$3,EuroConv!$A$2:$B$20,2,FALSE))</f>
        <v>7.0817295611099604E-2</v>
      </c>
      <c r="R14" s="16">
        <f>HLOOKUP("Japan",Data2!$C$1:$BT$30,$A14,FALSE)/(HLOOKUP(R$2,Data2!$C$1:$BT$30,$A14,FALSE))</f>
        <v>0.10760047152849822</v>
      </c>
      <c r="S14" s="16">
        <f>HLOOKUP("Japan",Data2!$C$1:$BT$30,$A14,FALSE)/(HLOOKUP(S$2,Data2!$C$1:$BT$30,$A14,FALSE))</f>
        <v>195.17435587167654</v>
      </c>
      <c r="T14" s="16">
        <f>HLOOKUP("Japan",Data2!$C$1:$BT$30,$A14,FALSE)/(HLOOKUP(T$2,Data2!$C$1:$BT$30,$A14,FALSE))</f>
        <v>39.732234448740371</v>
      </c>
      <c r="U14" s="16">
        <f>HLOOKUP("Japan",Data2!$C$1:$BT$30,$A14,FALSE)/(HLOOKUP("Euro Area",Data2!$C$1:$BT$30,$A14,FALSE)*VLOOKUP(U$3,EuroConv!$A$2:$B$20,2,FALSE))</f>
        <v>3.3991508400591921</v>
      </c>
      <c r="V14" s="16">
        <f>HLOOKUP("Japan",Data2!$C$1:$BT$30,$A14,FALSE)/(HLOOKUP("Euro Area",Data2!$C$1:$BT$30,$A14,FALSE)*VLOOKUP(V$3,EuroConv!$A$2:$B$20,2,FALSE))</f>
        <v>62.222980779187736</v>
      </c>
      <c r="W14" s="16">
        <f>HLOOKUP("Japan",Data2!$C$1:$BT$30,$A14,FALSE)/(HLOOKUP(W$2,Data2!$C$1:$BT$30,$A14,FALSE))</f>
        <v>17.107987841159023</v>
      </c>
      <c r="X14" s="16">
        <f>HLOOKUP("Japan",Data2!$C$1:$BT$30,$A14,FALSE)/(HLOOKUP(X$2,Data2!$C$1:$BT$30,$A14,FALSE))</f>
        <v>34.065454929454262</v>
      </c>
      <c r="Y14" s="16">
        <f>HLOOKUP("Japan",Data2!$C$1:$BT$30,$A14,FALSE)/(HLOOKUP("Euro Area",Data2!$C$1:$BT$30,$A14,FALSE)*VLOOKUP(Y$3,EuroConv!$A$2:$B$20,2,FALSE))</f>
        <v>0.68395868443503061</v>
      </c>
      <c r="Z14" s="16">
        <f>HLOOKUP("Japan",Data2!$C$1:$BT$30,$A14,FALSE)/(HLOOKUP(Z$2,Data2!$C$1:$BT$30,$A14,FALSE))</f>
        <v>66.221087009964265</v>
      </c>
      <c r="AA14" s="16">
        <f>HLOOKUP("Japan",Data2!$C$1:$BT$30,$A14,FALSE)/(HLOOKUP(AA$2,Data2!$C$1:$BT$30,$A14,FALSE))</f>
        <v>3.5533343005058962</v>
      </c>
      <c r="AB14" s="16">
        <f>HLOOKUP("Japan",Data2!$C$1:$BT$30,$A14,FALSE)/(HLOOKUP(AB$2,Data2!$C$1:$BT$30,$A14,FALSE))</f>
        <v>0.57195165664249348</v>
      </c>
      <c r="AC14" s="16">
        <f>HLOOKUP("Japan",Data2!$C$1:$BT$30,$A14,FALSE)/(HLOOKUP("Euro Area",Data2!$C$1:$BT$30,$A14,FALSE)*VLOOKUP(AC$3,EuroConv!$A$2:$B$20,2,FALSE))</f>
        <v>0.82411624158825758</v>
      </c>
      <c r="AD14" s="16">
        <f>HLOOKUP("France",Data2!$C$1:$BT$30,$A14,FALSE)/(HLOOKUP(AD$2,Data2!$C$1:$BT$30,$A14,FALSE))</f>
        <v>0</v>
      </c>
      <c r="AE14" s="16">
        <f>HLOOKUP("France",Data2!$C$1:$BT$30,$A14,FALSE)/(HLOOKUP(AE$2,Data2!$C$1:$BT$30,$A14,FALSE))</f>
        <v>0</v>
      </c>
      <c r="AF14" s="16">
        <f>HLOOKUP("France",Data2!$C$1:$BT$30,$A14,FALSE)/(HLOOKUP(AF$2,Data2!$C$1:$BT$30,$A14,FALSE))</f>
        <v>0</v>
      </c>
      <c r="AG14" s="16">
        <f>HLOOKUP("France",Data2!$C$1:$BT$30,$A14,FALSE)/(HLOOKUP(AG$2,Data2!$C$1:$BT$30,$A14,FALSE))</f>
        <v>0</v>
      </c>
      <c r="AH14" s="16">
        <f>HLOOKUP("France",Data2!$C$1:$BT$30,$A14,FALSE)/(HLOOKUP(AH$2,Data2!$C$1:$BT$30,$A14,FALSE))</f>
        <v>0</v>
      </c>
      <c r="AI14" s="16">
        <f>HLOOKUP("France",Data2!$C$1:$BT$30,$A14,FALSE)/(HLOOKUP(AI$2,Data2!$C$1:$BT$30,$A14,FALSE))</f>
        <v>0</v>
      </c>
      <c r="AJ14" s="16">
        <f>HLOOKUP("France",Data2!$C$1:$BT$30,$A14,FALSE)/(HLOOKUP(AJ$2,Data2!$C$1:$BT$30,$A14,FALSE))</f>
        <v>0</v>
      </c>
    </row>
    <row r="15" spans="1:36" x14ac:dyDescent="0.25">
      <c r="A15" s="16">
        <v>15</v>
      </c>
      <c r="B15" s="16">
        <v>2006</v>
      </c>
      <c r="C15" s="16">
        <f>HLOOKUP("Japan",Data2!$C$1:$BT$30,$A15,FALSE)/(HLOOKUP("Euro Area",Data2!$C$1:$BT$30,$A15,FALSE)*VLOOKUP(C$3,EuroConv!$A$2:$B$20,2,FALSE))</f>
        <v>10.612070878247286</v>
      </c>
      <c r="D15" s="16">
        <f>HLOOKUP("Japan",Data2!$C$1:$BT$30,$A15,FALSE)/(HLOOKUP("Euro Area",Data2!$C$1:$BT$30,$A15,FALSE)*VLOOKUP(D$3,EuroConv!$A$2:$B$20,2,FALSE))</f>
        <v>3.6198721093990351</v>
      </c>
      <c r="E15" s="16">
        <f>HLOOKUP("Japan",Data2!$C$1:$BT$30,$A15,FALSE)/(HLOOKUP(E$2,Data2!$C$1:$BT$30,$A15,FALSE))</f>
        <v>53.462918213050067</v>
      </c>
      <c r="F15" s="16">
        <f>HLOOKUP("Japan",Data2!$C$1:$BT$30,$A15,FALSE)/(HLOOKUP(F$2,Data2!$C$1:$BT$30,$A15,FALSE))</f>
        <v>102.5255453814795</v>
      </c>
      <c r="G15" s="16">
        <f>HLOOKUP("Japan",Data2!$C$1:$BT$30,$A15,FALSE)/(HLOOKUP(G$2,Data2!$C$1:$BT$30,$A15,FALSE))</f>
        <v>14.585841992465449</v>
      </c>
      <c r="H15" s="16">
        <f>HLOOKUP("Japan",Data2!$C$1:$BT$30,$A15,FALSE)/(HLOOKUP(H$2,Data2!$C$1:$BT$30,$A15,FALSE))</f>
        <v>5.1469931070600303</v>
      </c>
      <c r="I15" s="16">
        <f>HLOOKUP("Japan",Data2!$C$1:$BT$30,$A15,FALSE)/(HLOOKUP(I$2,Data2!$C$1:$BT$30,$A15,FALSE))</f>
        <v>19.556691900684665</v>
      </c>
      <c r="J15" s="16">
        <f>HLOOKUP("Japan",Data2!$C$1:$BT$30,$A15,FALSE)/(HLOOKUP(J$2,Data2!$C$1:$BT$30,$A15,FALSE))</f>
        <v>9.329707047602918</v>
      </c>
      <c r="K15" s="16">
        <f>HLOOKUP("Japan",Data2!$C$1:$BT$30,$A15,FALSE)/(HLOOKUP("Euro Area",Data2!$C$1:$BT$30,$A15,FALSE)*VLOOKUP(K$3,EuroConv!$A$2:$B$20,2,FALSE))</f>
        <v>24.559688870154908</v>
      </c>
      <c r="L15" s="16">
        <f>HLOOKUP("Japan",Data2!$C$1:$BT$30,$A15,FALSE)/(HLOOKUP("Euro Area",Data2!$C$1:$BT$30,$A15,FALSE)*VLOOKUP(L$3,EuroConv!$A$2:$B$20,2,FALSE))</f>
        <v>22.261410261030242</v>
      </c>
      <c r="M15" s="16">
        <f>HLOOKUP("Japan",Data2!$C$1:$BT$30,$A15,FALSE)/(HLOOKUP("Euro Area",Data2!$C$1:$BT$30,$A15,FALSE)*VLOOKUP(M$3,EuroConv!$A$2:$B$20,2,FALSE))</f>
        <v>74.66153955402369</v>
      </c>
      <c r="N15" s="16">
        <f>HLOOKUP("Japan",Data2!$C$1:$BT$30,$A15,FALSE)/(HLOOKUP("Euro Area",Data2!$C$1:$BT$30,$A15,FALSE)*VLOOKUP(N$3,EuroConv!$A$2:$B$20,2,FALSE))</f>
        <v>0.42854080383256388</v>
      </c>
      <c r="O15" s="16">
        <f>HLOOKUP("Japan",Data2!$C$1:$BT$30,$A15,FALSE)/(HLOOKUP(O$2,Data2!$C$1:$BT$30,$A15,FALSE))</f>
        <v>0.55277965524343842</v>
      </c>
      <c r="P15" s="16">
        <f>HLOOKUP("Japan",Data2!$C$1:$BT$30,$A15,FALSE)/(HLOOKUP("Euro Area",Data2!$C$1:$BT$30,$A15,FALSE)*VLOOKUP(P$3,EuroConv!$A$2:$B$20,2,FALSE))</f>
        <v>185.41385704012137</v>
      </c>
      <c r="Q15" s="16">
        <f>HLOOKUP("Japan",Data2!$C$1:$BT$30,$A15,FALSE)/(HLOOKUP("Euro Area",Data2!$C$1:$BT$30,$A15,FALSE)*VLOOKUP(Q$3,EuroConv!$A$2:$B$20,2,FALSE))</f>
        <v>7.5415762732442354E-2</v>
      </c>
      <c r="R15" s="16">
        <f>HLOOKUP("Japan",Data2!$C$1:$BT$30,$A15,FALSE)/(HLOOKUP(R$2,Data2!$C$1:$BT$30,$A15,FALSE))</f>
        <v>0.12173593717425496</v>
      </c>
      <c r="S15" s="16">
        <f>HLOOKUP("Japan",Data2!$C$1:$BT$30,$A15,FALSE)/(HLOOKUP(S$2,Data2!$C$1:$BT$30,$A15,FALSE))</f>
        <v>207.52602120477701</v>
      </c>
      <c r="T15" s="16">
        <f>HLOOKUP("Japan",Data2!$C$1:$BT$30,$A15,FALSE)/(HLOOKUP(T$2,Data2!$C$1:$BT$30,$A15,FALSE))</f>
        <v>42.256469462586452</v>
      </c>
      <c r="U15" s="16">
        <f>HLOOKUP("Japan",Data2!$C$1:$BT$30,$A15,FALSE)/(HLOOKUP("Euro Area",Data2!$C$1:$BT$30,$A15,FALSE)*VLOOKUP(U$3,EuroConv!$A$2:$B$20,2,FALSE))</f>
        <v>3.6198721093990351</v>
      </c>
      <c r="V15" s="16">
        <f>HLOOKUP("Japan",Data2!$C$1:$BT$30,$A15,FALSE)/(HLOOKUP("Euro Area",Data2!$C$1:$BT$30,$A15,FALSE)*VLOOKUP(V$3,EuroConv!$A$2:$B$20,2,FALSE))</f>
        <v>66.263382616563035</v>
      </c>
      <c r="W15" s="16">
        <f>HLOOKUP("Japan",Data2!$C$1:$BT$30,$A15,FALSE)/(HLOOKUP(W$2,Data2!$C$1:$BT$30,$A15,FALSE))</f>
        <v>18.133988305613364</v>
      </c>
      <c r="X15" s="16">
        <f>HLOOKUP("Japan",Data2!$C$1:$BT$30,$A15,FALSE)/(HLOOKUP(X$2,Data2!$C$1:$BT$30,$A15,FALSE))</f>
        <v>37.477724039218252</v>
      </c>
      <c r="Y15" s="16">
        <f>HLOOKUP("Japan",Data2!$C$1:$BT$30,$A15,FALSE)/(HLOOKUP("Euro Area",Data2!$C$1:$BT$30,$A15,FALSE)*VLOOKUP(Y$3,EuroConv!$A$2:$B$20,2,FALSE))</f>
        <v>0.7283710203706375</v>
      </c>
      <c r="Z15" s="16">
        <f>HLOOKUP("Japan",Data2!$C$1:$BT$30,$A15,FALSE)/(HLOOKUP(Z$2,Data2!$C$1:$BT$30,$A15,FALSE))</f>
        <v>73.193323613325859</v>
      </c>
      <c r="AA15" s="16">
        <f>HLOOKUP("Japan",Data2!$C$1:$BT$30,$A15,FALSE)/(HLOOKUP(AA$2,Data2!$C$1:$BT$30,$A15,FALSE))</f>
        <v>3.9161643474283645</v>
      </c>
      <c r="AB15" s="16">
        <f>HLOOKUP("Japan",Data2!$C$1:$BT$30,$A15,FALSE)/(HLOOKUP(AB$2,Data2!$C$1:$BT$30,$A15,FALSE))</f>
        <v>0.60880684871311042</v>
      </c>
      <c r="AC15" s="16">
        <f>HLOOKUP("Japan",Data2!$C$1:$BT$30,$A15,FALSE)/(HLOOKUP("Euro Area",Data2!$C$1:$BT$30,$A15,FALSE)*VLOOKUP(AC$3,EuroConv!$A$2:$B$20,2,FALSE))</f>
        <v>0.87762960168491433</v>
      </c>
      <c r="AD15" s="16">
        <f>HLOOKUP("France",Data2!$C$1:$BT$30,$A15,FALSE)/(HLOOKUP(AD$2,Data2!$C$1:$BT$30,$A15,FALSE))</f>
        <v>0</v>
      </c>
      <c r="AE15" s="16">
        <f>HLOOKUP("France",Data2!$C$1:$BT$30,$A15,FALSE)/(HLOOKUP(AE$2,Data2!$C$1:$BT$30,$A15,FALSE))</f>
        <v>0</v>
      </c>
      <c r="AF15" s="16">
        <f>HLOOKUP("France",Data2!$C$1:$BT$30,$A15,FALSE)/(HLOOKUP(AF$2,Data2!$C$1:$BT$30,$A15,FALSE))</f>
        <v>0</v>
      </c>
      <c r="AG15" s="16">
        <f>HLOOKUP("France",Data2!$C$1:$BT$30,$A15,FALSE)/(HLOOKUP(AG$2,Data2!$C$1:$BT$30,$A15,FALSE))</f>
        <v>0</v>
      </c>
      <c r="AH15" s="16">
        <f>HLOOKUP("France",Data2!$C$1:$BT$30,$A15,FALSE)/(HLOOKUP(AH$2,Data2!$C$1:$BT$30,$A15,FALSE))</f>
        <v>0</v>
      </c>
      <c r="AI15" s="16">
        <f>HLOOKUP("France",Data2!$C$1:$BT$30,$A15,FALSE)/(HLOOKUP(AI$2,Data2!$C$1:$BT$30,$A15,FALSE))</f>
        <v>0</v>
      </c>
      <c r="AJ15" s="16">
        <f>HLOOKUP("France",Data2!$C$1:$BT$30,$A15,FALSE)/(HLOOKUP(AJ$2,Data2!$C$1:$BT$30,$A15,FALSE))</f>
        <v>0</v>
      </c>
    </row>
    <row r="16" spans="1:36" x14ac:dyDescent="0.25">
      <c r="A16" s="16">
        <v>16</v>
      </c>
      <c r="B16" s="16">
        <v>2007</v>
      </c>
      <c r="C16" s="16">
        <f>HLOOKUP("Japan",Data2!$C$1:$BT$30,$A16,FALSE)/(HLOOKUP("Euro Area",Data2!$C$1:$BT$30,$A16,FALSE)*VLOOKUP(C$3,EuroConv!$A$2:$B$20,2,FALSE))</f>
        <v>11.727842108316135</v>
      </c>
      <c r="D16" s="16">
        <f>HLOOKUP("Japan",Data2!$C$1:$BT$30,$A16,FALSE)/(HLOOKUP("Euro Area",Data2!$C$1:$BT$30,$A16,FALSE)*VLOOKUP(D$3,EuroConv!$A$2:$B$20,2,FALSE))</f>
        <v>4.000471636346707</v>
      </c>
      <c r="E16" s="16">
        <f>HLOOKUP("Japan",Data2!$C$1:$BT$30,$A16,FALSE)/(HLOOKUP(E$2,Data2!$C$1:$BT$30,$A16,FALSE))</f>
        <v>60.477658604647452</v>
      </c>
      <c r="F16" s="16">
        <f>HLOOKUP("Japan",Data2!$C$1:$BT$30,$A16,FALSE)/(HLOOKUP(F$2,Data2!$C$1:$BT$30,$A16,FALSE))</f>
        <v>109.63550038399745</v>
      </c>
      <c r="G16" s="16">
        <f>HLOOKUP("Japan",Data2!$C$1:$BT$30,$A16,FALSE)/(HLOOKUP(G$2,Data2!$C$1:$BT$30,$A16,FALSE))</f>
        <v>15.478544346234077</v>
      </c>
      <c r="H16" s="16">
        <f>HLOOKUP("Japan",Data2!$C$1:$BT$30,$A16,FALSE)/(HLOOKUP(H$2,Data2!$C$1:$BT$30,$A16,FALSE))</f>
        <v>5.8024767579376233</v>
      </c>
      <c r="I16" s="16">
        <f>HLOOKUP("Japan",Data2!$C$1:$BT$30,$A16,FALSE)/(HLOOKUP(I$2,Data2!$C$1:$BT$30,$A16,FALSE))</f>
        <v>21.631153652976042</v>
      </c>
      <c r="J16" s="16">
        <f>HLOOKUP("Japan",Data2!$C$1:$BT$30,$A16,FALSE)/(HLOOKUP(J$2,Data2!$C$1:$BT$30,$A16,FALSE))</f>
        <v>10.298674401900145</v>
      </c>
      <c r="K16" s="16">
        <f>HLOOKUP("Japan",Data2!$C$1:$BT$30,$A16,FALSE)/(HLOOKUP("Euro Area",Data2!$C$1:$BT$30,$A16,FALSE)*VLOOKUP(K$3,EuroConv!$A$2:$B$20,2,FALSE))</f>
        <v>27.141936442297666</v>
      </c>
      <c r="L16" s="16">
        <f>HLOOKUP("Japan",Data2!$C$1:$BT$30,$A16,FALSE)/(HLOOKUP("Euro Area",Data2!$C$1:$BT$30,$A16,FALSE)*VLOOKUP(L$3,EuroConv!$A$2:$B$20,2,FALSE))</f>
        <v>24.602012900702718</v>
      </c>
      <c r="M16" s="16">
        <f>HLOOKUP("Japan",Data2!$C$1:$BT$30,$A16,FALSE)/(HLOOKUP("Euro Area",Data2!$C$1:$BT$30,$A16,FALSE)*VLOOKUP(M$3,EuroConv!$A$2:$B$20,2,FALSE))</f>
        <v>82.511581151256777</v>
      </c>
      <c r="N16" s="16">
        <f>HLOOKUP("Japan",Data2!$C$1:$BT$30,$A16,FALSE)/(HLOOKUP("Euro Area",Data2!$C$1:$BT$30,$A16,FALSE)*VLOOKUP(N$3,EuroConv!$A$2:$B$20,2,FALSE))</f>
        <v>0.47359831478521647</v>
      </c>
      <c r="O16" s="16">
        <f>HLOOKUP("Japan",Data2!$C$1:$BT$30,$A16,FALSE)/(HLOOKUP(O$2,Data2!$C$1:$BT$30,$A16,FALSE))</f>
        <v>0.64126886195207033</v>
      </c>
      <c r="P16" s="16">
        <f>HLOOKUP("Japan",Data2!$C$1:$BT$30,$A16,FALSE)/(HLOOKUP("Euro Area",Data2!$C$1:$BT$30,$A16,FALSE)*VLOOKUP(P$3,EuroConv!$A$2:$B$20,2,FALSE))</f>
        <v>204.90858617593304</v>
      </c>
      <c r="Q16" s="16">
        <f>HLOOKUP("Japan",Data2!$C$1:$BT$30,$A16,FALSE)/(HLOOKUP("Euro Area",Data2!$C$1:$BT$30,$A16,FALSE)*VLOOKUP(Q$3,EuroConv!$A$2:$B$20,2,FALSE))</f>
        <v>8.3345104640913992E-2</v>
      </c>
      <c r="R16" s="16">
        <f>HLOOKUP("Japan",Data2!$C$1:$BT$30,$A16,FALSE)/(HLOOKUP(R$2,Data2!$C$1:$BT$30,$A16,FALSE))</f>
        <v>0.12670173351111133</v>
      </c>
      <c r="S16" s="16">
        <f>HLOOKUP("Japan",Data2!$C$1:$BT$30,$A16,FALSE)/(HLOOKUP(S$2,Data2!$C$1:$BT$30,$A16,FALSE))</f>
        <v>229.18536209553207</v>
      </c>
      <c r="T16" s="16">
        <f>HLOOKUP("Japan",Data2!$C$1:$BT$30,$A16,FALSE)/(HLOOKUP(T$2,Data2!$C$1:$BT$30,$A16,FALSE))</f>
        <v>46.658621350054773</v>
      </c>
      <c r="U16" s="16">
        <f>HLOOKUP("Japan",Data2!$C$1:$BT$30,$A16,FALSE)/(HLOOKUP("Euro Area",Data2!$C$1:$BT$30,$A16,FALSE)*VLOOKUP(U$3,EuroConv!$A$2:$B$20,2,FALSE))</f>
        <v>4.000471636346707</v>
      </c>
      <c r="V16" s="16">
        <f>HLOOKUP("Japan",Data2!$C$1:$BT$30,$A16,FALSE)/(HLOOKUP("Euro Area",Data2!$C$1:$BT$30,$A16,FALSE)*VLOOKUP(V$3,EuroConv!$A$2:$B$20,2,FALSE))</f>
        <v>73.230427671092173</v>
      </c>
      <c r="W16" s="16">
        <f>HLOOKUP("Japan",Data2!$C$1:$BT$30,$A16,FALSE)/(HLOOKUP(W$2,Data2!$C$1:$BT$30,$A16,FALSE))</f>
        <v>20.088745379584918</v>
      </c>
      <c r="X16" s="16">
        <f>HLOOKUP("Japan",Data2!$C$1:$BT$30,$A16,FALSE)/(HLOOKUP(X$2,Data2!$C$1:$BT$30,$A16,FALSE))</f>
        <v>42.541783329419609</v>
      </c>
      <c r="Y16" s="16">
        <f>HLOOKUP("Japan",Data2!$C$1:$BT$30,$A16,FALSE)/(HLOOKUP("Euro Area",Data2!$C$1:$BT$30,$A16,FALSE)*VLOOKUP(Y$3,EuroConv!$A$2:$B$20,2,FALSE))</f>
        <v>0.80495319162349999</v>
      </c>
      <c r="Z16" s="16">
        <f>HLOOKUP("Japan",Data2!$C$1:$BT$30,$A16,FALSE)/(HLOOKUP(Z$2,Data2!$C$1:$BT$30,$A16,FALSE))</f>
        <v>78.132439085618032</v>
      </c>
      <c r="AA16" s="16">
        <f>HLOOKUP("Japan",Data2!$C$1:$BT$30,$A16,FALSE)/(HLOOKUP(AA$2,Data2!$C$1:$BT$30,$A16,FALSE))</f>
        <v>4.7684433338282934</v>
      </c>
      <c r="AB16" s="16">
        <f>HLOOKUP("Japan",Data2!$C$1:$BT$30,$A16,FALSE)/(HLOOKUP("Euro Area",Data2!$C$1:$BT$30,$A16,FALSE)*VLOOKUP(AB$3,EuroConv!$A$2:$B$20,2,FALSE))</f>
        <v>0.67342107228785908</v>
      </c>
      <c r="AC16" s="16">
        <f>HLOOKUP("Japan",Data2!$C$1:$BT$30,$A16,FALSE)/(HLOOKUP("Euro Area",Data2!$C$1:$BT$30,$A16,FALSE)*VLOOKUP(AC$3,EuroConv!$A$2:$B$20,2,FALSE))</f>
        <v>0.96990507472421073</v>
      </c>
      <c r="AD16" s="16">
        <f>HLOOKUP("France",Data2!$C$1:$BT$30,$A16,FALSE)/(HLOOKUP(AD$2,Data2!$C$1:$BT$30,$A16,FALSE))</f>
        <v>0</v>
      </c>
      <c r="AE16" s="16">
        <f>HLOOKUP("France",Data2!$C$1:$BT$30,$A16,FALSE)/(HLOOKUP(AE$2,Data2!$C$1:$BT$30,$A16,FALSE))</f>
        <v>0</v>
      </c>
      <c r="AF16" s="16">
        <f>HLOOKUP("France",Data2!$C$1:$BT$30,$A16,FALSE)/(HLOOKUP(AF$2,Data2!$C$1:$BT$30,$A16,FALSE))</f>
        <v>0</v>
      </c>
      <c r="AG16" s="16">
        <f>HLOOKUP("France",Data2!$C$1:$BT$30,$A16,FALSE)/(HLOOKUP(AG$2,Data2!$C$1:$BT$30,$A16,FALSE))</f>
        <v>0</v>
      </c>
      <c r="AH16" s="16">
        <f>HLOOKUP("France",Data2!$C$1:$BT$30,$A16,FALSE)/(HLOOKUP(AH$2,Data2!$C$1:$BT$30,$A16,FALSE))</f>
        <v>0</v>
      </c>
      <c r="AI16" s="16">
        <f>HLOOKUP("France",Data2!$C$1:$BT$30,$A16,FALSE)/(HLOOKUP(AI$2,Data2!$C$1:$BT$30,$A16,FALSE))</f>
        <v>0</v>
      </c>
      <c r="AJ16" s="16">
        <f>HLOOKUP("France",Data2!$C$1:$BT$30,$A16,FALSE)/(HLOOKUP(AJ$2,Data2!$C$1:$BT$30,$A16,FALSE))</f>
        <v>0</v>
      </c>
    </row>
    <row r="17" spans="1:36" x14ac:dyDescent="0.25">
      <c r="A17" s="16">
        <v>17</v>
      </c>
      <c r="B17" s="16">
        <v>2008</v>
      </c>
      <c r="C17" s="16">
        <f>HLOOKUP("Japan",Data2!$C$1:$BT$30,$A17,FALSE)/(HLOOKUP("Euro Area",Data2!$C$1:$BT$30,$A17,FALSE)*VLOOKUP(C$3,EuroConv!$A$2:$B$20,2,FALSE))</f>
        <v>11.047472874940384</v>
      </c>
      <c r="D17" s="16">
        <f>HLOOKUP("Japan",Data2!$C$1:$BT$30,$A17,FALSE)/(HLOOKUP("Euro Area",Data2!$C$1:$BT$30,$A17,FALSE)*VLOOKUP(D$3,EuroConv!$A$2:$B$20,2,FALSE))</f>
        <v>3.7683916172584011</v>
      </c>
      <c r="E17" s="16">
        <f>HLOOKUP("Japan",Data2!$C$1:$BT$30,$A17,FALSE)/(HLOOKUP(E$2,Data2!$C$1:$BT$30,$A17,FALSE))</f>
        <v>56.364583263003546</v>
      </c>
      <c r="F17" s="16">
        <f>HLOOKUP("Japan",Data2!$C$1:$BT$30,$A17,FALSE)/(HLOOKUP(F$2,Data2!$C$1:$BT$30,$A17,FALSE))</f>
        <v>96.861363580100786</v>
      </c>
      <c r="G17" s="16">
        <f>HLOOKUP("Japan",Data2!$C$1:$BT$30,$A17,FALSE)/(HLOOKUP(G$2,Data2!$C$1:$BT$30,$A17,FALSE))</f>
        <v>14.874748274055053</v>
      </c>
      <c r="H17" s="16">
        <f>HLOOKUP("Japan",Data2!$C$1:$BT$30,$A17,FALSE)/(HLOOKUP(H$2,Data2!$C$1:$BT$30,$A17,FALSE))</f>
        <v>6.0544465860541123</v>
      </c>
      <c r="I17" s="16">
        <f>HLOOKUP("Japan",Data2!$C$1:$BT$30,$A17,FALSE)/(HLOOKUP(I$2,Data2!$C$1:$BT$30,$A17,FALSE))</f>
        <v>20.273997931252399</v>
      </c>
      <c r="J17" s="16">
        <f>HLOOKUP("Japan",Data2!$C$1:$BT$30,$A17,FALSE)/(HLOOKUP(J$2,Data2!$C$1:$BT$30,$A17,FALSE))</f>
        <v>9.6647850721442907</v>
      </c>
      <c r="K17" s="16">
        <f>HLOOKUP("Japan",Data2!$C$1:$BT$30,$A17,FALSE)/(HLOOKUP("Euro Area",Data2!$C$1:$BT$30,$A17,FALSE)*VLOOKUP(K$3,EuroConv!$A$2:$B$20,2,FALSE))</f>
        <v>25.567346818816556</v>
      </c>
      <c r="L17" s="16">
        <f>HLOOKUP("Japan",Data2!$C$1:$BT$30,$A17,FALSE)/(HLOOKUP("Euro Area",Data2!$C$1:$BT$30,$A17,FALSE)*VLOOKUP(L$3,EuroConv!$A$2:$B$20,2,FALSE))</f>
        <v>23.174772279439381</v>
      </c>
      <c r="M17" s="16">
        <f>HLOOKUP("Japan",Data2!$C$1:$BT$30,$A17,FALSE)/(HLOOKUP("Euro Area",Data2!$C$1:$BT$30,$A17,FALSE)*VLOOKUP(M$3,EuroConv!$A$2:$B$20,2,FALSE))</f>
        <v>77.724823221364929</v>
      </c>
      <c r="N17" s="16">
        <f>HLOOKUP("Japan",Data2!$C$1:$BT$30,$A17,FALSE)/(HLOOKUP("Euro Area",Data2!$C$1:$BT$30,$A17,FALSE)*VLOOKUP(N$3,EuroConv!$A$2:$B$20,2,FALSE))</f>
        <v>0.44612337784605188</v>
      </c>
      <c r="O17" s="16">
        <f>HLOOKUP("Japan",Data2!$C$1:$BT$30,$A17,FALSE)/(HLOOKUP(O$2,Data2!$C$1:$BT$30,$A17,FALSE))</f>
        <v>0.60053159140249179</v>
      </c>
      <c r="P17" s="16">
        <f>HLOOKUP("Japan",Data2!$C$1:$BT$30,$A17,FALSE)/(HLOOKUP("Euro Area",Data2!$C$1:$BT$30,$A17,FALSE)*VLOOKUP(P$3,EuroConv!$A$2:$B$20,2,FALSE))</f>
        <v>193.02119066011417</v>
      </c>
      <c r="Q17" s="16">
        <f>HLOOKUP("Japan",Data2!$C$1:$BT$30,$A17,FALSE)/(HLOOKUP("Euro Area",Data2!$C$1:$BT$30,$A17,FALSE)*VLOOKUP(Q$3,EuroConv!$A$2:$B$20,2,FALSE))</f>
        <v>7.8509991375708021E-2</v>
      </c>
      <c r="R17" s="16">
        <f>HLOOKUP("Japan",Data2!$C$1:$BT$30,$A17,FALSE)/(HLOOKUP(R$2,Data2!$C$1:$BT$30,$A17,FALSE))</f>
        <v>9.3952428746336719E-2</v>
      </c>
      <c r="S17" s="16">
        <f>HLOOKUP("Japan",Data2!$C$1:$BT$30,$A17,FALSE)/(HLOOKUP(S$2,Data2!$C$1:$BT$30,$A17,FALSE))</f>
        <v>214.96653742227585</v>
      </c>
      <c r="T17" s="16">
        <f>HLOOKUP("Japan",Data2!$C$1:$BT$30,$A17,FALSE)/(HLOOKUP(T$2,Data2!$C$1:$BT$30,$A17,FALSE))</f>
        <v>43.85074465948432</v>
      </c>
      <c r="U17" s="16">
        <f>HLOOKUP("Japan",Data2!$C$1:$BT$30,$A17,FALSE)/(HLOOKUP("Euro Area",Data2!$C$1:$BT$30,$A17,FALSE)*VLOOKUP(U$3,EuroConv!$A$2:$B$20,2,FALSE))</f>
        <v>3.7683916172584011</v>
      </c>
      <c r="V17" s="16">
        <f>HLOOKUP("Japan",Data2!$C$1:$BT$30,$A17,FALSE)/(HLOOKUP("Euro Area",Data2!$C$1:$BT$30,$A17,FALSE)*VLOOKUP(V$3,EuroConv!$A$2:$B$20,2,FALSE))</f>
        <v>68.982098824728382</v>
      </c>
      <c r="W17" s="16">
        <f>HLOOKUP("Japan",Data2!$C$1:$BT$30,$A17,FALSE)/(HLOOKUP(W$2,Data2!$C$1:$BT$30,$A17,FALSE))</f>
        <v>18.326151412810994</v>
      </c>
      <c r="X17" s="16">
        <f>HLOOKUP("Japan",Data2!$C$1:$BT$30,$A17,FALSE)/(HLOOKUP(X$2,Data2!$C$1:$BT$30,$A17,FALSE))</f>
        <v>42.901256191230516</v>
      </c>
      <c r="Y17" s="16">
        <f>HLOOKUP("Japan",Data2!$C$1:$BT$30,$A17,FALSE)/(HLOOKUP("Euro Area",Data2!$C$1:$BT$30,$A17,FALSE)*VLOOKUP(Y$3,EuroConv!$A$2:$B$20,2,FALSE))</f>
        <v>0.75825530970881272</v>
      </c>
      <c r="Z17" s="16">
        <f>HLOOKUP("Japan",Data2!$C$1:$BT$30,$A17,FALSE)/(HLOOKUP(Z$2,Data2!$C$1:$BT$30,$A17,FALSE))</f>
        <v>73.052763588589158</v>
      </c>
      <c r="AA17" s="16">
        <f>HLOOKUP("Japan",Data2!$C$1:$BT$30,$A17,FALSE)/(HLOOKUP(AA$2,Data2!$C$1:$BT$30,$A17,FALSE))</f>
        <v>4.8386067076506558</v>
      </c>
      <c r="AB17" s="16">
        <f>HLOOKUP("Japan",Data2!$C$1:$BT$30,$A17,FALSE)/(HLOOKUP("Euro Area",Data2!$C$1:$BT$30,$A17,FALSE)*VLOOKUP(AB$3,EuroConv!$A$2:$B$20,2,FALSE))</f>
        <v>0.63435378484828153</v>
      </c>
      <c r="AC17" s="16">
        <f>HLOOKUP("Japan",Data2!$C$1:$BT$30,$A17,FALSE)/(HLOOKUP("Euro Area",Data2!$C$1:$BT$30,$A17,FALSE)*VLOOKUP(AC$3,EuroConv!$A$2:$B$20,2,FALSE))</f>
        <v>0.91363781208179873</v>
      </c>
      <c r="AD17" s="16">
        <f>HLOOKUP("France",Data2!$C$1:$BT$30,$A17,FALSE)/(HLOOKUP(AD$2,Data2!$C$1:$BT$30,$A17,FALSE))</f>
        <v>0</v>
      </c>
      <c r="AE17" s="16">
        <f>HLOOKUP("France",Data2!$C$1:$BT$30,$A17,FALSE)/(HLOOKUP(AE$2,Data2!$C$1:$BT$30,$A17,FALSE))</f>
        <v>0</v>
      </c>
      <c r="AF17" s="16">
        <f>HLOOKUP("France",Data2!$C$1:$BT$30,$A17,FALSE)/(HLOOKUP(AF$2,Data2!$C$1:$BT$30,$A17,FALSE))</f>
        <v>0</v>
      </c>
      <c r="AG17" s="16">
        <f>HLOOKUP("France",Data2!$C$1:$BT$30,$A17,FALSE)/(HLOOKUP(AG$2,Data2!$C$1:$BT$30,$A17,FALSE))</f>
        <v>0</v>
      </c>
      <c r="AH17" s="16">
        <f>HLOOKUP("France",Data2!$C$1:$BT$30,$A17,FALSE)/(HLOOKUP(AH$2,Data2!$C$1:$BT$30,$A17,FALSE))</f>
        <v>0</v>
      </c>
      <c r="AI17" s="16">
        <f>HLOOKUP("France",Data2!$C$1:$BT$30,$A17,FALSE)/(HLOOKUP(AI$2,Data2!$C$1:$BT$30,$A17,FALSE))</f>
        <v>0</v>
      </c>
      <c r="AJ17" s="16">
        <f>HLOOKUP("France",Data2!$C$1:$BT$30,$A17,FALSE)/(HLOOKUP(AJ$2,Data2!$C$1:$BT$30,$A17,FALSE))</f>
        <v>0</v>
      </c>
    </row>
    <row r="18" spans="1:36" x14ac:dyDescent="0.25">
      <c r="A18" s="16">
        <v>18</v>
      </c>
      <c r="B18" s="16">
        <v>2009</v>
      </c>
      <c r="C18" s="16">
        <f>HLOOKUP("Japan",Data2!$C$1:$BT$30,$A18,FALSE)/(HLOOKUP("Euro Area",Data2!$C$1:$BT$30,$A18,FALSE)*VLOOKUP(C$3,EuroConv!$A$2:$B$20,2,FALSE))</f>
        <v>9.4845254443499787</v>
      </c>
      <c r="D18" s="16">
        <f>HLOOKUP("Japan",Data2!$C$1:$BT$30,$A18,FALSE)/(HLOOKUP("Euro Area",Data2!$C$1:$BT$30,$A18,FALSE)*VLOOKUP(D$3,EuroConv!$A$2:$B$20,2,FALSE))</f>
        <v>3.2352562964184099</v>
      </c>
      <c r="E18" s="16">
        <f>HLOOKUP("Japan",Data2!$C$1:$BT$30,$A18,FALSE)/(HLOOKUP(E$2,Data2!$C$1:$BT$30,$A18,FALSE))</f>
        <v>46.798424841588222</v>
      </c>
      <c r="F18" s="16">
        <f>HLOOKUP("Japan",Data2!$C$1:$BT$30,$A18,FALSE)/(HLOOKUP(F$2,Data2!$C$1:$BT$30,$A18,FALSE))</f>
        <v>81.968626292614132</v>
      </c>
      <c r="G18" s="16">
        <f>HLOOKUP("Japan",Data2!$C$1:$BT$30,$A18,FALSE)/(HLOOKUP(G$2,Data2!$C$1:$BT$30,$A18,FALSE))</f>
        <v>13.697026850362555</v>
      </c>
      <c r="H18" s="16">
        <f>HLOOKUP("Japan",Data2!$C$1:$BT$30,$A18,FALSE)/(HLOOKUP(H$2,Data2!$C$1:$BT$30,$A18,FALSE))</f>
        <v>4.9084660907016584</v>
      </c>
      <c r="I18" s="16">
        <f>HLOOKUP("Japan",Data2!$C$1:$BT$30,$A18,FALSE)/(HLOOKUP(I$2,Data2!$C$1:$BT$30,$A18,FALSE))</f>
        <v>17.454283962862778</v>
      </c>
      <c r="J18" s="16">
        <f>HLOOKUP("Japan",Data2!$C$1:$BT$30,$A18,FALSE)/(HLOOKUP(J$2,Data2!$C$1:$BT$30,$A18,FALSE))</f>
        <v>8.3118510823891398</v>
      </c>
      <c r="K18" s="16">
        <f>HLOOKUP("Japan",Data2!$C$1:$BT$30,$A18,FALSE)/(HLOOKUP("Euro Area",Data2!$C$1:$BT$30,$A18,FALSE)*VLOOKUP(K$3,EuroConv!$A$2:$B$20,2,FALSE))</f>
        <v>21.950192065884092</v>
      </c>
      <c r="L18" s="16">
        <f>HLOOKUP("Japan",Data2!$C$1:$BT$30,$A18,FALSE)/(HLOOKUP("Euro Area",Data2!$C$1:$BT$30,$A18,FALSE)*VLOOKUP(L$3,EuroConv!$A$2:$B$20,2,FALSE))</f>
        <v>19.896108353426982</v>
      </c>
      <c r="M18" s="16">
        <f>HLOOKUP("Japan",Data2!$C$1:$BT$30,$A18,FALSE)/(HLOOKUP("Euro Area",Data2!$C$1:$BT$30,$A18,FALSE)*VLOOKUP(M$3,EuroConv!$A$2:$B$20,2,FALSE))</f>
        <v>66.728660196381597</v>
      </c>
      <c r="N18" s="16">
        <f>HLOOKUP("Japan",Data2!$C$1:$BT$30,$A18,FALSE)/(HLOOKUP("Euro Area",Data2!$C$1:$BT$30,$A18,FALSE)*VLOOKUP(N$3,EuroConv!$A$2:$B$20,2,FALSE))</f>
        <v>0.38300782236797953</v>
      </c>
      <c r="O18" s="16">
        <f>HLOOKUP("Japan",Data2!$C$1:$BT$30,$A18,FALSE)/(HLOOKUP(O$2,Data2!$C$1:$BT$30,$A18,FALSE))</f>
        <v>0.46243608955337362</v>
      </c>
      <c r="P18" s="16">
        <f>HLOOKUP("Japan",Data2!$C$1:$BT$30,$A18,FALSE)/(HLOOKUP("Euro Area",Data2!$C$1:$BT$30,$A18,FALSE)*VLOOKUP(P$3,EuroConv!$A$2:$B$20,2,FALSE))</f>
        <v>165.71340928723126</v>
      </c>
      <c r="Q18" s="16">
        <f>HLOOKUP("Japan",Data2!$C$1:$BT$30,$A18,FALSE)/(HLOOKUP("Euro Area",Data2!$C$1:$BT$30,$A18,FALSE)*VLOOKUP(Q$3,EuroConv!$A$2:$B$20,2,FALSE))</f>
        <v>6.7402746245042805E-2</v>
      </c>
      <c r="R18" s="16">
        <f>HLOOKUP("Japan",Data2!$C$1:$BT$30,$A18,FALSE)/(HLOOKUP(R$2,Data2!$C$1:$BT$30,$A18,FALSE))</f>
        <v>7.3259263522393647E-2</v>
      </c>
      <c r="S18" s="16">
        <f>HLOOKUP("Japan",Data2!$C$1:$BT$30,$A18,FALSE)/(HLOOKUP(S$2,Data2!$C$1:$BT$30,$A18,FALSE))</f>
        <v>185.08572660873443</v>
      </c>
      <c r="T18" s="16">
        <f>HLOOKUP("Japan",Data2!$C$1:$BT$30,$A18,FALSE)/(HLOOKUP(T$2,Data2!$C$1:$BT$30,$A18,FALSE))</f>
        <v>37.668612506694423</v>
      </c>
      <c r="U18" s="16">
        <f>HLOOKUP("Japan",Data2!$C$1:$BT$30,$A18,FALSE)/(HLOOKUP("Euro Area",Data2!$C$1:$BT$30,$A18,FALSE)*VLOOKUP(U$3,EuroConv!$A$2:$B$20,2,FALSE))</f>
        <v>3.2352562964184099</v>
      </c>
      <c r="V18" s="16">
        <f>HLOOKUP("Japan",Data2!$C$1:$BT$30,$A18,FALSE)/(HLOOKUP("Euro Area",Data2!$C$1:$BT$30,$A18,FALSE)*VLOOKUP(V$3,EuroConv!$A$2:$B$20,2,FALSE))</f>
        <v>59.222817644739564</v>
      </c>
      <c r="W18" s="16">
        <f>HLOOKUP("Japan",Data2!$C$1:$BT$30,$A18,FALSE)/(HLOOKUP(W$2,Data2!$C$1:$BT$30,$A18,FALSE))</f>
        <v>14.879950557176636</v>
      </c>
      <c r="X18" s="16">
        <f>HLOOKUP("Japan",Data2!$C$1:$BT$30,$A18,FALSE)/(HLOOKUP(X$2,Data2!$C$1:$BT$30,$A18,FALSE))</f>
        <v>29.989051486565707</v>
      </c>
      <c r="Y18" s="16">
        <f>HLOOKUP("Japan",Data2!$C$1:$BT$30,$A18,FALSE)/(HLOOKUP("Euro Area",Data2!$C$1:$BT$30,$A18,FALSE)*VLOOKUP(Y$3,EuroConv!$A$2:$B$20,2,FALSE))</f>
        <v>0.65098071383909295</v>
      </c>
      <c r="Z18" s="16">
        <f>HLOOKUP("Japan",Data2!$C$1:$BT$30,$A18,FALSE)/(HLOOKUP(Z$2,Data2!$C$1:$BT$30,$A18,FALSE))</f>
        <v>64.330795847248226</v>
      </c>
      <c r="AA18" s="16">
        <f>HLOOKUP("Japan",Data2!$C$1:$BT$30,$A18,FALSE)/(HLOOKUP("Euro Area",Data2!$C$1:$BT$30,$A18,FALSE)*VLOOKUP(AA$3,EuroConv!$A$2:$B$20,2,FALSE))</f>
        <v>4.3321355464346087</v>
      </c>
      <c r="AB18" s="16">
        <f>HLOOKUP("Japan",Data2!$C$1:$BT$30,$A18,FALSE)/(HLOOKUP("Euro Area",Data2!$C$1:$BT$30,$A18,FALSE)*VLOOKUP(AB$3,EuroConv!$A$2:$B$20,2,FALSE))</f>
        <v>0.54460822680641385</v>
      </c>
      <c r="AC18" s="16">
        <f>HLOOKUP("Japan",Data2!$C$1:$BT$30,$A18,FALSE)/(HLOOKUP("Euro Area",Data2!$C$1:$BT$30,$A18,FALSE)*VLOOKUP(AC$3,EuroConv!$A$2:$B$20,2,FALSE))</f>
        <v>0.78438038940709565</v>
      </c>
      <c r="AD18" s="16">
        <f>HLOOKUP("France",Data2!$C$1:$BT$30,$A18,FALSE)/(HLOOKUP(AD$2,Data2!$C$1:$BT$30,$A18,FALSE))</f>
        <v>0</v>
      </c>
      <c r="AE18" s="16">
        <f>HLOOKUP("France",Data2!$C$1:$BT$30,$A18,FALSE)/(HLOOKUP(AE$2,Data2!$C$1:$BT$30,$A18,FALSE))</f>
        <v>0</v>
      </c>
      <c r="AF18" s="16">
        <f>HLOOKUP("France",Data2!$C$1:$BT$30,$A18,FALSE)/(HLOOKUP(AF$2,Data2!$C$1:$BT$30,$A18,FALSE))</f>
        <v>0</v>
      </c>
      <c r="AG18" s="16">
        <f>HLOOKUP("France",Data2!$C$1:$BT$30,$A18,FALSE)/(HLOOKUP(AG$2,Data2!$C$1:$BT$30,$A18,FALSE))</f>
        <v>0</v>
      </c>
      <c r="AH18" s="16">
        <f>HLOOKUP("France",Data2!$C$1:$BT$30,$A18,FALSE)/(HLOOKUP(AH$2,Data2!$C$1:$BT$30,$A18,FALSE))</f>
        <v>0</v>
      </c>
      <c r="AI18" s="16">
        <f>HLOOKUP("France",Data2!$C$1:$BT$30,$A18,FALSE)/(HLOOKUP(AI$2,Data2!$C$1:$BT$30,$A18,FALSE))</f>
        <v>0</v>
      </c>
      <c r="AJ18" s="16">
        <f>HLOOKUP("France",Data2!$C$1:$BT$30,$A18,FALSE)/(HLOOKUP(AJ$2,Data2!$C$1:$BT$30,$A18,FALSE))</f>
        <v>0</v>
      </c>
    </row>
    <row r="19" spans="1:36" x14ac:dyDescent="0.25">
      <c r="A19" s="16">
        <v>19</v>
      </c>
      <c r="B19" s="16">
        <v>2010</v>
      </c>
      <c r="C19" s="16">
        <f>HLOOKUP("Japan",Data2!$C$1:$BT$30,$A19,FALSE)/(HLOOKUP("Euro Area",Data2!$C$1:$BT$30,$A19,FALSE)*VLOOKUP(C$3,EuroConv!$A$2:$B$20,2,FALSE))</f>
        <v>8.4570280651889611</v>
      </c>
      <c r="D19" s="16">
        <f>HLOOKUP("Japan",Data2!$C$1:$BT$30,$A19,FALSE)/(HLOOKUP("Euro Area",Data2!$C$1:$BT$30,$A19,FALSE)*VLOOKUP(D$3,EuroConv!$A$2:$B$20,2,FALSE))</f>
        <v>2.884767768026685</v>
      </c>
      <c r="E19" s="16">
        <f>HLOOKUP("Japan",Data2!$C$1:$BT$30,$A19,FALSE)/(HLOOKUP(E$2,Data2!$C$1:$BT$30,$A19,FALSE))</f>
        <v>49.896852106515354</v>
      </c>
      <c r="F19" s="16">
        <f>HLOOKUP("Japan",Data2!$C$1:$BT$30,$A19,FALSE)/(HLOOKUP(F$2,Data2!$C$1:$BT$30,$A19,FALSE))</f>
        <v>85.213852816802685</v>
      </c>
      <c r="G19" s="16">
        <f>HLOOKUP("Japan",Data2!$C$1:$BT$30,$A19,FALSE)/(HLOOKUP(G$2,Data2!$C$1:$BT$30,$A19,FALSE))</f>
        <v>12.965492896629142</v>
      </c>
      <c r="H19" s="16">
        <f>HLOOKUP("Japan",Data2!$C$1:$BT$30,$A19,FALSE)/(HLOOKUP(H$2,Data2!$C$1:$BT$30,$A19,FALSE))</f>
        <v>4.5962260940138497</v>
      </c>
      <c r="I19" s="16">
        <f>HLOOKUP("Japan",Data2!$C$1:$BT$30,$A19,FALSE)/(HLOOKUP(I$2,Data2!$C$1:$BT$30,$A19,FALSE))</f>
        <v>15.607877739895004</v>
      </c>
      <c r="J19" s="16">
        <f>HLOOKUP("Japan",Data2!$C$1:$BT$30,$A19,FALSE)/(HLOOKUP(J$2,Data2!$C$1:$BT$30,$A19,FALSE))</f>
        <v>7.4346576879484108</v>
      </c>
      <c r="K19" s="16">
        <f>HLOOKUP("Japan",Data2!$C$1:$BT$30,$A19,FALSE)/(HLOOKUP("Euro Area",Data2!$C$1:$BT$30,$A19,FALSE)*VLOOKUP(K$3,EuroConv!$A$2:$B$20,2,FALSE))</f>
        <v>19.572238107922772</v>
      </c>
      <c r="L19" s="16">
        <f>HLOOKUP("Japan",Data2!$C$1:$BT$30,$A19,FALSE)/(HLOOKUP("Euro Area",Data2!$C$1:$BT$30,$A19,FALSE)*VLOOKUP(L$3,EuroConv!$A$2:$B$20,2,FALSE))</f>
        <v>17.74068167355782</v>
      </c>
      <c r="M19" s="16">
        <f>HLOOKUP("Japan",Data2!$C$1:$BT$30,$A19,FALSE)/(HLOOKUP("Euro Area",Data2!$C$1:$BT$30,$A19,FALSE)*VLOOKUP(M$3,EuroConv!$A$2:$B$20,2,FALSE))</f>
        <v>59.499671896545031</v>
      </c>
      <c r="N19" s="16">
        <f>HLOOKUP("Japan",Data2!$C$1:$BT$30,$A19,FALSE)/(HLOOKUP("Euro Area",Data2!$C$1:$BT$30,$A19,FALSE)*VLOOKUP(N$3,EuroConv!$A$2:$B$20,2,FALSE))</f>
        <v>0.34151502064686623</v>
      </c>
      <c r="O19" s="16">
        <f>HLOOKUP("Japan",Data2!$C$1:$BT$30,$A19,FALSE)/(HLOOKUP(O$2,Data2!$C$1:$BT$30,$A19,FALSE))</f>
        <v>0.42213194246853053</v>
      </c>
      <c r="P19" s="16">
        <f>HLOOKUP("Japan",Data2!$C$1:$BT$30,$A19,FALSE)/(HLOOKUP("Euro Area",Data2!$C$1:$BT$30,$A19,FALSE)*VLOOKUP(P$3,EuroConv!$A$2:$B$20,2,FALSE))</f>
        <v>147.76099883364358</v>
      </c>
      <c r="Q19" s="16">
        <f>HLOOKUP("Japan",Data2!$C$1:$BT$30,$A19,FALSE)/(HLOOKUP("Euro Area",Data2!$C$1:$BT$30,$A19,FALSE)*VLOOKUP(Q$3,EuroConv!$A$2:$B$20,2,FALSE))</f>
        <v>6.0100731450376067E-2</v>
      </c>
      <c r="R19" s="16">
        <f>HLOOKUP("Japan",Data2!$C$1:$BT$30,$A19,FALSE)/(HLOOKUP(R$2,Data2!$C$1:$BT$30,$A19,FALSE))</f>
        <v>7.5903943932345258E-2</v>
      </c>
      <c r="S19" s="16">
        <f>HLOOKUP("Japan",Data2!$C$1:$BT$30,$A19,FALSE)/(HLOOKUP(S$2,Data2!$C$1:$BT$30,$A19,FALSE))</f>
        <v>165.47410339789812</v>
      </c>
      <c r="T19" s="16">
        <f>HLOOKUP("Japan",Data2!$C$1:$BT$30,$A19,FALSE)/(HLOOKUP(T$2,Data2!$C$1:$BT$30,$A19,FALSE))</f>
        <v>33.679450697020123</v>
      </c>
      <c r="U19" s="16">
        <f>HLOOKUP("Japan",Data2!$C$1:$BT$30,$A19,FALSE)/(HLOOKUP("Euro Area",Data2!$C$1:$BT$30,$A19,FALSE)*VLOOKUP(U$3,EuroConv!$A$2:$B$20,2,FALSE))</f>
        <v>2.884767768026685</v>
      </c>
      <c r="V19" s="16">
        <f>HLOOKUP("Japan",Data2!$C$1:$BT$30,$A19,FALSE)/(HLOOKUP("Euro Area",Data2!$C$1:$BT$30,$A19,FALSE)*VLOOKUP(V$3,EuroConv!$A$2:$B$20,2,FALSE))</f>
        <v>52.806967924735858</v>
      </c>
      <c r="W19" s="16">
        <f>HLOOKUP("Japan",Data2!$C$1:$BT$30,$A19,FALSE)/(HLOOKUP(W$2,Data2!$C$1:$BT$30,$A19,FALSE))</f>
        <v>14.523073211085061</v>
      </c>
      <c r="X19" s="16">
        <f>HLOOKUP("Japan",Data2!$C$1:$BT$30,$A19,FALSE)/(HLOOKUP(X$2,Data2!$C$1:$BT$30,$A19,FALSE))</f>
        <v>29.11148973568136</v>
      </c>
      <c r="Y19" s="16">
        <f>HLOOKUP("Japan",Data2!$C$1:$BT$30,$A19,FALSE)/(HLOOKUP("Euro Area",Data2!$C$1:$BT$30,$A19,FALSE)*VLOOKUP(Y$3,EuroConv!$A$2:$B$20,2,FALSE))</f>
        <v>0.58045731429963621</v>
      </c>
      <c r="Z19" s="16">
        <f>HLOOKUP("Japan",Data2!$C$1:$BT$30,$A19,FALSE)/(HLOOKUP(Z$2,Data2!$C$1:$BT$30,$A19,FALSE))</f>
        <v>64.377952707782171</v>
      </c>
      <c r="AA19" s="16">
        <f>HLOOKUP("Japan",Data2!$C$1:$BT$30,$A19,FALSE)/(HLOOKUP("Euro Area",Data2!$C$1:$BT$30,$A19,FALSE)*VLOOKUP(AA$3,EuroConv!$A$2:$B$20,2,FALSE))</f>
        <v>3.8628176088899839</v>
      </c>
      <c r="AB19" s="16">
        <f>HLOOKUP("Japan",Data2!$C$1:$BT$30,$A19,FALSE)/(HLOOKUP("Euro Area",Data2!$C$1:$BT$30,$A19,FALSE)*VLOOKUP(AB$3,EuroConv!$A$2:$B$20,2,FALSE))</f>
        <v>0.48560859324578398</v>
      </c>
      <c r="AC19" s="16">
        <f>HLOOKUP("Japan",Data2!$C$1:$BT$30,$A19,FALSE)/(HLOOKUP("Euro Area",Data2!$C$1:$BT$30,$A19,FALSE)*VLOOKUP(AC$3,EuroConv!$A$2:$B$20,2,FALSE))</f>
        <v>0.69940525816727173</v>
      </c>
      <c r="AD19" s="16">
        <f>HLOOKUP("France",Data2!$C$1:$BT$30,$A19,FALSE)/(HLOOKUP(AD$2,Data2!$C$1:$BT$30,$A19,FALSE))</f>
        <v>0</v>
      </c>
      <c r="AE19" s="16">
        <f>HLOOKUP("France",Data2!$C$1:$BT$30,$A19,FALSE)/(HLOOKUP(AE$2,Data2!$C$1:$BT$30,$A19,FALSE))</f>
        <v>0</v>
      </c>
      <c r="AF19" s="16">
        <f>HLOOKUP("France",Data2!$C$1:$BT$30,$A19,FALSE)/(HLOOKUP(AF$2,Data2!$C$1:$BT$30,$A19,FALSE))</f>
        <v>0</v>
      </c>
      <c r="AG19" s="16">
        <f>HLOOKUP("France",Data2!$C$1:$BT$30,$A19,FALSE)/(HLOOKUP(AG$2,Data2!$C$1:$BT$30,$A19,FALSE))</f>
        <v>0</v>
      </c>
      <c r="AH19" s="16">
        <f>HLOOKUP("France",Data2!$C$1:$BT$30,$A19,FALSE)/(HLOOKUP(AH$2,Data2!$C$1:$BT$30,$A19,FALSE))</f>
        <v>0</v>
      </c>
      <c r="AI19" s="16">
        <f>HLOOKUP("France",Data2!$C$1:$BT$30,$A19,FALSE)/(HLOOKUP(AI$2,Data2!$C$1:$BT$30,$A19,FALSE))</f>
        <v>0</v>
      </c>
      <c r="AJ19" s="16">
        <f>HLOOKUP("France",Data2!$C$1:$BT$30,$A19,FALSE)/(HLOOKUP(AJ$2,Data2!$C$1:$BT$30,$A19,FALSE))</f>
        <v>0</v>
      </c>
    </row>
    <row r="20" spans="1:36" x14ac:dyDescent="0.25">
      <c r="A20" s="16">
        <v>20</v>
      </c>
      <c r="B20" s="16">
        <v>2011</v>
      </c>
      <c r="C20" s="16">
        <f>HLOOKUP("Japan",Data2!$C$1:$BT$30,$A20,FALSE)/(HLOOKUP("Euro Area",Data2!$C$1:$BT$30,$A20,FALSE)*VLOOKUP(C$3,EuroConv!$A$2:$B$20,2,FALSE))</f>
        <v>8.0730653020043697</v>
      </c>
      <c r="D20" s="16">
        <f>HLOOKUP("Japan",Data2!$C$1:$BT$30,$A20,FALSE)/(HLOOKUP("Euro Area",Data2!$C$1:$BT$30,$A20,FALSE)*VLOOKUP(D$3,EuroConv!$A$2:$B$20,2,FALSE))</f>
        <v>2.7537946419096411</v>
      </c>
      <c r="E20" s="16">
        <f>HLOOKUP("Japan",Data2!$C$1:$BT$30,$A20,FALSE)/(HLOOKUP(E$2,Data2!$C$1:$BT$30,$A20,FALSE))</f>
        <v>47.707823996573907</v>
      </c>
      <c r="F20" s="16">
        <f>HLOOKUP("Japan",Data2!$C$1:$BT$30,$A20,FALSE)/(HLOOKUP(F$2,Data2!$C$1:$BT$30,$A20,FALSE))</f>
        <v>80.673602876521755</v>
      </c>
      <c r="G20" s="16">
        <f>HLOOKUP("Japan",Data2!$C$1:$BT$30,$A20,FALSE)/(HLOOKUP(G$2,Data2!$C$1:$BT$30,$A20,FALSE))</f>
        <v>12.35123384616775</v>
      </c>
      <c r="H20" s="16">
        <f>HLOOKUP("Japan",Data2!$C$1:$BT$30,$A20,FALSE)/(HLOOKUP(H$2,Data2!$C$1:$BT$30,$A20,FALSE))</f>
        <v>4.50991159912724</v>
      </c>
      <c r="I20" s="16">
        <f>HLOOKUP("Japan",Data2!$C$1:$BT$30,$A20,FALSE)/(HLOOKUP(I$2,Data2!$C$1:$BT$30,$A20,FALSE))</f>
        <v>14.865209149458469</v>
      </c>
      <c r="J20" s="16" t="e">
        <f>HLOOKUP("Japan",Data2!$C$1:$BT$30,$A20,FALSE)/(HLOOKUP(J$2,Data2!$C$1:$BT$30,$A20,FALSE))</f>
        <v>#DIV/0!</v>
      </c>
      <c r="K20" s="16">
        <f>HLOOKUP("Japan",Data2!$C$1:$BT$30,$A20,FALSE)/(HLOOKUP("Euro Area",Data2!$C$1:$BT$30,$A20,FALSE)*VLOOKUP(K$3,EuroConv!$A$2:$B$20,2,FALSE))</f>
        <v>18.683626817089024</v>
      </c>
      <c r="L20" s="16">
        <f>HLOOKUP("Japan",Data2!$C$1:$BT$30,$A20,FALSE)/(HLOOKUP("Euro Area",Data2!$C$1:$BT$30,$A20,FALSE)*VLOOKUP(L$3,EuroConv!$A$2:$B$20,2,FALSE))</f>
        <v>16.935226009505307</v>
      </c>
      <c r="M20" s="16">
        <f>HLOOKUP("Japan",Data2!$C$1:$BT$30,$A20,FALSE)/(HLOOKUP("Euro Area",Data2!$C$1:$BT$30,$A20,FALSE)*VLOOKUP(M$3,EuroConv!$A$2:$B$20,2,FALSE))</f>
        <v>56.798290482900221</v>
      </c>
      <c r="N20" s="16">
        <f>HLOOKUP("Japan",Data2!$C$1:$BT$30,$A20,FALSE)/(HLOOKUP("Euro Area",Data2!$C$1:$BT$30,$A20,FALSE)*VLOOKUP(N$3,EuroConv!$A$2:$B$20,2,FALSE))</f>
        <v>0.32600968591392732</v>
      </c>
      <c r="O20" s="16">
        <f>HLOOKUP("Japan",Data2!$C$1:$BT$30,$A20,FALSE)/(HLOOKUP(O$2,Data2!$C$1:$BT$30,$A20,FALSE))</f>
        <v>0.39694123415080051</v>
      </c>
      <c r="P20" s="16">
        <f>HLOOKUP("Japan",Data2!$C$1:$BT$30,$A20,FALSE)/(HLOOKUP("Euro Area",Data2!$C$1:$BT$30,$A20,FALSE)*VLOOKUP(P$3,EuroConv!$A$2:$B$20,2,FALSE))</f>
        <v>141.0524103122676</v>
      </c>
      <c r="Q20" s="16">
        <f>HLOOKUP("Japan",Data2!$C$1:$BT$30,$A20,FALSE)/(HLOOKUP("Euro Area",Data2!$C$1:$BT$30,$A20,FALSE)*VLOOKUP(Q$3,EuroConv!$A$2:$B$20,2,FALSE))</f>
        <v>5.7372060960078256E-2</v>
      </c>
      <c r="R20" s="16">
        <f>HLOOKUP("Japan",Data2!$C$1:$BT$30,$A20,FALSE)/(HLOOKUP(R$2,Data2!$C$1:$BT$30,$A20,FALSE))</f>
        <v>7.2012831081471509E-2</v>
      </c>
      <c r="S20" s="16">
        <f>HLOOKUP("Japan",Data2!$C$1:$BT$30,$A20,FALSE)/(HLOOKUP(S$2,Data2!$C$1:$BT$30,$A20,FALSE))</f>
        <v>159.2212938063229</v>
      </c>
      <c r="T20" s="16">
        <f>HLOOKUP("Japan",Data2!$C$1:$BT$30,$A20,FALSE)/(HLOOKUP(T$2,Data2!$C$1:$BT$30,$A20,FALSE))</f>
        <v>32.165982762560638</v>
      </c>
      <c r="U20" s="16">
        <f>HLOOKUP("Japan",Data2!$C$1:$BT$30,$A20,FALSE)/(HLOOKUP("Euro Area",Data2!$C$1:$BT$30,$A20,FALSE)*VLOOKUP(U$3,EuroConv!$A$2:$B$20,2,FALSE))</f>
        <v>2.7537946419096411</v>
      </c>
      <c r="V20" s="16">
        <f>HLOOKUP("Japan",Data2!$C$1:$BT$30,$A20,FALSE)/(HLOOKUP("Euro Area",Data2!$C$1:$BT$30,$A20,FALSE)*VLOOKUP(V$3,EuroConv!$A$2:$B$20,2,FALSE))</f>
        <v>50.409446104601209</v>
      </c>
      <c r="W20" s="16">
        <f>HLOOKUP("Japan",Data2!$C$1:$BT$30,$A20,FALSE)/(HLOOKUP(W$2,Data2!$C$1:$BT$30,$A20,FALSE))</f>
        <v>14.239538198489495</v>
      </c>
      <c r="X20" s="16">
        <f>HLOOKUP("Japan",Data2!$C$1:$BT$30,$A20,FALSE)/(HLOOKUP(X$2,Data2!$C$1:$BT$30,$A20,FALSE))</f>
        <v>26.935916327111052</v>
      </c>
      <c r="Y20" s="16">
        <f>HLOOKUP("Japan",Data2!$C$1:$BT$30,$A20,FALSE)/(HLOOKUP("Euro Area",Data2!$C$1:$BT$30,$A20,FALSE)*VLOOKUP(Y$3,EuroConv!$A$2:$B$20,2,FALSE))</f>
        <v>0.55410361266932062</v>
      </c>
      <c r="Z20" s="16">
        <f>HLOOKUP("Japan",Data2!$C$1:$BT$30,$A20,FALSE)/(HLOOKUP(Z$2,Data2!$C$1:$BT$30,$A20,FALSE))</f>
        <v>63.450906699130826</v>
      </c>
      <c r="AA20" s="16">
        <f>HLOOKUP("Japan",Data2!$C$1:$BT$30,$A20,FALSE)/(HLOOKUP("Euro Area",Data2!$C$1:$BT$30,$A20,FALSE)*VLOOKUP(AA$3,EuroConv!$A$2:$B$20,2,FALSE))</f>
        <v>3.6874394368708332</v>
      </c>
      <c r="AB20" s="16">
        <f>HLOOKUP("Japan",Data2!$C$1:$BT$30,$A20,FALSE)/(HLOOKUP("Euro Area",Data2!$C$1:$BT$30,$A20,FALSE)*VLOOKUP(AB$3,EuroConv!$A$2:$B$20,2,FALSE))</f>
        <v>0.46356117707882966</v>
      </c>
      <c r="AC20" s="16">
        <f>HLOOKUP("Japan",Data2!$C$1:$BT$30,$A20,FALSE)/(HLOOKUP("Euro Area",Data2!$C$1:$BT$30,$A20,FALSE)*VLOOKUP(AC$3,EuroConv!$A$2:$B$20,2,FALSE))</f>
        <v>0.66765112734948084</v>
      </c>
      <c r="AD20" s="16">
        <f>HLOOKUP("France",Data2!$C$1:$BT$30,$A20,FALSE)/(HLOOKUP(AD$2,Data2!$C$1:$BT$30,$A20,FALSE))</f>
        <v>0</v>
      </c>
      <c r="AE20" s="16">
        <f>HLOOKUP("France",Data2!$C$1:$BT$30,$A20,FALSE)/(HLOOKUP(AE$2,Data2!$C$1:$BT$30,$A20,FALSE))</f>
        <v>0</v>
      </c>
      <c r="AF20" s="16">
        <f>HLOOKUP("France",Data2!$C$1:$BT$30,$A20,FALSE)/(HLOOKUP(AF$2,Data2!$C$1:$BT$30,$A20,FALSE))</f>
        <v>0</v>
      </c>
      <c r="AG20" s="16">
        <f>HLOOKUP("France",Data2!$C$1:$BT$30,$A20,FALSE)/(HLOOKUP(AG$2,Data2!$C$1:$BT$30,$A20,FALSE))</f>
        <v>0</v>
      </c>
      <c r="AH20" s="16">
        <f>HLOOKUP("France",Data2!$C$1:$BT$30,$A20,FALSE)/(HLOOKUP(AH$2,Data2!$C$1:$BT$30,$A20,FALSE))</f>
        <v>0</v>
      </c>
      <c r="AI20" s="16">
        <f>HLOOKUP("France",Data2!$C$1:$BT$30,$A20,FALSE)/(HLOOKUP(AI$2,Data2!$C$1:$BT$30,$A20,FALSE))</f>
        <v>0</v>
      </c>
      <c r="AJ20" s="16">
        <f>HLOOKUP("France",Data2!$C$1:$BT$30,$A20,FALSE)/(HLOOKUP(AJ$2,Data2!$C$1:$BT$30,$A20,FALSE))</f>
        <v>0</v>
      </c>
    </row>
    <row r="21" spans="1:36" x14ac:dyDescent="0.25">
      <c r="A21" s="16">
        <v>21</v>
      </c>
      <c r="B21" s="16">
        <v>2012</v>
      </c>
      <c r="C21" s="16">
        <f>HLOOKUP("Japan",Data2!$C$1:$BT$30,$A21,FALSE)/(HLOOKUP("Euro Area",Data2!$C$1:$BT$30,$A21,FALSE)*VLOOKUP(C$3,EuroConv!$A$2:$B$20,2,FALSE))</f>
        <v>7.4499737101311156</v>
      </c>
      <c r="D21" s="16">
        <f>HLOOKUP("Japan",Data2!$C$1:$BT$30,$A21,FALSE)/(HLOOKUP("Euro Area",Data2!$C$1:$BT$30,$A21,FALSE)*VLOOKUP(D$3,EuroConv!$A$2:$B$20,2,FALSE))</f>
        <v>2.5412525376492554</v>
      </c>
      <c r="E21" s="16">
        <f>HLOOKUP("Japan",Data2!$C$1:$BT$30,$A21,FALSE)/(HLOOKUP(E$2,Data2!$C$1:$BT$30,$A21,FALSE))</f>
        <v>40.85389267049414</v>
      </c>
      <c r="F21" s="16">
        <f>HLOOKUP("Japan",Data2!$C$1:$BT$30,$A21,FALSE)/(HLOOKUP(F$2,Data2!$C$1:$BT$30,$A21,FALSE))</f>
        <v>79.841175034983976</v>
      </c>
      <c r="G21" s="16">
        <f>HLOOKUP("Japan",Data2!$C$1:$BT$30,$A21,FALSE)/(HLOOKUP(G$2,Data2!$C$1:$BT$30,$A21,FALSE))</f>
        <v>12.640406899623681</v>
      </c>
      <c r="H21" s="16">
        <f>HLOOKUP("Japan",Data2!$C$1:$BT$30,$A21,FALSE)/(HLOOKUP(H$2,Data2!$C$1:$BT$30,$A21,FALSE))</f>
        <v>4.0756202486020428</v>
      </c>
      <c r="I21" s="16">
        <f>HLOOKUP("Japan",Data2!$C$1:$BT$30,$A21,FALSE)/(HLOOKUP(I$2,Data2!$C$1:$BT$30,$A21,FALSE))</f>
        <v>13.774845470955862</v>
      </c>
      <c r="J21" s="16" t="e">
        <f>HLOOKUP("Japan",Data2!$C$1:$BT$30,$A21,FALSE)/(HLOOKUP(J$2,Data2!$C$1:$BT$30,$A21,FALSE))</f>
        <v>#DIV/0!</v>
      </c>
      <c r="K21" s="16">
        <f>HLOOKUP("Japan",Data2!$C$1:$BT$30,$A21,FALSE)/(HLOOKUP("Euro Area",Data2!$C$1:$BT$30,$A21,FALSE)*VLOOKUP(K$3,EuroConv!$A$2:$B$20,2,FALSE))</f>
        <v>17.241595774365333</v>
      </c>
      <c r="L21" s="16">
        <f>HLOOKUP("Japan",Data2!$C$1:$BT$30,$A21,FALSE)/(HLOOKUP("Euro Area",Data2!$C$1:$BT$30,$A21,FALSE)*VLOOKUP(L$3,EuroConv!$A$2:$B$20,2,FALSE))</f>
        <v>15.628139229174655</v>
      </c>
      <c r="M21" s="16">
        <f>HLOOKUP("Japan",Data2!$C$1:$BT$30,$A21,FALSE)/(HLOOKUP("Euro Area",Data2!$C$1:$BT$30,$A21,FALSE)*VLOOKUP(M$3,EuroConv!$A$2:$B$20,2,FALSE))</f>
        <v>52.414511099388598</v>
      </c>
      <c r="N21" s="16">
        <f>HLOOKUP("Japan",Data2!$C$1:$BT$30,$A21,FALSE)/(HLOOKUP("Euro Area",Data2!$C$1:$BT$30,$A21,FALSE)*VLOOKUP(N$3,EuroConv!$A$2:$B$20,2,FALSE))</f>
        <v>0.30084775713431317</v>
      </c>
      <c r="O21" s="16">
        <f>HLOOKUP("Japan",Data2!$C$1:$BT$30,$A21,FALSE)/(HLOOKUP(O$2,Data2!$C$1:$BT$30,$A21,FALSE))</f>
        <v>0.35446014437911211</v>
      </c>
      <c r="P21" s="16">
        <f>HLOOKUP("Japan",Data2!$C$1:$BT$30,$A21,FALSE)/(HLOOKUP("Euro Area",Data2!$C$1:$BT$30,$A21,FALSE)*VLOOKUP(P$3,EuroConv!$A$2:$B$20,2,FALSE))</f>
        <v>130.16576842455623</v>
      </c>
      <c r="Q21" s="16">
        <f>HLOOKUP("Japan",Data2!$C$1:$BT$30,$A21,FALSE)/(HLOOKUP("Euro Area",Data2!$C$1:$BT$30,$A21,FALSE)*VLOOKUP(Q$3,EuroConv!$A$2:$B$20,2,FALSE))</f>
        <v>5.2943997088999578E-2</v>
      </c>
      <c r="R21" s="16">
        <f>HLOOKUP("Japan",Data2!$C$1:$BT$30,$A21,FALSE)/(HLOOKUP(R$2,Data2!$C$1:$BT$30,$A21,FALSE))</f>
        <v>7.0811131827115792E-2</v>
      </c>
      <c r="S21" s="16">
        <f>HLOOKUP("Japan",Data2!$C$1:$BT$30,$A21,FALSE)/(HLOOKUP(S$2,Data2!$C$1:$BT$30,$A21,FALSE))</f>
        <v>145.90254704824045</v>
      </c>
      <c r="T21" s="16">
        <f>HLOOKUP("Japan",Data2!$C$1:$BT$30,$A21,FALSE)/(HLOOKUP(T$2,Data2!$C$1:$BT$30,$A21,FALSE))</f>
        <v>29.702826542292712</v>
      </c>
      <c r="U21" s="16">
        <f>HLOOKUP("Japan",Data2!$C$1:$BT$30,$A21,FALSE)/(HLOOKUP("Euro Area",Data2!$C$1:$BT$30,$A21,FALSE)*VLOOKUP(U$3,EuroConv!$A$2:$B$20,2,FALSE))</f>
        <v>2.5412525376492554</v>
      </c>
      <c r="V21" s="16">
        <f>HLOOKUP("Japan",Data2!$C$1:$BT$30,$A21,FALSE)/(HLOOKUP("Euro Area",Data2!$C$1:$BT$30,$A21,FALSE)*VLOOKUP(V$3,EuroConv!$A$2:$B$20,2,FALSE))</f>
        <v>46.518767552680345</v>
      </c>
      <c r="W21" s="16">
        <f>HLOOKUP("Japan",Data2!$C$1:$BT$30,$A21,FALSE)/(HLOOKUP(W$2,Data2!$C$1:$BT$30,$A21,FALSE))</f>
        <v>13.715591820714483</v>
      </c>
      <c r="X21" s="16">
        <f>HLOOKUP("Japan",Data2!$C$1:$BT$30,$A21,FALSE)/(HLOOKUP(X$2,Data2!$C$1:$BT$30,$A21,FALSE))</f>
        <v>24.501592051999872</v>
      </c>
      <c r="Y21" s="16">
        <f>HLOOKUP("Japan",Data2!$C$1:$BT$30,$A21,FALSE)/(HLOOKUP("Euro Area",Data2!$C$1:$BT$30,$A21,FALSE)*VLOOKUP(Y$3,EuroConv!$A$2:$B$20,2,FALSE))</f>
        <v>0.51133704394168655</v>
      </c>
      <c r="Z21" s="16">
        <f>HLOOKUP("Japan",Data2!$C$1:$BT$30,$A21,FALSE)/(HLOOKUP(Z$2,Data2!$C$1:$BT$30,$A21,FALSE))</f>
        <v>63.848903564402775</v>
      </c>
      <c r="AA21" s="16">
        <f>HLOOKUP("Japan",Data2!$C$1:$BT$30,$A21,FALSE)/(HLOOKUP("Euro Area",Data2!$C$1:$BT$30,$A21,FALSE)*VLOOKUP(AA$3,EuroConv!$A$2:$B$20,2,FALSE))</f>
        <v>3.4028371919112126</v>
      </c>
      <c r="AB21" s="16">
        <f>HLOOKUP("Japan",Data2!$C$1:$BT$30,$A21,FALSE)/(HLOOKUP("Euro Area",Data2!$C$1:$BT$30,$A21,FALSE)*VLOOKUP(AB$3,EuroConv!$A$2:$B$20,2,FALSE))</f>
        <v>0.42778281273375562</v>
      </c>
      <c r="AC21" s="16">
        <f>HLOOKUP("Japan",Data2!$C$1:$BT$30,$A21,FALSE)/(HLOOKUP("Euro Area",Data2!$C$1:$BT$30,$A21,FALSE)*VLOOKUP(AC$3,EuroConv!$A$2:$B$20,2,FALSE))</f>
        <v>0.61612078686618588</v>
      </c>
      <c r="AD21" s="16">
        <f>HLOOKUP("France",Data2!$C$1:$BT$30,$A21,FALSE)/(HLOOKUP(AD$2,Data2!$C$1:$BT$30,$A21,FALSE))</f>
        <v>0</v>
      </c>
      <c r="AE21" s="16">
        <f>HLOOKUP("France",Data2!$C$1:$BT$30,$A21,FALSE)/(HLOOKUP(AE$2,Data2!$C$1:$BT$30,$A21,FALSE))</f>
        <v>0</v>
      </c>
      <c r="AF21" s="16">
        <f>HLOOKUP("France",Data2!$C$1:$BT$30,$A21,FALSE)/(HLOOKUP(AF$2,Data2!$C$1:$BT$30,$A21,FALSE))</f>
        <v>0</v>
      </c>
      <c r="AG21" s="16">
        <f>HLOOKUP("France",Data2!$C$1:$BT$30,$A21,FALSE)/(HLOOKUP(AG$2,Data2!$C$1:$BT$30,$A21,FALSE))</f>
        <v>0</v>
      </c>
      <c r="AH21" s="16">
        <f>HLOOKUP("France",Data2!$C$1:$BT$30,$A21,FALSE)/(HLOOKUP(AH$2,Data2!$C$1:$BT$30,$A21,FALSE))</f>
        <v>0</v>
      </c>
      <c r="AI21" s="16">
        <f>HLOOKUP("France",Data2!$C$1:$BT$30,$A21,FALSE)/(HLOOKUP(AI$2,Data2!$C$1:$BT$30,$A21,FALSE))</f>
        <v>0</v>
      </c>
      <c r="AJ21" s="16">
        <f>HLOOKUP("France",Data2!$C$1:$BT$30,$A21,FALSE)/(HLOOKUP(AJ$2,Data2!$C$1:$BT$30,$A21,FALSE))</f>
        <v>0</v>
      </c>
    </row>
    <row r="22" spans="1:36" x14ac:dyDescent="0.25">
      <c r="A22" s="16">
        <v>22</v>
      </c>
      <c r="B22" s="16">
        <v>2013</v>
      </c>
      <c r="C22" s="16">
        <f>HLOOKUP("Japan",Data2!$C$1:$BT$30,$A22,FALSE)/(HLOOKUP("Euro Area",Data2!$C$1:$BT$30,$A22,FALSE)*VLOOKUP(C$3,EuroConv!$A$2:$B$20,2,FALSE))</f>
        <v>9.4197477022784977</v>
      </c>
      <c r="D22" s="16">
        <f>HLOOKUP("Japan",Data2!$C$1:$BT$30,$A22,FALSE)/(HLOOKUP("Euro Area",Data2!$C$1:$BT$30,$A22,FALSE)*VLOOKUP(D$3,EuroConv!$A$2:$B$20,2,FALSE))</f>
        <v>3.2131600303338086</v>
      </c>
      <c r="E22" s="16">
        <f>HLOOKUP("Japan",Data2!$C$1:$BT$30,$A22,FALSE)/(HLOOKUP(E$2,Data2!$C$1:$BT$30,$A22,FALSE))</f>
        <v>45.265131184609714</v>
      </c>
      <c r="F22" s="16">
        <f>HLOOKUP("Japan",Data2!$C$1:$BT$30,$A22,FALSE)/(HLOOKUP(F$2,Data2!$C$1:$BT$30,$A22,FALSE))</f>
        <v>94.740431435514125</v>
      </c>
      <c r="G22" s="16">
        <f>HLOOKUP("Japan",Data2!$C$1:$BT$30,$A22,FALSE)/(HLOOKUP(G$2,Data2!$C$1:$BT$30,$A22,FALSE))</f>
        <v>15.752011751612295</v>
      </c>
      <c r="H22" s="16">
        <f>HLOOKUP("Japan",Data2!$C$1:$BT$30,$A22,FALSE)/(HLOOKUP(H$2,Data2!$C$1:$BT$30,$A22,FALSE))</f>
        <v>4.9868548430751263</v>
      </c>
      <c r="I22" s="16">
        <f>HLOOKUP("Japan",Data2!$C$1:$BT$30,$A22,FALSE)/(HLOOKUP(I$2,Data2!$C$1:$BT$30,$A22,FALSE))</f>
        <v>17.377179852367668</v>
      </c>
      <c r="J22" s="16" t="e">
        <f>HLOOKUP("Japan",Data2!$C$1:$BT$30,$A22,FALSE)/(HLOOKUP(J$2,Data2!$C$1:$BT$30,$A22,FALSE))</f>
        <v>#DIV/0!</v>
      </c>
      <c r="K22" s="16">
        <f>HLOOKUP("Japan",Data2!$C$1:$BT$30,$A22,FALSE)/(HLOOKUP("Euro Area",Data2!$C$1:$BT$30,$A22,FALSE)*VLOOKUP(K$3,EuroConv!$A$2:$B$20,2,FALSE))</f>
        <v>21.800275879944568</v>
      </c>
      <c r="L22" s="16">
        <f>HLOOKUP("Japan",Data2!$C$1:$BT$30,$A22,FALSE)/(HLOOKUP("Euro Area",Data2!$C$1:$BT$30,$A22,FALSE)*VLOOKUP(L$3,EuroConv!$A$2:$B$20,2,FALSE))</f>
        <v>19.760221219937101</v>
      </c>
      <c r="M22" s="16">
        <f>HLOOKUP("Japan",Data2!$C$1:$BT$30,$A22,FALSE)/(HLOOKUP("Euro Area",Data2!$C$1:$BT$30,$A22,FALSE)*VLOOKUP(M$3,EuroConv!$A$2:$B$20,2,FALSE))</f>
        <v>66.272914469899135</v>
      </c>
      <c r="N22" s="16">
        <f>HLOOKUP("Japan",Data2!$C$1:$BT$30,$A22,FALSE)/(HLOOKUP("Euro Area",Data2!$C$1:$BT$30,$A22,FALSE)*VLOOKUP(N$3,EuroConv!$A$2:$B$20,2,FALSE))</f>
        <v>0.3803919422088417</v>
      </c>
      <c r="O22" s="16">
        <f>HLOOKUP("Japan",Data2!$C$1:$BT$30,$A22,FALSE)/(HLOOKUP(O$2,Data2!$C$1:$BT$30,$A22,FALSE))</f>
        <v>0.43628895718562555</v>
      </c>
      <c r="P22" s="16">
        <f>HLOOKUP("Japan",Data2!$C$1:$BT$30,$A22,FALSE)/(HLOOKUP("Euro Area",Data2!$C$1:$BT$30,$A22,FALSE)*VLOOKUP(P$3,EuroConv!$A$2:$B$20,2,FALSE))</f>
        <v>164.58161407538029</v>
      </c>
      <c r="Q22" s="16">
        <f>HLOOKUP("Japan",Data2!$C$1:$BT$30,$A22,FALSE)/(HLOOKUP("Euro Area",Data2!$C$1:$BT$30,$A22,FALSE)*VLOOKUP(Q$3,EuroConv!$A$2:$B$20,2,FALSE))</f>
        <v>6.6942396622197739E-2</v>
      </c>
      <c r="R22" s="16">
        <f>HLOOKUP("Japan",Data2!$C$1:$BT$30,$A22,FALSE)/(HLOOKUP(R$2,Data2!$C$1:$BT$30,$A22,FALSE))</f>
        <v>8.9129879498200656E-2</v>
      </c>
      <c r="S22" s="16">
        <f>HLOOKUP("Japan",Data2!$C$1:$BT$30,$A22,FALSE)/(HLOOKUP(S$2,Data2!$C$1:$BT$30,$A22,FALSE))</f>
        <v>184.3543531619093</v>
      </c>
      <c r="T22" s="16">
        <f>HLOOKUP("Japan",Data2!$C$1:$BT$30,$A22,FALSE)/(HLOOKUP(T$2,Data2!$C$1:$BT$30,$A22,FALSE))</f>
        <v>37.522239750983225</v>
      </c>
      <c r="U22" s="16">
        <f>HLOOKUP("Japan",Data2!$C$1:$BT$30,$A22,FALSE)/(HLOOKUP("Euro Area",Data2!$C$1:$BT$30,$A22,FALSE)*VLOOKUP(U$3,EuroConv!$A$2:$B$20,2,FALSE))</f>
        <v>3.2131600303338086</v>
      </c>
      <c r="V22" s="16">
        <f>HLOOKUP("Japan",Data2!$C$1:$BT$30,$A22,FALSE)/(HLOOKUP("Euro Area",Data2!$C$1:$BT$30,$A22,FALSE)*VLOOKUP(V$3,EuroConv!$A$2:$B$20,2,FALSE))</f>
        <v>58.818335583022638</v>
      </c>
      <c r="W22" s="16">
        <f>HLOOKUP("Japan",Data2!$C$1:$BT$30,$A22,FALSE)/(HLOOKUP(W$2,Data2!$C$1:$BT$30,$A22,FALSE))</f>
        <v>16.612026940874639</v>
      </c>
      <c r="X22" s="16">
        <f>HLOOKUP("Japan",Data2!$C$1:$BT$30,$A22,FALSE)/(HLOOKUP(X$2,Data2!$C$1:$BT$30,$A22,FALSE))</f>
        <v>30.878676084615893</v>
      </c>
      <c r="Y22" s="16">
        <f>HLOOKUP("Japan",Data2!$C$1:$BT$30,$A22,FALSE)/(HLOOKUP("Euro Area",Data2!$C$1:$BT$30,$A22,FALSE)*VLOOKUP(Y$3,EuroConv!$A$2:$B$20,2,FALSE))</f>
        <v>0.64653462309665111</v>
      </c>
      <c r="Z22" s="16">
        <f>HLOOKUP("Japan",Data2!$C$1:$BT$30,$A22,FALSE)/(HLOOKUP(Z$2,Data2!$C$1:$BT$30,$A22,FALSE))</f>
        <v>77.995411394260771</v>
      </c>
      <c r="AA22" s="16">
        <f>HLOOKUP("Japan",Data2!$C$1:$BT$30,$A22,FALSE)/(HLOOKUP("Euro Area",Data2!$C$1:$BT$30,$A22,FALSE)*VLOOKUP(AA$3,EuroConv!$A$2:$B$20,2,FALSE))</f>
        <v>4.3025477762617941</v>
      </c>
      <c r="AB22" s="16">
        <f>HLOOKUP("Japan",Data2!$C$1:$BT$30,$A22,FALSE)/(HLOOKUP("Euro Area",Data2!$C$1:$BT$30,$A22,FALSE)*VLOOKUP(AB$3,EuroConv!$A$2:$B$20,2,FALSE))</f>
        <v>0.5408886425791305</v>
      </c>
      <c r="AC22" s="16">
        <f>HLOOKUP("Japan",Data2!$C$1:$BT$30,$A22,FALSE)/(HLOOKUP("Euro Area",Data2!$C$1:$BT$30,$A22,FALSE)*VLOOKUP(AC$3,EuroConv!$A$2:$B$20,2,FALSE))</f>
        <v>0.77902320091632005</v>
      </c>
      <c r="AD22" s="16">
        <f>HLOOKUP("France",Data2!$C$1:$BT$30,$A22,FALSE)/(HLOOKUP(AD$2,Data2!$C$1:$BT$30,$A22,FALSE))</f>
        <v>0</v>
      </c>
      <c r="AE22" s="16">
        <f>HLOOKUP("France",Data2!$C$1:$BT$30,$A22,FALSE)/(HLOOKUP(AE$2,Data2!$C$1:$BT$30,$A22,FALSE))</f>
        <v>0</v>
      </c>
      <c r="AF22" s="16">
        <f>HLOOKUP("France",Data2!$C$1:$BT$30,$A22,FALSE)/(HLOOKUP(AF$2,Data2!$C$1:$BT$30,$A22,FALSE))</f>
        <v>0</v>
      </c>
      <c r="AG22" s="16">
        <f>HLOOKUP("France",Data2!$C$1:$BT$30,$A22,FALSE)/(HLOOKUP(AG$2,Data2!$C$1:$BT$30,$A22,FALSE))</f>
        <v>0</v>
      </c>
      <c r="AH22" s="16">
        <f>HLOOKUP("France",Data2!$C$1:$BT$30,$A22,FALSE)/(HLOOKUP(AH$2,Data2!$C$1:$BT$30,$A22,FALSE))</f>
        <v>0</v>
      </c>
      <c r="AI22" s="16">
        <f>HLOOKUP("France",Data2!$C$1:$BT$30,$A22,FALSE)/(HLOOKUP(AI$2,Data2!$C$1:$BT$30,$A22,FALSE))</f>
        <v>0</v>
      </c>
      <c r="AJ22" s="16">
        <f>HLOOKUP("France",Data2!$C$1:$BT$30,$A22,FALSE)/(HLOOKUP(AJ$2,Data2!$C$1:$BT$30,$A22,FALSE))</f>
        <v>0</v>
      </c>
    </row>
    <row r="23" spans="1:36" x14ac:dyDescent="0.25">
      <c r="A23" s="16">
        <v>23</v>
      </c>
      <c r="B23" s="16">
        <v>2014</v>
      </c>
      <c r="C23" s="16">
        <f>HLOOKUP("Japan",Data2!$C$1:$BT$30,$A23,FALSE)/(HLOOKUP("Euro Area",Data2!$C$1:$BT$30,$A23,FALSE)*VLOOKUP(C$3,EuroConv!$A$2:$B$20,2,FALSE))</f>
        <v>10.228536056455555</v>
      </c>
      <c r="D23" s="16">
        <f>HLOOKUP("Japan",Data2!$C$1:$BT$30,$A23,FALSE)/(HLOOKUP("Euro Area",Data2!$C$1:$BT$30,$A23,FALSE)*VLOOKUP(D$3,EuroConv!$A$2:$B$20,2,FALSE))</f>
        <v>3.4890449579112834</v>
      </c>
      <c r="E23" s="16">
        <f>HLOOKUP("Japan",Data2!$C$1:$BT$30,$A23,FALSE)/(HLOOKUP(E$2,Data2!$C$1:$BT$30,$A23,FALSE))</f>
        <v>45.026325530866814</v>
      </c>
      <c r="F23" s="16">
        <f>HLOOKUP("Japan",Data2!$C$1:$BT$30,$A23,FALSE)/(HLOOKUP(F$2,Data2!$C$1:$BT$30,$A23,FALSE))</f>
        <v>95.899575503666014</v>
      </c>
      <c r="G23" s="16">
        <f>HLOOKUP("Japan",Data2!$C$1:$BT$30,$A23,FALSE)/(HLOOKUP(G$2,Data2!$C$1:$BT$30,$A23,FALSE))</f>
        <v>17.245205109153691</v>
      </c>
      <c r="H23" s="16">
        <f>HLOOKUP("Japan",Data2!$C$1:$BT$30,$A23,FALSE)/(HLOOKUP(H$2,Data2!$C$1:$BT$30,$A23,FALSE))</f>
        <v>5.103927786777068</v>
      </c>
      <c r="I23" s="16">
        <f>HLOOKUP("Japan",Data2!$C$1:$BT$30,$A23,FALSE)/(HLOOKUP(I$2,Data2!$C$1:$BT$30,$A23,FALSE))</f>
        <v>18.876687796338793</v>
      </c>
      <c r="J23" s="16" t="e">
        <f>HLOOKUP("Japan",Data2!$C$1:$BT$30,$A23,FALSE)/(HLOOKUP(J$2,Data2!$C$1:$BT$30,$A23,FALSE))</f>
        <v>#DIV/0!</v>
      </c>
      <c r="K23" s="16">
        <f>HLOOKUP("Japan",Data2!$C$1:$BT$30,$A23,FALSE)/(HLOOKUP("Euro Area",Data2!$C$1:$BT$30,$A23,FALSE)*VLOOKUP(K$3,EuroConv!$A$2:$B$20,2,FALSE))</f>
        <v>23.672067971072583</v>
      </c>
      <c r="L23" s="16">
        <f>HLOOKUP("Japan",Data2!$C$1:$BT$30,$A23,FALSE)/(HLOOKUP("Euro Area",Data2!$C$1:$BT$30,$A23,FALSE)*VLOOKUP(L$3,EuroConv!$A$2:$B$20,2,FALSE))</f>
        <v>21.456852308557632</v>
      </c>
      <c r="M23" s="16">
        <f>HLOOKUP("Japan",Data2!$C$1:$BT$30,$A23,FALSE)/(HLOOKUP("Euro Area",Data2!$C$1:$BT$30,$A23,FALSE)*VLOOKUP(M$3,EuroConv!$A$2:$B$20,2,FALSE))</f>
        <v>71.963168934746562</v>
      </c>
      <c r="N23" s="16">
        <f>HLOOKUP("Japan",Data2!$C$1:$BT$30,$A23,FALSE)/(HLOOKUP("Euro Area",Data2!$C$1:$BT$30,$A23,FALSE)*VLOOKUP(N$3,EuroConv!$A$2:$B$20,2,FALSE))</f>
        <v>0.41305275039661155</v>
      </c>
      <c r="O23" s="16">
        <f>HLOOKUP("Japan",Data2!$C$1:$BT$30,$A23,FALSE)/(HLOOKUP(O$2,Data2!$C$1:$BT$30,$A23,FALSE))</f>
        <v>0.45547730827677435</v>
      </c>
      <c r="P23" s="16">
        <f>HLOOKUP("Japan",Data2!$C$1:$BT$30,$A23,FALSE)/(HLOOKUP("Euro Area",Data2!$C$1:$BT$30,$A23,FALSE)*VLOOKUP(P$3,EuroConv!$A$2:$B$20,2,FALSE))</f>
        <v>178.71274550086773</v>
      </c>
      <c r="Q23" s="16">
        <f>HLOOKUP("Japan",Data2!$C$1:$BT$30,$A23,FALSE)/(HLOOKUP("Euro Area",Data2!$C$1:$BT$30,$A23,FALSE)*VLOOKUP(Q$3,EuroConv!$A$2:$B$20,2,FALSE))</f>
        <v>7.2690133451246669E-2</v>
      </c>
      <c r="R23" s="16">
        <f>HLOOKUP("Japan",Data2!$C$1:$BT$30,$A23,FALSE)/(HLOOKUP(R$2,Data2!$C$1:$BT$30,$A23,FALSE))</f>
        <v>0.10062761771401638</v>
      </c>
      <c r="S23" s="16">
        <f>HLOOKUP("Japan",Data2!$C$1:$BT$30,$A23,FALSE)/(HLOOKUP("Euro Area",Data2!$C$1:$BT$30,$A23,FALSE)*VLOOKUP(S$3,EuroConv!$A$2:$B$20,2,FALSE))</f>
        <v>200.26596988299067</v>
      </c>
      <c r="T23" s="16">
        <f>HLOOKUP("Japan",Data2!$C$1:$BT$30,$A23,FALSE)/(HLOOKUP(T$2,Data2!$C$1:$BT$30,$A23,FALSE))</f>
        <v>40.743422129193782</v>
      </c>
      <c r="U23" s="16">
        <f>HLOOKUP("Japan",Data2!$C$1:$BT$30,$A23,FALSE)/(HLOOKUP("Euro Area",Data2!$C$1:$BT$30,$A23,FALSE)*VLOOKUP(U$3,EuroConv!$A$2:$B$20,2,FALSE))</f>
        <v>3.4890449579112834</v>
      </c>
      <c r="V23" s="16">
        <f>HLOOKUP("Japan",Data2!$C$1:$BT$30,$A23,FALSE)/(HLOOKUP("Euro Area",Data2!$C$1:$BT$30,$A23,FALSE)*VLOOKUP(V$3,EuroConv!$A$2:$B$20,2,FALSE))</f>
        <v>63.8685329274929</v>
      </c>
      <c r="W23" s="16">
        <f>HLOOKUP("Japan",Data2!$C$1:$BT$30,$A23,FALSE)/(HLOOKUP(W$2,Data2!$C$1:$BT$30,$A23,FALSE))</f>
        <v>16.8121842423737</v>
      </c>
      <c r="X23" s="16">
        <f>HLOOKUP("Japan",Data2!$C$1:$BT$30,$A23,FALSE)/(HLOOKUP(X$2,Data2!$C$1:$BT$30,$A23,FALSE))</f>
        <v>33.584841231776899</v>
      </c>
      <c r="Y23" s="16">
        <f>HLOOKUP("Japan",Data2!$C$1:$BT$30,$A23,FALSE)/(HLOOKUP("Euro Area",Data2!$C$1:$BT$30,$A23,FALSE)*VLOOKUP(Y$3,EuroConv!$A$2:$B$20,2,FALSE))</f>
        <v>0.70204669096300609</v>
      </c>
      <c r="Z23" s="16">
        <f>HLOOKUP("Japan",Data2!$C$1:$BT$30,$A23,FALSE)/(HLOOKUP(Z$2,Data2!$C$1:$BT$30,$A23,FALSE))</f>
        <v>83.615311971922964</v>
      </c>
      <c r="AA23" s="16">
        <f>HLOOKUP("Japan",Data2!$C$1:$BT$30,$A23,FALSE)/(HLOOKUP("Euro Area",Data2!$C$1:$BT$30,$A23,FALSE)*VLOOKUP(AA$3,EuroConv!$A$2:$B$20,2,FALSE))</f>
        <v>4.6719685553224908</v>
      </c>
      <c r="AB23" s="16">
        <f>HLOOKUP("Japan",Data2!$C$1:$BT$30,$A23,FALSE)/(HLOOKUP("Euro Area",Data2!$C$1:$BT$30,$A23,FALSE)*VLOOKUP(AB$3,EuroConv!$A$2:$B$20,2,FALSE))</f>
        <v>0.58732984767837337</v>
      </c>
      <c r="AC23" s="16">
        <f>HLOOKUP("Japan",Data2!$C$1:$BT$30,$A23,FALSE)/(HLOOKUP("Euro Area",Data2!$C$1:$BT$30,$A23,FALSE)*VLOOKUP(AC$3,EuroConv!$A$2:$B$20,2,FALSE))</f>
        <v>0.84591086207761101</v>
      </c>
      <c r="AD23" s="16">
        <f>HLOOKUP("France",Data2!$C$1:$BT$30,$A23,FALSE)/(HLOOKUP(AD$2,Data2!$C$1:$BT$30,$A23,FALSE))</f>
        <v>0</v>
      </c>
      <c r="AE23" s="16">
        <f>HLOOKUP("France",Data2!$C$1:$BT$30,$A23,FALSE)/(HLOOKUP(AE$2,Data2!$C$1:$BT$30,$A23,FALSE))</f>
        <v>0</v>
      </c>
      <c r="AF23" s="16">
        <f>HLOOKUP("France",Data2!$C$1:$BT$30,$A23,FALSE)/(HLOOKUP(AF$2,Data2!$C$1:$BT$30,$A23,FALSE))</f>
        <v>0</v>
      </c>
      <c r="AG23" s="16">
        <f>HLOOKUP("France",Data2!$C$1:$BT$30,$A23,FALSE)/(HLOOKUP(AG$2,Data2!$C$1:$BT$30,$A23,FALSE))</f>
        <v>0</v>
      </c>
      <c r="AH23" s="16">
        <f>HLOOKUP("France",Data2!$C$1:$BT$30,$A23,FALSE)/(HLOOKUP(AH$2,Data2!$C$1:$BT$30,$A23,FALSE))</f>
        <v>0</v>
      </c>
      <c r="AI23" s="16">
        <f>HLOOKUP("France",Data2!$C$1:$BT$30,$A23,FALSE)/(HLOOKUP(AI$2,Data2!$C$1:$BT$30,$A23,FALSE))</f>
        <v>0</v>
      </c>
      <c r="AJ23" s="16">
        <f>HLOOKUP("France",Data2!$C$1:$BT$30,$A23,FALSE)/(HLOOKUP(AJ$2,Data2!$C$1:$BT$30,$A23,FALSE))</f>
        <v>0</v>
      </c>
    </row>
    <row r="24" spans="1:36" x14ac:dyDescent="0.25">
      <c r="A24" s="16">
        <v>24</v>
      </c>
      <c r="B24" s="16">
        <v>2015</v>
      </c>
      <c r="C24" s="16">
        <f>HLOOKUP("Japan",Data2!$C$1:$BT$30,$A24,FALSE)/(HLOOKUP("Euro Area",Data2!$C$1:$BT$30,$A24,FALSE)*VLOOKUP(C$3,EuroConv!$A$2:$B$20,2,FALSE))</f>
        <v>9.7599548577831676</v>
      </c>
      <c r="D24" s="16">
        <f>HLOOKUP("Japan",Data2!$C$1:$BT$30,$A24,FALSE)/(HLOOKUP("Euro Area",Data2!$C$1:$BT$30,$A24,FALSE)*VLOOKUP(D$3,EuroConv!$A$2:$B$20,2,FALSE))</f>
        <v>3.329207728069572</v>
      </c>
      <c r="E24" s="16">
        <f>HLOOKUP("Japan",Data2!$C$1:$BT$30,$A24,FALSE)/(HLOOKUP(E$2,Data2!$C$1:$BT$30,$A24,FALSE))</f>
        <v>36.383379790215997</v>
      </c>
      <c r="F24" s="16">
        <f>HLOOKUP("Japan",Data2!$C$1:$BT$30,$A24,FALSE)/(HLOOKUP(F$2,Data2!$C$1:$BT$30,$A24,FALSE))</f>
        <v>94.655404743055598</v>
      </c>
      <c r="G24" s="16">
        <f>HLOOKUP("Japan",Data2!$C$1:$BT$30,$A24,FALSE)/(HLOOKUP(G$2,Data2!$C$1:$BT$30,$A24,FALSE))</f>
        <v>19.437052725460862</v>
      </c>
      <c r="H24" s="16">
        <f>HLOOKUP("Japan",Data2!$C$1:$BT$30,$A24,FALSE)/(HLOOKUP(H$2,Data2!$C$1:$BT$30,$A24,FALSE))</f>
        <v>4.9207388864885822</v>
      </c>
      <c r="I24" s="16">
        <f>HLOOKUP("Japan",Data2!$C$1:$BT$30,$A24,FALSE)/(HLOOKUP(I$2,Data2!$C$1:$BT$30,$A24,FALSE))</f>
        <v>17.991335004960053</v>
      </c>
      <c r="J24" s="16" t="e">
        <f>HLOOKUP("Japan",Data2!$C$1:$BT$30,$A24,FALSE)/(HLOOKUP(J$2,Data2!$C$1:$BT$30,$A24,FALSE))</f>
        <v>#DIV/0!</v>
      </c>
      <c r="K24" s="16">
        <f>HLOOKUP("Japan",Data2!$C$1:$BT$30,$A24,FALSE)/(HLOOKUP("Euro Area",Data2!$C$1:$BT$30,$A24,FALSE)*VLOOKUP(K$3,EuroConv!$A$2:$B$20,2,FALSE))</f>
        <v>22.587622853636763</v>
      </c>
      <c r="L24" s="16">
        <f>HLOOKUP("Japan",Data2!$C$1:$BT$30,$A24,FALSE)/(HLOOKUP("Euro Area",Data2!$C$1:$BT$30,$A24,FALSE)*VLOOKUP(L$3,EuroConv!$A$2:$B$20,2,FALSE))</f>
        <v>20.473888811241242</v>
      </c>
      <c r="M24" s="16">
        <f>HLOOKUP("Japan",Data2!$C$1:$BT$30,$A24,FALSE)/(HLOOKUP("Euro Area",Data2!$C$1:$BT$30,$A24,FALSE)*VLOOKUP(M$3,EuroConv!$A$2:$B$20,2,FALSE))</f>
        <v>68.666452007359396</v>
      </c>
      <c r="N24" s="16">
        <f>HLOOKUP("Japan",Data2!$C$1:$BT$30,$A24,FALSE)/(HLOOKUP("Euro Area",Data2!$C$1:$BT$30,$A24,FALSE)*VLOOKUP(N$3,EuroConv!$A$2:$B$20,2,FALSE))</f>
        <v>0.39413032084975413</v>
      </c>
      <c r="O24" s="16">
        <f>HLOOKUP("Japan",Data2!$C$1:$BT$30,$A24,FALSE)/(HLOOKUP(O$2,Data2!$C$1:$BT$30,$A24,FALSE))</f>
        <v>0.43333312695089549</v>
      </c>
      <c r="P24" s="16">
        <f>HLOOKUP("Japan",Data2!$C$1:$BT$30,$A24,FALSE)/(HLOOKUP("Euro Area",Data2!$C$1:$BT$30,$A24,FALSE)*VLOOKUP(P$3,EuroConv!$A$2:$B$20,2,FALSE))</f>
        <v>170.52570563097566</v>
      </c>
      <c r="Q24" s="16">
        <f>HLOOKUP("Japan",Data2!$C$1:$BT$30,$A24,FALSE)/(HLOOKUP("Euro Area",Data2!$C$1:$BT$30,$A24,FALSE)*VLOOKUP(Q$3,EuroConv!$A$2:$B$20,2,FALSE))</f>
        <v>6.9360113429198261E-2</v>
      </c>
      <c r="R24" s="16">
        <f>HLOOKUP("Japan",Data2!$C$1:$BT$30,$A24,FALSE)/(HLOOKUP(R$2,Data2!$C$1:$BT$30,$A24,FALSE))</f>
        <v>0.10702839039129494</v>
      </c>
      <c r="S24" s="16">
        <f>HLOOKUP("Japan",Data2!$C$1:$BT$30,$A24,FALSE)/(HLOOKUP("Euro Area",Data2!$C$1:$BT$30,$A24,FALSE)*VLOOKUP(S$3,EuroConv!$A$2:$B$20,2,FALSE))</f>
        <v>191.09155159838832</v>
      </c>
      <c r="T24" s="16">
        <f>HLOOKUP("Japan",Data2!$C$1:$BT$30,$A24,FALSE)/(HLOOKUP("Euro Area",Data2!$C$1:$BT$30,$A24,FALSE)*VLOOKUP(T$3,EuroConv!$A$2:$B$20,2,FALSE))</f>
        <v>38.895941505315605</v>
      </c>
      <c r="U24" s="16">
        <f>HLOOKUP("Japan",Data2!$C$1:$BT$30,$A24,FALSE)/(HLOOKUP("Euro Area",Data2!$C$1:$BT$30,$A24,FALSE)*VLOOKUP(U$3,EuroConv!$A$2:$B$20,2,FALSE))</f>
        <v>3.329207728069572</v>
      </c>
      <c r="V24" s="16">
        <f>HLOOKUP("Japan",Data2!$C$1:$BT$30,$A24,FALSE)/(HLOOKUP("Euro Area",Data2!$C$1:$BT$30,$A24,FALSE)*VLOOKUP(V$3,EuroConv!$A$2:$B$20,2,FALSE))</f>
        <v>60.942640742000407</v>
      </c>
      <c r="W24" s="16">
        <f>HLOOKUP("Japan",Data2!$C$1:$BT$30,$A24,FALSE)/(HLOOKUP(W$2,Data2!$C$1:$BT$30,$A24,FALSE))</f>
        <v>15.010109622901016</v>
      </c>
      <c r="X24" s="16">
        <f>HLOOKUP("Japan",Data2!$C$1:$BT$30,$A24,FALSE)/(HLOOKUP(X$2,Data2!$C$1:$BT$30,$A24,FALSE))</f>
        <v>32.111427426452053</v>
      </c>
      <c r="Y24" s="16">
        <f>HLOOKUP("Japan",Data2!$C$1:$BT$30,$A24,FALSE)/(HLOOKUP("Euro Area",Data2!$C$1:$BT$30,$A24,FALSE)*VLOOKUP(Y$3,EuroConv!$A$2:$B$20,2,FALSE))</f>
        <v>0.66988511103018589</v>
      </c>
      <c r="Z24" s="16">
        <f>HLOOKUP("Japan",Data2!$C$1:$BT$30,$A24,FALSE)/(HLOOKUP(Z$2,Data2!$C$1:$BT$30,$A24,FALSE))</f>
        <v>88.043224180540079</v>
      </c>
      <c r="AA24" s="16">
        <f>HLOOKUP("Japan",Data2!$C$1:$BT$30,$A24,FALSE)/(HLOOKUP("Euro Area",Data2!$C$1:$BT$30,$A24,FALSE)*VLOOKUP(AA$3,EuroConv!$A$2:$B$20,2,FALSE))</f>
        <v>4.4579402120943277</v>
      </c>
      <c r="AB24" s="16">
        <f>HLOOKUP("Japan",Data2!$C$1:$BT$30,$A24,FALSE)/(HLOOKUP("Euro Area",Data2!$C$1:$BT$30,$A24,FALSE)*VLOOKUP(AB$3,EuroConv!$A$2:$B$20,2,FALSE))</f>
        <v>0.56042358049388141</v>
      </c>
      <c r="AC24" s="16">
        <f>HLOOKUP("Japan",Data2!$C$1:$BT$30,$A24,FALSE)/(HLOOKUP("Euro Area",Data2!$C$1:$BT$30,$A24,FALSE)*VLOOKUP(AC$3,EuroConv!$A$2:$B$20,2,FALSE))</f>
        <v>0.80715869622175973</v>
      </c>
      <c r="AD24" s="16">
        <f>HLOOKUP("France",Data2!$C$1:$BT$30,$A24,FALSE)/(HLOOKUP(AD$2,Data2!$C$1:$BT$30,$A24,FALSE))</f>
        <v>0</v>
      </c>
      <c r="AE24" s="16">
        <f>HLOOKUP("France",Data2!$C$1:$BT$30,$A24,FALSE)/(HLOOKUP(AE$2,Data2!$C$1:$BT$30,$A24,FALSE))</f>
        <v>0</v>
      </c>
      <c r="AF24" s="16">
        <f>HLOOKUP("France",Data2!$C$1:$BT$30,$A24,FALSE)/(HLOOKUP(AF$2,Data2!$C$1:$BT$30,$A24,FALSE))</f>
        <v>0</v>
      </c>
      <c r="AG24" s="16">
        <f>HLOOKUP("France",Data2!$C$1:$BT$30,$A24,FALSE)/(HLOOKUP(AG$2,Data2!$C$1:$BT$30,$A24,FALSE))</f>
        <v>0</v>
      </c>
      <c r="AH24" s="16">
        <f>HLOOKUP("France",Data2!$C$1:$BT$30,$A24,FALSE)/(HLOOKUP(AH$2,Data2!$C$1:$BT$30,$A24,FALSE))</f>
        <v>0</v>
      </c>
      <c r="AI24" s="16">
        <f>HLOOKUP("France",Data2!$C$1:$BT$30,$A24,FALSE)/(HLOOKUP(AI$2,Data2!$C$1:$BT$30,$A24,FALSE))</f>
        <v>0</v>
      </c>
      <c r="AJ24" s="16">
        <f>HLOOKUP("France",Data2!$C$1:$BT$30,$A24,FALSE)/(HLOOKUP(AJ$2,Data2!$C$1:$BT$30,$A24,FALSE))</f>
        <v>0</v>
      </c>
    </row>
    <row r="25" spans="1:36" x14ac:dyDescent="0.25">
      <c r="A25" s="16">
        <v>25</v>
      </c>
      <c r="B25" s="16">
        <v>2016</v>
      </c>
      <c r="C25" s="16">
        <f>HLOOKUP("Japan",Data2!$C$1:$BT$30,$A25,FALSE)/(HLOOKUP("Euro Area",Data2!$C$1:$BT$30,$A25,FALSE)*VLOOKUP(C$3,EuroConv!$A$2:$B$20,2,FALSE))</f>
        <v>8.7514952229810365</v>
      </c>
      <c r="D25" s="16">
        <f>HLOOKUP("Japan",Data2!$C$1:$BT$30,$A25,FALSE)/(HLOOKUP("Euro Area",Data2!$C$1:$BT$30,$A25,FALSE)*VLOOKUP(D$3,EuroConv!$A$2:$B$20,2,FALSE))</f>
        <v>2.9852131442265839</v>
      </c>
      <c r="E25" s="16">
        <f>HLOOKUP("Japan",Data2!$C$1:$BT$30,$A25,FALSE)/(HLOOKUP(E$2,Data2!$C$1:$BT$30,$A25,FALSE))</f>
        <v>31.161023635004032</v>
      </c>
      <c r="F25" s="16">
        <f>HLOOKUP("Japan",Data2!$C$1:$BT$30,$A25,FALSE)/(HLOOKUP(F$2,Data2!$C$1:$BT$30,$A25,FALSE))</f>
        <v>82.069746199357112</v>
      </c>
      <c r="G25" s="16">
        <f>HLOOKUP("Japan",Data2!$C$1:$BT$30,$A25,FALSE)/(HLOOKUP(G$2,Data2!$C$1:$BT$30,$A25,FALSE))</f>
        <v>16.373431116691947</v>
      </c>
      <c r="H25" s="16">
        <f>HLOOKUP("Japan",Data2!$C$1:$BT$30,$A25,FALSE)/(HLOOKUP(H$2,Data2!$C$1:$BT$30,$A25,FALSE))</f>
        <v>4.4514431669570831</v>
      </c>
      <c r="I25" s="16">
        <f>HLOOKUP("Japan",Data2!$C$1:$BT$30,$A25,FALSE)/(HLOOKUP(I$2,Data2!$C$1:$BT$30,$A25,FALSE))</f>
        <v>16.161237872622422</v>
      </c>
      <c r="J25" s="16" t="e">
        <f>HLOOKUP("Japan",Data2!$C$1:$BT$30,$A25,FALSE)/(HLOOKUP(J$2,Data2!$C$1:$BT$30,$A25,FALSE))</f>
        <v>#DIV/0!</v>
      </c>
      <c r="K25" s="16">
        <f>HLOOKUP("Japan",Data2!$C$1:$BT$30,$A25,FALSE)/(HLOOKUP("Euro Area",Data2!$C$1:$BT$30,$A25,FALSE)*VLOOKUP(K$3,EuroConv!$A$2:$B$20,2,FALSE))</f>
        <v>20.253728258226651</v>
      </c>
      <c r="L25" s="16">
        <f>HLOOKUP("Japan",Data2!$C$1:$BT$30,$A25,FALSE)/(HLOOKUP("Euro Area",Data2!$C$1:$BT$30,$A25,FALSE)*VLOOKUP(L$3,EuroConv!$A$2:$B$20,2,FALSE))</f>
        <v>18.358398449408419</v>
      </c>
      <c r="M25" s="16">
        <f>HLOOKUP("Japan",Data2!$C$1:$BT$30,$A25,FALSE)/(HLOOKUP("Euro Area",Data2!$C$1:$BT$30,$A25,FALSE)*VLOOKUP(M$3,EuroConv!$A$2:$B$20,2,FALSE))</f>
        <v>61.571404322863422</v>
      </c>
      <c r="N25" s="16">
        <f>HLOOKUP("Japan",Data2!$C$1:$BT$30,$A25,FALSE)/(HLOOKUP("Euro Area",Data2!$C$1:$BT$30,$A25,FALSE)*VLOOKUP(N$3,EuroConv!$A$2:$B$20,2,FALSE))</f>
        <v>0.35340630878000284</v>
      </c>
      <c r="O25" s="16">
        <f>HLOOKUP("Japan",Data2!$C$1:$BT$30,$A25,FALSE)/(HLOOKUP(O$2,Data2!$C$1:$BT$30,$A25,FALSE))</f>
        <v>0.38644363420498284</v>
      </c>
      <c r="P25" s="16">
        <f>HLOOKUP("Japan",Data2!$C$1:$BT$30,$A25,FALSE)/(HLOOKUP("Euro Area",Data2!$C$1:$BT$30,$A25,FALSE)*VLOOKUP(P$3,EuroConv!$A$2:$B$20,2,FALSE))</f>
        <v>152.90592220668537</v>
      </c>
      <c r="Q25" s="16">
        <f>HLOOKUP("Japan",Data2!$C$1:$BT$30,$A25,FALSE)/(HLOOKUP("Euro Area",Data2!$C$1:$BT$30,$A25,FALSE)*VLOOKUP(Q$3,EuroConv!$A$2:$B$20,2,FALSE))</f>
        <v>6.2193392304165207E-2</v>
      </c>
      <c r="R25" s="16">
        <f>HLOOKUP("Japan",Data2!$C$1:$BT$30,$A25,FALSE)/(HLOOKUP(R$2,Data2!$C$1:$BT$30,$A25,FALSE))</f>
        <v>9.3724970803226323E-2</v>
      </c>
      <c r="S25" s="16">
        <f>HLOOKUP("Japan",Data2!$C$1:$BT$30,$A25,FALSE)/(HLOOKUP("Euro Area",Data2!$C$1:$BT$30,$A25,FALSE)*VLOOKUP(S$3,EuroConv!$A$2:$B$20,2,FALSE))</f>
        <v>171.34677622322295</v>
      </c>
      <c r="T25" s="16">
        <f>HLOOKUP("Japan",Data2!$C$1:$BT$30,$A25,FALSE)/(HLOOKUP("Euro Area",Data2!$C$1:$BT$30,$A25,FALSE)*VLOOKUP(T$3,EuroConv!$A$2:$B$20,2,FALSE))</f>
        <v>34.876969334101588</v>
      </c>
      <c r="U25" s="16">
        <f>HLOOKUP("Japan",Data2!$C$1:$BT$30,$A25,FALSE)/(HLOOKUP("Euro Area",Data2!$C$1:$BT$30,$A25,FALSE)*VLOOKUP(U$3,EuroConv!$A$2:$B$20,2,FALSE))</f>
        <v>2.9852131442265839</v>
      </c>
      <c r="V25" s="16">
        <f>HLOOKUP("Japan",Data2!$C$1:$BT$30,$A25,FALSE)/(HLOOKUP("Euro Area",Data2!$C$1:$BT$30,$A25,FALSE)*VLOOKUP(V$3,EuroConv!$A$2:$B$20,2,FALSE))</f>
        <v>54.645665589749086</v>
      </c>
      <c r="W25" s="16">
        <f>HLOOKUP("Japan",Data2!$C$1:$BT$30,$A25,FALSE)/(HLOOKUP(W$2,Data2!$C$1:$BT$30,$A25,FALSE))</f>
        <v>12.951535719861191</v>
      </c>
      <c r="X25" s="16">
        <f>HLOOKUP("Japan",Data2!$C$1:$BT$30,$A25,FALSE)/(HLOOKUP(X$2,Data2!$C$1:$BT$30,$A25,FALSE))</f>
        <v>27.592918719897728</v>
      </c>
      <c r="Y25" s="16">
        <f>HLOOKUP("Japan",Data2!$C$1:$BT$30,$A25,FALSE)/(HLOOKUP("Euro Area",Data2!$C$1:$BT$30,$A25,FALSE)*VLOOKUP(Y$3,EuroConv!$A$2:$B$20,2,FALSE))</f>
        <v>0.60066838776940557</v>
      </c>
      <c r="Z25" s="16">
        <f>HLOOKUP("Japan",Data2!$C$1:$BT$30,$A25,FALSE)/(HLOOKUP(Z$2,Data2!$C$1:$BT$30,$A25,FALSE))</f>
        <v>78.747194383314692</v>
      </c>
      <c r="AA25" s="16">
        <f>HLOOKUP("Japan",Data2!$C$1:$BT$30,$A25,FALSE)/(HLOOKUP("Euro Area",Data2!$C$1:$BT$30,$A25,FALSE)*VLOOKUP(AA$3,EuroConv!$A$2:$B$20,2,FALSE))</f>
        <v>3.997317921953992</v>
      </c>
      <c r="AB25" s="16">
        <f>HLOOKUP("Japan",Data2!$C$1:$BT$30,$A25,FALSE)/(HLOOKUP("Euro Area",Data2!$C$1:$BT$30,$A25,FALSE)*VLOOKUP(AB$3,EuroConv!$A$2:$B$20,2,FALSE))</f>
        <v>0.50251710781499737</v>
      </c>
      <c r="AC25" s="16">
        <f>HLOOKUP("Japan",Data2!$C$1:$BT$30,$A25,FALSE)/(HLOOKUP("Euro Area",Data2!$C$1:$BT$30,$A25,FALSE)*VLOOKUP(AC$3,EuroConv!$A$2:$B$20,2,FALSE))</f>
        <v>0.72375800678414026</v>
      </c>
      <c r="AD25" s="16">
        <f>HLOOKUP("France",Data2!$C$1:$BT$30,$A25,FALSE)/(HLOOKUP(AD$2,Data2!$C$1:$BT$30,$A25,FALSE))</f>
        <v>0</v>
      </c>
      <c r="AE25" s="16">
        <f>HLOOKUP("France",Data2!$C$1:$BT$30,$A25,FALSE)/(HLOOKUP(AE$2,Data2!$C$1:$BT$30,$A25,FALSE))</f>
        <v>0</v>
      </c>
      <c r="AF25" s="16">
        <f>HLOOKUP("France",Data2!$C$1:$BT$30,$A25,FALSE)/(HLOOKUP(AF$2,Data2!$C$1:$BT$30,$A25,FALSE))</f>
        <v>0</v>
      </c>
      <c r="AG25" s="16">
        <f>HLOOKUP("France",Data2!$C$1:$BT$30,$A25,FALSE)/(HLOOKUP(AG$2,Data2!$C$1:$BT$30,$A25,FALSE))</f>
        <v>0</v>
      </c>
      <c r="AH25" s="16">
        <f>HLOOKUP("France",Data2!$C$1:$BT$30,$A25,FALSE)/(HLOOKUP(AH$2,Data2!$C$1:$BT$30,$A25,FALSE))</f>
        <v>0</v>
      </c>
      <c r="AI25" s="16">
        <f>HLOOKUP("France",Data2!$C$1:$BT$30,$A25,FALSE)/(HLOOKUP(AI$2,Data2!$C$1:$BT$30,$A25,FALSE))</f>
        <v>0</v>
      </c>
      <c r="AJ25" s="16">
        <f>HLOOKUP("France",Data2!$C$1:$BT$30,$A25,FALSE)/(HLOOKUP(AJ$2,Data2!$C$1:$BT$30,$A25,FALSE))</f>
        <v>0</v>
      </c>
    </row>
    <row r="26" spans="1:36" x14ac:dyDescent="0.25">
      <c r="A26" s="16">
        <v>26</v>
      </c>
      <c r="B26" s="16">
        <v>2017</v>
      </c>
      <c r="C26" s="16">
        <f>HLOOKUP("Japan",Data2!$C$1:$BT$30,$A26,FALSE)/(HLOOKUP("Euro Area",Data2!$C$1:$BT$30,$A26,FALSE)*VLOOKUP(C$3,EuroConv!$A$2:$B$20,2,FALSE))</f>
        <v>9.2085185800843998</v>
      </c>
      <c r="D26" s="16">
        <f>HLOOKUP("Japan",Data2!$C$1:$BT$30,$A26,FALSE)/(HLOOKUP("Euro Area",Data2!$C$1:$BT$30,$A26,FALSE)*VLOOKUP(D$3,EuroConv!$A$2:$B$20,2,FALSE))</f>
        <v>3.141107891133478</v>
      </c>
      <c r="E26" s="16">
        <f>HLOOKUP("Japan",Data2!$C$1:$BT$30,$A26,FALSE)/(HLOOKUP(E$2,Data2!$C$1:$BT$30,$A26,FALSE))</f>
        <v>35.146491197398724</v>
      </c>
      <c r="F26" s="16">
        <f>HLOOKUP("Japan",Data2!$C$1:$BT$30,$A26,FALSE)/(HLOOKUP(F$2,Data2!$C$1:$BT$30,$A26,FALSE))</f>
        <v>86.418863757989328</v>
      </c>
      <c r="G26" s="16">
        <f>HLOOKUP("Japan",Data2!$C$1:$BT$30,$A26,FALSE)/(HLOOKUP(G$2,Data2!$C$1:$BT$30,$A26,FALSE))</f>
        <v>16.595680661463067</v>
      </c>
      <c r="H26" s="16">
        <f>HLOOKUP("Japan",Data2!$C$1:$BT$30,$A26,FALSE)/(HLOOKUP(H$2,Data2!$C$1:$BT$30,$A26,FALSE))</f>
        <v>4.7982777915785695</v>
      </c>
      <c r="I26" s="16">
        <f>HLOOKUP("Japan",Data2!$C$1:$BT$30,$A26,FALSE)/(HLOOKUP(I$2,Data2!$C$1:$BT$30,$A26,FALSE))</f>
        <v>16.987422508934884</v>
      </c>
      <c r="J26" s="16" t="e">
        <f>HLOOKUP("Japan",Data2!$C$1:$BT$30,$A26,FALSE)/(HLOOKUP(J$2,Data2!$C$1:$BT$30,$A26,FALSE))</f>
        <v>#DIV/0!</v>
      </c>
      <c r="K26" s="16">
        <f>HLOOKUP("Japan",Data2!$C$1:$BT$30,$A26,FALSE)/(HLOOKUP("Euro Area",Data2!$C$1:$BT$30,$A26,FALSE)*VLOOKUP(K$3,EuroConv!$A$2:$B$20,2,FALSE))</f>
        <v>21.311424874243428</v>
      </c>
      <c r="L26" s="16">
        <f>HLOOKUP("Japan",Data2!$C$1:$BT$30,$A26,FALSE)/(HLOOKUP("Euro Area",Data2!$C$1:$BT$30,$A26,FALSE)*VLOOKUP(L$3,EuroConv!$A$2:$B$20,2,FALSE))</f>
        <v>19.317116551471418</v>
      </c>
      <c r="M26" s="16">
        <f>HLOOKUP("Japan",Data2!$C$1:$BT$30,$A26,FALSE)/(HLOOKUP("Euro Area",Data2!$C$1:$BT$30,$A26,FALSE)*VLOOKUP(M$3,EuroConv!$A$2:$B$20,2,FALSE))</f>
        <v>64.78680571293792</v>
      </c>
      <c r="N26" s="16">
        <f>HLOOKUP("Japan",Data2!$C$1:$BT$30,$A26,FALSE)/(HLOOKUP("Euro Area",Data2!$C$1:$BT$30,$A26,FALSE)*VLOOKUP(N$3,EuroConv!$A$2:$B$20,2,FALSE))</f>
        <v>0.37186200504045597</v>
      </c>
      <c r="O26" s="16">
        <f>HLOOKUP("Japan",Data2!$C$1:$BT$30,$A26,FALSE)/(HLOOKUP(O$2,Data2!$C$1:$BT$30,$A26,FALSE))</f>
        <v>0.40871908568640036</v>
      </c>
      <c r="P26" s="16">
        <f>HLOOKUP("Japan",Data2!$C$1:$BT$30,$A26,FALSE)/(HLOOKUP("Euro Area",Data2!$C$1:$BT$30,$A26,FALSE)*VLOOKUP(P$3,EuroConv!$A$2:$B$20,2,FALSE))</f>
        <v>160.8910237358937</v>
      </c>
      <c r="Q26" s="16">
        <f>HLOOKUP("Japan",Data2!$C$1:$BT$30,$A26,FALSE)/(HLOOKUP("Euro Area",Data2!$C$1:$BT$30,$A26,FALSE)*VLOOKUP(Q$3,EuroConv!$A$2:$B$20,2,FALSE))</f>
        <v>6.5441275347722885E-2</v>
      </c>
      <c r="R26" s="16">
        <f>HLOOKUP("Japan",Data2!$C$1:$BT$30,$A26,FALSE)/(HLOOKUP(R$2,Data2!$C$1:$BT$30,$A26,FALSE))</f>
        <v>9.9174233807848358E-2</v>
      </c>
      <c r="S26" s="16">
        <f>HLOOKUP("Japan",Data2!$C$1:$BT$30,$A26,FALSE)/(HLOOKUP("Euro Area",Data2!$C$1:$BT$30,$A26,FALSE)*VLOOKUP(S$3,EuroConv!$A$2:$B$20,2,FALSE))</f>
        <v>180.29490187525309</v>
      </c>
      <c r="T26" s="16">
        <f>HLOOKUP("Japan",Data2!$C$1:$BT$30,$A26,FALSE)/(HLOOKUP("Euro Area",Data2!$C$1:$BT$30,$A26,FALSE)*VLOOKUP(T$3,EuroConv!$A$2:$B$20,2,FALSE))</f>
        <v>36.698325480055431</v>
      </c>
      <c r="U26" s="16">
        <f>HLOOKUP("Japan",Data2!$C$1:$BT$30,$A26,FALSE)/(HLOOKUP("Euro Area",Data2!$C$1:$BT$30,$A26,FALSE)*VLOOKUP(U$3,EuroConv!$A$2:$B$20,2,FALSE))</f>
        <v>3.141107891133478</v>
      </c>
      <c r="V26" s="16">
        <f>HLOOKUP("Japan",Data2!$C$1:$BT$30,$A26,FALSE)/(HLOOKUP("Euro Area",Data2!$C$1:$BT$30,$A26,FALSE)*VLOOKUP(V$3,EuroConv!$A$2:$B$20,2,FALSE))</f>
        <v>57.499388856762174</v>
      </c>
      <c r="W26" s="16">
        <f>HLOOKUP("Japan",Data2!$C$1:$BT$30,$A26,FALSE)/(HLOOKUP(W$2,Data2!$C$1:$BT$30,$A26,FALSE))</f>
        <v>13.560283024203622</v>
      </c>
      <c r="X26" s="16">
        <f>HLOOKUP("Japan",Data2!$C$1:$BT$30,$A26,FALSE)/(HLOOKUP(X$2,Data2!$C$1:$BT$30,$A26,FALSE))</f>
        <v>29.678816655989884</v>
      </c>
      <c r="Y26" s="16">
        <f>HLOOKUP("Japan",Data2!$C$1:$BT$30,$A26,FALSE)/(HLOOKUP("Euro Area",Data2!$C$1:$BT$30,$A26,FALSE)*VLOOKUP(Y$3,EuroConv!$A$2:$B$20,2,FALSE))</f>
        <v>0.6320366826824122</v>
      </c>
      <c r="Z26" s="16">
        <f>HLOOKUP("Japan",Data2!$C$1:$BT$30,$A26,FALSE)/(HLOOKUP(Z$2,Data2!$C$1:$BT$30,$A26,FALSE))</f>
        <v>81.225367838130964</v>
      </c>
      <c r="AA26" s="16">
        <f>HLOOKUP("Japan",Data2!$C$1:$BT$30,$A26,FALSE)/(HLOOKUP("Euro Area",Data2!$C$1:$BT$30,$A26,FALSE)*VLOOKUP(AA$3,EuroConv!$A$2:$B$20,2,FALSE))</f>
        <v>4.2060671253248145</v>
      </c>
      <c r="AB26" s="16">
        <f>HLOOKUP("Japan",Data2!$C$1:$BT$30,$A26,FALSE)/(HLOOKUP("Euro Area",Data2!$C$1:$BT$30,$A26,FALSE)*VLOOKUP(AB$3,EuroConv!$A$2:$B$20,2,FALSE))</f>
        <v>0.52875971547961687</v>
      </c>
      <c r="AC26" s="16">
        <f>HLOOKUP("Japan",Data2!$C$1:$BT$30,$A26,FALSE)/(HLOOKUP("Euro Area",Data2!$C$1:$BT$30,$A26,FALSE)*VLOOKUP(AC$3,EuroConv!$A$2:$B$20,2,FALSE))</f>
        <v>0.76155432679152923</v>
      </c>
      <c r="AD26" s="16">
        <f>HLOOKUP("France",Data2!$C$1:$BT$30,$A26,FALSE)/(HLOOKUP(AD$2,Data2!$C$1:$BT$30,$A26,FALSE))</f>
        <v>0</v>
      </c>
      <c r="AE26" s="16">
        <f>HLOOKUP("France",Data2!$C$1:$BT$30,$A26,FALSE)/(HLOOKUP(AE$2,Data2!$C$1:$BT$30,$A26,FALSE))</f>
        <v>0</v>
      </c>
      <c r="AF26" s="16">
        <f>HLOOKUP("France",Data2!$C$1:$BT$30,$A26,FALSE)/(HLOOKUP(AF$2,Data2!$C$1:$BT$30,$A26,FALSE))</f>
        <v>0</v>
      </c>
      <c r="AG26" s="16">
        <f>HLOOKUP("France",Data2!$C$1:$BT$30,$A26,FALSE)/(HLOOKUP(AG$2,Data2!$C$1:$BT$30,$A26,FALSE))</f>
        <v>0</v>
      </c>
      <c r="AH26" s="16">
        <f>HLOOKUP("France",Data2!$C$1:$BT$30,$A26,FALSE)/(HLOOKUP(AH$2,Data2!$C$1:$BT$30,$A26,FALSE))</f>
        <v>0</v>
      </c>
      <c r="AI26" s="16">
        <f>HLOOKUP("France",Data2!$C$1:$BT$30,$A26,FALSE)/(HLOOKUP(AI$2,Data2!$C$1:$BT$30,$A26,FALSE))</f>
        <v>0</v>
      </c>
      <c r="AJ26" s="16">
        <f>HLOOKUP("France",Data2!$C$1:$BT$30,$A26,FALSE)/(HLOOKUP(AJ$2,Data2!$C$1:$BT$30,$A26,FALSE))</f>
        <v>0</v>
      </c>
    </row>
    <row r="27" spans="1:36" x14ac:dyDescent="0.25">
      <c r="A27" s="16">
        <v>27</v>
      </c>
      <c r="B27" s="16">
        <v>2018</v>
      </c>
      <c r="C27" s="16">
        <f>HLOOKUP("Japan",Data2!$C$1:$BT$30,$A27,FALSE)/(HLOOKUP("Euro Area",Data2!$C$1:$BT$30,$A27,FALSE)*VLOOKUP(C$3,EuroConv!$A$2:$B$20,2,FALSE))</f>
        <v>9.47688288988682</v>
      </c>
      <c r="D27" s="16">
        <f>HLOOKUP("Japan",Data2!$C$1:$BT$30,$A27,FALSE)/(HLOOKUP("Euro Area",Data2!$C$1:$BT$30,$A27,FALSE)*VLOOKUP(D$3,EuroConv!$A$2:$B$20,2,FALSE))</f>
        <v>3.2326493528667548</v>
      </c>
      <c r="E27" s="16">
        <f>HLOOKUP("Japan",Data2!$C$1:$BT$30,$A27,FALSE)/(HLOOKUP(E$2,Data2!$C$1:$BT$30,$A27,FALSE))</f>
        <v>30.221252637266446</v>
      </c>
      <c r="F27" s="16">
        <f>HLOOKUP("Japan",Data2!$C$1:$BT$30,$A27,FALSE)/(HLOOKUP(F$2,Data2!$C$1:$BT$30,$A27,FALSE))</f>
        <v>85.215042131695995</v>
      </c>
      <c r="G27" s="16">
        <f>HLOOKUP("Japan",Data2!$C$1:$BT$30,$A27,FALSE)/(HLOOKUP(G$2,Data2!$C$1:$BT$30,$A27,FALSE))</f>
        <v>16.690431388979512</v>
      </c>
      <c r="H27" s="16">
        <f>HLOOKUP("Japan",Data2!$C$1:$BT$30,$A27,FALSE)/(HLOOKUP(H$2,Data2!$C$1:$BT$30,$A27,FALSE))</f>
        <v>5.0816200096361701</v>
      </c>
      <c r="I27" s="16">
        <f>HLOOKUP("Japan",Data2!$C$1:$BT$30,$A27,FALSE)/(HLOOKUP(I$2,Data2!$C$1:$BT$30,$A27,FALSE))</f>
        <v>17.48691141486146</v>
      </c>
      <c r="J27" s="16" t="e">
        <f>HLOOKUP("Japan",Data2!$C$1:$BT$30,$A27,FALSE)/(HLOOKUP(J$2,Data2!$C$1:$BT$30,$A27,FALSE))</f>
        <v>#DIV/0!</v>
      </c>
      <c r="K27" s="16">
        <f>HLOOKUP("Japan",Data2!$C$1:$BT$30,$A27,FALSE)/(HLOOKUP("Euro Area",Data2!$C$1:$BT$30,$A27,FALSE)*VLOOKUP(K$3,EuroConv!$A$2:$B$20,2,FALSE))</f>
        <v>21.932504777329211</v>
      </c>
      <c r="L27" s="16">
        <f>HLOOKUP("Japan",Data2!$C$1:$BT$30,$A27,FALSE)/(HLOOKUP("Euro Area",Data2!$C$1:$BT$30,$A27,FALSE)*VLOOKUP(L$3,EuroConv!$A$2:$B$20,2,FALSE))</f>
        <v>19.880076229037822</v>
      </c>
      <c r="M27" s="16">
        <f>HLOOKUP("Japan",Data2!$C$1:$BT$30,$A27,FALSE)/(HLOOKUP("Euro Area",Data2!$C$1:$BT$30,$A27,FALSE)*VLOOKUP(M$3,EuroConv!$A$2:$B$20,2,FALSE))</f>
        <v>66.674890777679863</v>
      </c>
      <c r="N27" s="16">
        <f>HLOOKUP("Japan",Data2!$C$1:$BT$30,$A27,FALSE)/(HLOOKUP("Euro Area",Data2!$C$1:$BT$30,$A27,FALSE)*VLOOKUP(N$3,EuroConv!$A$2:$B$20,2,FALSE))</f>
        <v>0.38269919773942662</v>
      </c>
      <c r="O27" s="16">
        <f>HLOOKUP("Japan",Data2!$C$1:$BT$30,$A27,FALSE)/(HLOOKUP(O$2,Data2!$C$1:$BT$30,$A27,FALSE))</f>
        <v>0.40865437345189837</v>
      </c>
      <c r="P27" s="16">
        <f>HLOOKUP("Japan",Data2!$C$1:$BT$30,$A27,FALSE)/(HLOOKUP("Euro Area",Data2!$C$1:$BT$30,$A27,FALSE)*VLOOKUP(P$3,EuroConv!$A$2:$B$20,2,FALSE))</f>
        <v>165.57987875234218</v>
      </c>
      <c r="Q27" s="16">
        <f>HLOOKUP("Japan",Data2!$C$1:$BT$30,$A27,FALSE)/(HLOOKUP("Euro Area",Data2!$C$1:$BT$30,$A27,FALSE)*VLOOKUP(Q$3,EuroConv!$A$2:$B$20,2,FALSE))</f>
        <v>6.7348433653214496E-2</v>
      </c>
      <c r="R27" s="16">
        <f>HLOOKUP("Japan",Data2!$C$1:$BT$30,$A27,FALSE)/(HLOOKUP(R$2,Data2!$C$1:$BT$30,$A27,FALSE))</f>
        <v>0.10036980509657081</v>
      </c>
      <c r="S27" s="16">
        <f>HLOOKUP("Japan",Data2!$C$1:$BT$30,$A27,FALSE)/(HLOOKUP("Euro Area",Data2!$C$1:$BT$30,$A27,FALSE)*VLOOKUP(S$3,EuroConv!$A$2:$B$20,2,FALSE))</f>
        <v>185.54924506649024</v>
      </c>
      <c r="T27" s="16">
        <f>HLOOKUP("Japan",Data2!$C$1:$BT$30,$A27,FALSE)/(HLOOKUP("Euro Area",Data2!$C$1:$BT$30,$A27,FALSE)*VLOOKUP(T$3,EuroConv!$A$2:$B$20,2,FALSE))</f>
        <v>37.767826584137403</v>
      </c>
      <c r="U27" s="16">
        <f>HLOOKUP("Japan",Data2!$C$1:$BT$30,$A27,FALSE)/(HLOOKUP("Euro Area",Data2!$C$1:$BT$30,$A27,FALSE)*VLOOKUP(U$3,EuroConv!$A$2:$B$20,2,FALSE))</f>
        <v>3.2326493528667548</v>
      </c>
      <c r="V27" s="16">
        <f>HLOOKUP("Japan",Data2!$C$1:$BT$30,$A27,FALSE)/(HLOOKUP("Euro Area",Data2!$C$1:$BT$30,$A27,FALSE)*VLOOKUP(V$3,EuroConv!$A$2:$B$20,2,FALSE))</f>
        <v>59.175096373710517</v>
      </c>
      <c r="W27" s="16">
        <f>HLOOKUP("Japan",Data2!$C$1:$BT$30,$A27,FALSE)/(HLOOKUP(W$2,Data2!$C$1:$BT$30,$A27,FALSE))</f>
        <v>13.578011600499233</v>
      </c>
      <c r="X27" s="16">
        <f>HLOOKUP("Japan",Data2!$C$1:$BT$30,$A27,FALSE)/(HLOOKUP(X$2,Data2!$C$1:$BT$30,$A27,FALSE))</f>
        <v>30.573599629278757</v>
      </c>
      <c r="Y27" s="16">
        <f>HLOOKUP("Japan",Data2!$C$1:$BT$30,$A27,FALSE)/(HLOOKUP("Euro Area",Data2!$C$1:$BT$30,$A27,FALSE)*VLOOKUP(Y$3,EuroConv!$A$2:$B$20,2,FALSE))</f>
        <v>0.65045615880582597</v>
      </c>
      <c r="Z27" s="16">
        <f>HLOOKUP("Japan",Data2!$C$1:$BT$30,$A27,FALSE)/(HLOOKUP(Z$2,Data2!$C$1:$BT$30,$A27,FALSE))</f>
        <v>81.865190014439349</v>
      </c>
      <c r="AA27" s="16">
        <f>HLOOKUP("Japan",Data2!$C$1:$BT$30,$A27,FALSE)/(HLOOKUP("Euro Area",Data2!$C$1:$BT$30,$A27,FALSE)*VLOOKUP(AA$3,EuroConv!$A$2:$B$20,2,FALSE))</f>
        <v>4.3286447463888207</v>
      </c>
      <c r="AB27" s="16">
        <f>HLOOKUP("Japan",Data2!$C$1:$BT$30,$A27,FALSE)/(HLOOKUP("Euro Area",Data2!$C$1:$BT$30,$A27,FALSE)*VLOOKUP(AB$3,EuroConv!$A$2:$B$20,2,FALSE))</f>
        <v>0.54416938586926067</v>
      </c>
      <c r="AC27" s="16">
        <f>HLOOKUP("Japan",Data2!$C$1:$BT$30,$A27,FALSE)/(HLOOKUP("Euro Area",Data2!$C$1:$BT$30,$A27,FALSE)*VLOOKUP(AC$3,EuroConv!$A$2:$B$20,2,FALSE))</f>
        <v>0.7837483419861625</v>
      </c>
      <c r="AD27" s="16">
        <f>HLOOKUP("France",Data2!$C$1:$BT$30,$A27,FALSE)/(HLOOKUP(AD$2,Data2!$C$1:$BT$30,$A27,FALSE))</f>
        <v>0</v>
      </c>
      <c r="AE27" s="16">
        <f>HLOOKUP("France",Data2!$C$1:$BT$30,$A27,FALSE)/(HLOOKUP(AE$2,Data2!$C$1:$BT$30,$A27,FALSE))</f>
        <v>0</v>
      </c>
      <c r="AF27" s="16">
        <f>HLOOKUP("France",Data2!$C$1:$BT$30,$A27,FALSE)/(HLOOKUP(AF$2,Data2!$C$1:$BT$30,$A27,FALSE))</f>
        <v>0</v>
      </c>
      <c r="AG27" s="16">
        <f>HLOOKUP("France",Data2!$C$1:$BT$30,$A27,FALSE)/(HLOOKUP(AG$2,Data2!$C$1:$BT$30,$A27,FALSE))</f>
        <v>0</v>
      </c>
      <c r="AH27" s="16">
        <f>HLOOKUP("France",Data2!$C$1:$BT$30,$A27,FALSE)/(HLOOKUP(AH$2,Data2!$C$1:$BT$30,$A27,FALSE))</f>
        <v>0</v>
      </c>
      <c r="AI27" s="16">
        <f>HLOOKUP("France",Data2!$C$1:$BT$30,$A27,FALSE)/(HLOOKUP(AI$2,Data2!$C$1:$BT$30,$A27,FALSE))</f>
        <v>0</v>
      </c>
      <c r="AJ27" s="16">
        <f>HLOOKUP("France",Data2!$C$1:$BT$30,$A27,FALSE)/(HLOOKUP(AJ$2,Data2!$C$1:$BT$30,$A27,FALSE))</f>
        <v>0</v>
      </c>
    </row>
    <row r="28" spans="1:36" x14ac:dyDescent="0.25">
      <c r="A28" s="16">
        <v>28</v>
      </c>
      <c r="B28" s="16">
        <v>2019</v>
      </c>
      <c r="C28" s="16">
        <f>HLOOKUP("Japan",Data2!$C$1:$BT$30,$A28,FALSE)/(HLOOKUP("Euro Area",Data2!$C$1:$BT$30,$A28,FALSE)*VLOOKUP(C$3,EuroConv!$A$2:$B$20,2,FALSE))</f>
        <v>8.8685233823576137</v>
      </c>
      <c r="D28" s="16">
        <f>HLOOKUP("Japan",Data2!$C$1:$BT$30,$A28,FALSE)/(HLOOKUP("Euro Area",Data2!$C$1:$BT$30,$A28,FALSE)*VLOOKUP(D$3,EuroConv!$A$2:$B$20,2,FALSE))</f>
        <v>3.0251324940878752</v>
      </c>
      <c r="E28" s="16">
        <f>HLOOKUP("Japan",Data2!$C$1:$BT$30,$A28,FALSE)/(HLOOKUP(E$2,Data2!$C$1:$BT$30,$A28,FALSE))</f>
        <v>27.636066588710165</v>
      </c>
      <c r="F28" s="16">
        <f>HLOOKUP("Japan",Data2!$C$1:$BT$30,$A28,FALSE)/(HLOOKUP(F$2,Data2!$C$1:$BT$30,$A28,FALSE))</f>
        <v>82.160243613449268</v>
      </c>
      <c r="G28" s="16">
        <f>HLOOKUP("Japan",Data2!$C$1:$BT$30,$A28,FALSE)/(HLOOKUP(G$2,Data2!$C$1:$BT$30,$A28,FALSE))</f>
        <v>15.779326969210592</v>
      </c>
      <c r="H28" s="16">
        <f>HLOOKUP("Japan",Data2!$C$1:$BT$30,$A28,FALSE)/(HLOOKUP(H$2,Data2!$C$1:$BT$30,$A28,FALSE))</f>
        <v>4.7535530050851094</v>
      </c>
      <c r="I28" s="16">
        <f>HLOOKUP("Japan",Data2!$C$1:$BT$30,$A28,FALSE)/(HLOOKUP(I$2,Data2!$C$1:$BT$30,$A28,FALSE))</f>
        <v>16.34463429929756</v>
      </c>
      <c r="J28" s="16" t="e">
        <f>HLOOKUP("Japan",Data2!$C$1:$BT$30,$A28,FALSE)/(HLOOKUP(J$2,Data2!$C$1:$BT$30,$A28,FALSE))</f>
        <v>#DIV/0!</v>
      </c>
      <c r="K28" s="16">
        <f>HLOOKUP("Japan",Data2!$C$1:$BT$30,$A28,FALSE)/(HLOOKUP("Euro Area",Data2!$C$1:$BT$30,$A28,FALSE)*VLOOKUP(K$3,EuroConv!$A$2:$B$20,2,FALSE))</f>
        <v>20.52456843789669</v>
      </c>
      <c r="L28" s="16">
        <f>HLOOKUP("Japan",Data2!$C$1:$BT$30,$A28,FALSE)/(HLOOKUP("Euro Area",Data2!$C$1:$BT$30,$A28,FALSE)*VLOOKUP(L$3,EuroConv!$A$2:$B$20,2,FALSE))</f>
        <v>18.603893593368998</v>
      </c>
      <c r="M28" s="16">
        <f>HLOOKUP("Japan",Data2!$C$1:$BT$30,$A28,FALSE)/(HLOOKUP("Euro Area",Data2!$C$1:$BT$30,$A28,FALSE)*VLOOKUP(M$3,EuroConv!$A$2:$B$20,2,FALSE))</f>
        <v>62.394759410713348</v>
      </c>
      <c r="N28" s="16">
        <f>HLOOKUP("Japan",Data2!$C$1:$BT$30,$A28,FALSE)/(HLOOKUP("Euro Area",Data2!$C$1:$BT$30,$A28,FALSE)*VLOOKUP(N$3,EuroConv!$A$2:$B$20,2,FALSE))</f>
        <v>0.35813218576157146</v>
      </c>
      <c r="O28" s="16">
        <f>HLOOKUP("Japan",Data2!$C$1:$BT$30,$A28,FALSE)/(HLOOKUP(O$2,Data2!$C$1:$BT$30,$A28,FALSE))</f>
        <v>0.37504185612352231</v>
      </c>
      <c r="P28" s="16">
        <f>HLOOKUP("Japan",Data2!$C$1:$BT$30,$A28,FALSE)/(HLOOKUP("Euro Area",Data2!$C$1:$BT$30,$A28,FALSE)*VLOOKUP(P$3,EuroConv!$A$2:$B$20,2,FALSE))</f>
        <v>154.95063550169317</v>
      </c>
      <c r="Q28" s="16">
        <f>HLOOKUP("Japan",Data2!$C$1:$BT$30,$A28,FALSE)/(HLOOKUP("Euro Area",Data2!$C$1:$BT$30,$A28,FALSE)*VLOOKUP(Q$3,EuroConv!$A$2:$B$20,2,FALSE))</f>
        <v>6.3025064840262712E-2</v>
      </c>
      <c r="R28" s="16">
        <f>HLOOKUP("Japan",Data2!$C$1:$BT$30,$A28,FALSE)/(HLOOKUP(R$2,Data2!$C$1:$BT$30,$A28,FALSE))</f>
        <v>9.3541823775848174E-2</v>
      </c>
      <c r="S28" s="16">
        <f>HLOOKUP("Japan",Data2!$C$1:$BT$30,$A28,FALSE)/(HLOOKUP("Euro Area",Data2!$C$1:$BT$30,$A28,FALSE)*VLOOKUP(S$3,EuroConv!$A$2:$B$20,2,FALSE))</f>
        <v>173.63808728785762</v>
      </c>
      <c r="T28" s="16">
        <f>HLOOKUP("Japan",Data2!$C$1:$BT$30,$A28,FALSE)/(HLOOKUP("Euro Area",Data2!$C$1:$BT$30,$A28,FALSE)*VLOOKUP(T$3,EuroConv!$A$2:$B$20,2,FALSE))</f>
        <v>35.343356782395588</v>
      </c>
      <c r="U28" s="16">
        <f>HLOOKUP("Japan",Data2!$C$1:$BT$30,$A28,FALSE)/(HLOOKUP("Euro Area",Data2!$C$1:$BT$30,$A28,FALSE)*VLOOKUP(U$3,EuroConv!$A$2:$B$20,2,FALSE))</f>
        <v>3.0251324940878752</v>
      </c>
      <c r="V28" s="16">
        <f>HLOOKUP("Japan",Data2!$C$1:$BT$30,$A28,FALSE)/(HLOOKUP("Euro Area",Data2!$C$1:$BT$30,$A28,FALSE)*VLOOKUP(V$3,EuroConv!$A$2:$B$20,2,FALSE))</f>
        <v>55.376407194347479</v>
      </c>
      <c r="W28" s="16">
        <f>HLOOKUP("Japan",Data2!$C$1:$BT$30,$A28,FALSE)/(HLOOKUP(W$2,Data2!$C$1:$BT$30,$A28,FALSE))</f>
        <v>12.387462034188976</v>
      </c>
      <c r="X28" s="16">
        <f>HLOOKUP("Japan",Data2!$C$1:$BT$30,$A28,FALSE)/(HLOOKUP(X$2,Data2!$C$1:$BT$30,$A28,FALSE))</f>
        <v>28.392555012433796</v>
      </c>
      <c r="Y28" s="16">
        <f>HLOOKUP("Japan",Data2!$C$1:$BT$30,$A28,FALSE)/(HLOOKUP("Euro Area",Data2!$C$1:$BT$30,$A28,FALSE)*VLOOKUP(Y$3,EuroConv!$A$2:$B$20,2,FALSE))</f>
        <v>0.6087007427013672</v>
      </c>
      <c r="Z28" s="16">
        <f>HLOOKUP("Japan",Data2!$C$1:$BT$30,$A28,FALSE)/(HLOOKUP(Z$2,Data2!$C$1:$BT$30,$A28,FALSE))</f>
        <v>79.909833951970327</v>
      </c>
      <c r="AA28" s="16">
        <f>HLOOKUP("Japan",Data2!$C$1:$BT$30,$A28,FALSE)/(HLOOKUP("Euro Area",Data2!$C$1:$BT$30,$A28,FALSE)*VLOOKUP(AA$3,EuroConv!$A$2:$B$20,2,FALSE))</f>
        <v>4.0507715029627391</v>
      </c>
      <c r="AB28" s="16">
        <f>HLOOKUP("Japan",Data2!$C$1:$BT$30,$A28,FALSE)/(HLOOKUP("Euro Area",Data2!$C$1:$BT$30,$A28,FALSE)*VLOOKUP(AB$3,EuroConv!$A$2:$B$20,2,FALSE))</f>
        <v>0.50923694833189581</v>
      </c>
      <c r="AC28" s="16">
        <f>HLOOKUP("Japan",Data2!$C$1:$BT$30,$A28,FALSE)/(HLOOKUP("Euro Area",Data2!$C$1:$BT$30,$A28,FALSE)*VLOOKUP(AC$3,EuroConv!$A$2:$B$20,2,FALSE))</f>
        <v>0.73343636062081841</v>
      </c>
      <c r="AD28" s="16">
        <f>HLOOKUP("France",Data2!$C$1:$BT$30,$A28,FALSE)/(HLOOKUP(AD$2,Data2!$C$1:$BT$30,$A28,FALSE))</f>
        <v>0</v>
      </c>
      <c r="AE28" s="16">
        <f>HLOOKUP("France",Data2!$C$1:$BT$30,$A28,FALSE)/(HLOOKUP(AE$2,Data2!$C$1:$BT$30,$A28,FALSE))</f>
        <v>0</v>
      </c>
      <c r="AF28" s="16">
        <f>HLOOKUP("France",Data2!$C$1:$BT$30,$A28,FALSE)/(HLOOKUP(AF$2,Data2!$C$1:$BT$30,$A28,FALSE))</f>
        <v>0</v>
      </c>
      <c r="AG28" s="16">
        <f>HLOOKUP("France",Data2!$C$1:$BT$30,$A28,FALSE)/(HLOOKUP(AG$2,Data2!$C$1:$BT$30,$A28,FALSE))</f>
        <v>0</v>
      </c>
      <c r="AH28" s="16">
        <f>HLOOKUP("France",Data2!$C$1:$BT$30,$A28,FALSE)/(HLOOKUP(AH$2,Data2!$C$1:$BT$30,$A28,FALSE))</f>
        <v>0</v>
      </c>
      <c r="AI28" s="16">
        <f>HLOOKUP("France",Data2!$C$1:$BT$30,$A28,FALSE)/(HLOOKUP(AI$2,Data2!$C$1:$BT$30,$A28,FALSE))</f>
        <v>0</v>
      </c>
      <c r="AJ28" s="16">
        <f>HLOOKUP("France",Data2!$C$1:$BT$30,$A28,FALSE)/(HLOOKUP(AJ$2,Data2!$C$1:$BT$30,$A28,FALSE))</f>
        <v>0</v>
      </c>
    </row>
    <row r="29" spans="1:36" x14ac:dyDescent="0.25">
      <c r="A29" s="16">
        <v>29</v>
      </c>
      <c r="B29" s="16">
        <v>2020</v>
      </c>
      <c r="C29" s="16">
        <f>HLOOKUP("Japan",Data2!$C$1:$BT$30,$A29,FALSE)/(HLOOKUP("Euro Area",Data2!$C$1:$BT$30,$A29,FALSE)*VLOOKUP(C$3,EuroConv!$A$2:$B$20,2,FALSE))</f>
        <v>8.8629980737958576</v>
      </c>
      <c r="D29" s="16">
        <f>HLOOKUP("Japan",Data2!$C$1:$BT$30,$A29,FALSE)/(HLOOKUP("Euro Area",Data2!$C$1:$BT$30,$A29,FALSE)*VLOOKUP(D$3,EuroConv!$A$2:$B$20,2,FALSE))</f>
        <v>3.0232477620136184</v>
      </c>
      <c r="E29" s="16">
        <f>HLOOKUP("Japan",Data2!$C$1:$BT$30,$A29,FALSE)/(HLOOKUP(E$2,Data2!$C$1:$BT$30,$A29,FALSE))</f>
        <v>20.71210071725794</v>
      </c>
      <c r="F29" s="16">
        <f>HLOOKUP("Japan",Data2!$C$1:$BT$30,$A29,FALSE)/(HLOOKUP(F$2,Data2!$C$1:$BT$30,$A29,FALSE))</f>
        <v>79.614039828430947</v>
      </c>
      <c r="G29" s="16">
        <f>HLOOKUP("Japan",Data2!$C$1:$BT$30,$A29,FALSE)/(HLOOKUP(G$2,Data2!$C$1:$BT$30,$A29,FALSE))</f>
        <v>15.472856581491216</v>
      </c>
      <c r="H29" s="16">
        <f>HLOOKUP("Japan",Data2!$C$1:$BT$30,$A29,FALSE)/(HLOOKUP(H$2,Data2!$C$1:$BT$30,$A29,FALSE))</f>
        <v>4.6003202146653743</v>
      </c>
      <c r="I29" s="16">
        <f>HLOOKUP("Japan",Data2!$C$1:$BT$30,$A29,FALSE)/(HLOOKUP(I$2,Data2!$C$1:$BT$30,$A29,FALSE))</f>
        <v>16.321017752297585</v>
      </c>
      <c r="J29" s="16" t="e">
        <f>HLOOKUP("Japan",Data2!$C$1:$BT$30,$A29,FALSE)/(HLOOKUP(J$2,Data2!$C$1:$BT$30,$A29,FALSE))</f>
        <v>#DIV/0!</v>
      </c>
      <c r="K29" s="16">
        <f>HLOOKUP("Japan",Data2!$C$1:$BT$30,$A29,FALSE)/(HLOOKUP("Euro Area",Data2!$C$1:$BT$30,$A29,FALSE)*VLOOKUP(K$3,EuroConv!$A$2:$B$20,2,FALSE))</f>
        <v>20.51178112609438</v>
      </c>
      <c r="L29" s="16">
        <f>HLOOKUP("Japan",Data2!$C$1:$BT$30,$A29,FALSE)/(HLOOKUP("Euro Area",Data2!$C$1:$BT$30,$A29,FALSE)*VLOOKUP(L$3,EuroConv!$A$2:$B$20,2,FALSE))</f>
        <v>18.592302909314657</v>
      </c>
      <c r="M29" s="16">
        <f>HLOOKUP("Japan",Data2!$C$1:$BT$30,$A29,FALSE)/(HLOOKUP("Euro Area",Data2!$C$1:$BT$30,$A29,FALSE)*VLOOKUP(M$3,EuroConv!$A$2:$B$20,2,FALSE))</f>
        <v>62.3558859383756</v>
      </c>
      <c r="N29" s="16">
        <f>HLOOKUP("Japan",Data2!$C$1:$BT$30,$A29,FALSE)/(HLOOKUP("Euro Area",Data2!$C$1:$BT$30,$A29,FALSE)*VLOOKUP(N$3,EuroConv!$A$2:$B$20,2,FALSE))</f>
        <v>0.35790906058650956</v>
      </c>
      <c r="O29" s="16">
        <f>HLOOKUP("Japan",Data2!$C$1:$BT$30,$A29,FALSE)/(HLOOKUP(O$2,Data2!$C$1:$BT$30,$A29,FALSE))</f>
        <v>0.34667447351953012</v>
      </c>
      <c r="P29" s="16">
        <f>HLOOKUP("Japan",Data2!$C$1:$BT$30,$A29,FALSE)/(HLOOKUP("Euro Area",Data2!$C$1:$BT$30,$A29,FALSE)*VLOOKUP(P$3,EuroConv!$A$2:$B$20,2,FALSE))</f>
        <v>154.85409743824394</v>
      </c>
      <c r="Q29" s="16">
        <f>HLOOKUP("Japan",Data2!$C$1:$BT$30,$A29,FALSE)/(HLOOKUP("Euro Area",Data2!$C$1:$BT$30,$A29,FALSE)*VLOOKUP(Q$3,EuroConv!$A$2:$B$20,2,FALSE))</f>
        <v>6.2985798672113472E-2</v>
      </c>
      <c r="R29" s="16">
        <f>HLOOKUP("Japan",Data2!$C$1:$BT$30,$A29,FALSE)/(HLOOKUP(R$2,Data2!$C$1:$BT$30,$A29,FALSE))</f>
        <v>9.0466553590628065E-2</v>
      </c>
      <c r="S29" s="16">
        <f>HLOOKUP("Japan",Data2!$C$1:$BT$30,$A29,FALSE)/(HLOOKUP("Euro Area",Data2!$C$1:$BT$30,$A29,FALSE)*VLOOKUP(S$3,EuroConv!$A$2:$B$20,2,FALSE))</f>
        <v>173.5299064815413</v>
      </c>
      <c r="T29" s="16">
        <f>HLOOKUP("Japan",Data2!$C$1:$BT$30,$A29,FALSE)/(HLOOKUP("Euro Area",Data2!$C$1:$BT$30,$A29,FALSE)*VLOOKUP(T$3,EuroConv!$A$2:$B$20,2,FALSE))</f>
        <v>35.321337000362938</v>
      </c>
      <c r="U29" s="16">
        <f>HLOOKUP("Japan",Data2!$C$1:$BT$30,$A29,FALSE)/(HLOOKUP("Euro Area",Data2!$C$1:$BT$30,$A29,FALSE)*VLOOKUP(U$3,EuroConv!$A$2:$B$20,2,FALSE))</f>
        <v>3.0232477620136184</v>
      </c>
      <c r="V29" s="16">
        <f>HLOOKUP("Japan",Data2!$C$1:$BT$30,$A29,FALSE)/(HLOOKUP("Euro Area",Data2!$C$1:$BT$30,$A29,FALSE)*VLOOKUP(V$3,EuroConv!$A$2:$B$20,2,FALSE))</f>
        <v>55.341906328352259</v>
      </c>
      <c r="W29" s="16">
        <f>HLOOKUP("Japan",Data2!$C$1:$BT$30,$A29,FALSE)/(HLOOKUP(W$2,Data2!$C$1:$BT$30,$A29,FALSE))</f>
        <v>11.339897222313873</v>
      </c>
      <c r="X29" s="16">
        <f>HLOOKUP("Japan",Data2!$C$1:$BT$30,$A29,FALSE)/(HLOOKUP(X$2,Data2!$C$1:$BT$30,$A29,FALSE))</f>
        <v>27.379911642635363</v>
      </c>
      <c r="Y29" s="16">
        <f>HLOOKUP("Japan",Data2!$C$1:$BT$30,$A29,FALSE)/(HLOOKUP("Euro Area",Data2!$C$1:$BT$30,$A29,FALSE)*VLOOKUP(Y$3,EuroConv!$A$2:$B$20,2,FALSE))</f>
        <v>0.60832150714205335</v>
      </c>
      <c r="Z29" s="16">
        <f>HLOOKUP("Japan",Data2!$C$1:$BT$30,$A29,FALSE)/(HLOOKUP(Z$2,Data2!$C$1:$BT$30,$A29,FALSE))</f>
        <v>77.387372464002368</v>
      </c>
      <c r="AA29" s="16">
        <f>HLOOKUP("Japan",Data2!$C$1:$BT$30,$A29,FALSE)/(HLOOKUP("Euro Area",Data2!$C$1:$BT$30,$A29,FALSE)*VLOOKUP(AA$3,EuroConv!$A$2:$B$20,2,FALSE))</f>
        <v>4.0482477725171995</v>
      </c>
      <c r="AB29" s="16">
        <f>HLOOKUP("Japan",Data2!$C$1:$BT$30,$A29,FALSE)/(HLOOKUP("Euro Area",Data2!$C$1:$BT$30,$A29,FALSE)*VLOOKUP(AB$3,EuroConv!$A$2:$B$20,2,FALSE))</f>
        <v>0.50891968116697195</v>
      </c>
      <c r="AC29" s="16">
        <f>HLOOKUP("Japan",Data2!$C$1:$BT$30,$A29,FALSE)/(HLOOKUP("Euro Area",Data2!$C$1:$BT$30,$A29,FALSE)*VLOOKUP(AC$3,EuroConv!$A$2:$B$20,2,FALSE))</f>
        <v>0.73297941169841896</v>
      </c>
      <c r="AD29" s="16">
        <f>HLOOKUP("France",Data2!$C$1:$BT$30,$A29,FALSE)/(HLOOKUP(AD$2,Data2!$C$1:$BT$30,$A29,FALSE))</f>
        <v>0</v>
      </c>
      <c r="AE29" s="16">
        <f>HLOOKUP("France",Data2!$C$1:$BT$30,$A29,FALSE)/(HLOOKUP(AE$2,Data2!$C$1:$BT$30,$A29,FALSE))</f>
        <v>0</v>
      </c>
      <c r="AF29" s="16">
        <f>HLOOKUP("France",Data2!$C$1:$BT$30,$A29,FALSE)/(HLOOKUP(AF$2,Data2!$C$1:$BT$30,$A29,FALSE))</f>
        <v>0</v>
      </c>
      <c r="AG29" s="16">
        <f>HLOOKUP("France",Data2!$C$1:$BT$30,$A29,FALSE)/(HLOOKUP(AG$2,Data2!$C$1:$BT$30,$A29,FALSE))</f>
        <v>0</v>
      </c>
      <c r="AH29" s="16">
        <f>HLOOKUP("France",Data2!$C$1:$BT$30,$A29,FALSE)/(HLOOKUP(AH$2,Data2!$C$1:$BT$30,$A29,FALSE))</f>
        <v>0</v>
      </c>
      <c r="AI29" s="16">
        <f>HLOOKUP("France",Data2!$C$1:$BT$30,$A29,FALSE)/(HLOOKUP(AI$2,Data2!$C$1:$BT$30,$A29,FALSE))</f>
        <v>0</v>
      </c>
      <c r="AJ29" s="16">
        <f>HLOOKUP("France",Data2!$C$1:$BT$30,$A29,FALSE)/(HLOOKUP(AJ$2,Data2!$C$1:$BT$30,$A29,FALSE))</f>
        <v>0</v>
      </c>
    </row>
    <row r="30" spans="1:36" x14ac:dyDescent="0.25">
      <c r="A30" s="16">
        <v>30</v>
      </c>
      <c r="B30" s="16">
        <v>2021</v>
      </c>
      <c r="C30" s="16">
        <f>HLOOKUP("Japan",Data2!$C$1:$BT$30,$A30,FALSE)/(HLOOKUP("Euro Area",Data2!$C$1:$BT$30,$A30,FALSE)*VLOOKUP(C$3,EuroConv!$A$2:$B$20,2,FALSE))</f>
        <v>9.4337233207254521</v>
      </c>
      <c r="D30" s="16">
        <f>HLOOKUP("Japan",Data2!$C$1:$BT$30,$A30,FALSE)/(HLOOKUP("Euro Area",Data2!$C$1:$BT$30,$A30,FALSE)*VLOOKUP(D$3,EuroConv!$A$2:$B$20,2,FALSE))</f>
        <v>3.217927238544926</v>
      </c>
      <c r="E30" s="16">
        <f>HLOOKUP("Japan",Data2!$C$1:$BT$30,$A30,FALSE)/(HLOOKUP(E$2,Data2!$C$1:$BT$30,$A30,FALSE))</f>
        <v>20.345971335779467</v>
      </c>
      <c r="F30" s="16">
        <f>HLOOKUP("Japan",Data2!$C$1:$BT$30,$A30,FALSE)/(HLOOKUP(F$2,Data2!$C$1:$BT$30,$A30,FALSE))</f>
        <v>87.531976746085675</v>
      </c>
      <c r="G30" s="16">
        <f>HLOOKUP("Japan",Data2!$C$1:$BT$30,$A30,FALSE)/(HLOOKUP(G$2,Data2!$C$1:$BT$30,$A30,FALSE))</f>
        <v>17.01887831351193</v>
      </c>
      <c r="H30" s="16">
        <f>HLOOKUP("Japan",Data2!$C$1:$BT$30,$A30,FALSE)/(HLOOKUP(H$2,Data2!$C$1:$BT$30,$A30,FALSE))</f>
        <v>5.0628969472856786</v>
      </c>
      <c r="I30" s="16">
        <f>HLOOKUP("Japan",Data2!$C$1:$BT$30,$A30,FALSE)/(HLOOKUP(I$2,Data2!$C$1:$BT$30,$A30,FALSE))</f>
        <v>17.457030341145767</v>
      </c>
      <c r="J30" s="16" t="e">
        <f>HLOOKUP("Japan",Data2!$C$1:$BT$30,$A30,FALSE)/(HLOOKUP(J$2,Data2!$C$1:$BT$30,$A30,FALSE))</f>
        <v>#DIV/0!</v>
      </c>
      <c r="K30" s="16">
        <f>HLOOKUP("Japan",Data2!$C$1:$BT$30,$A30,FALSE)/(HLOOKUP("Euro Area",Data2!$C$1:$BT$30,$A30,FALSE)*VLOOKUP(K$3,EuroConv!$A$2:$B$20,2,FALSE))</f>
        <v>21.832619881861177</v>
      </c>
      <c r="L30" s="16">
        <f>HLOOKUP("Japan",Data2!$C$1:$BT$30,$A30,FALSE)/(HLOOKUP("Euro Area",Data2!$C$1:$BT$30,$A30,FALSE)*VLOOKUP(L$3,EuroConv!$A$2:$B$20,2,FALSE))</f>
        <v>19.78953849264181</v>
      </c>
      <c r="M30" s="16">
        <f>HLOOKUP("Japan",Data2!$C$1:$BT$30,$A30,FALSE)/(HLOOKUP("Euro Area",Data2!$C$1:$BT$30,$A30,FALSE)*VLOOKUP(M$3,EuroConv!$A$2:$B$20,2,FALSE))</f>
        <v>66.371240348178745</v>
      </c>
      <c r="N30" s="16">
        <f>HLOOKUP("Japan",Data2!$C$1:$BT$30,$A30,FALSE)/(HLOOKUP("Euro Area",Data2!$C$1:$BT$30,$A30,FALSE)*VLOOKUP(N$3,EuroConv!$A$2:$B$20,2,FALSE))</f>
        <v>0.38095631110837408</v>
      </c>
      <c r="O30" s="16">
        <f>HLOOKUP("Japan",Data2!$C$1:$BT$30,$A30,FALSE)/(HLOOKUP(O$2,Data2!$C$1:$BT$30,$A30,FALSE))</f>
        <v>0.36205720830334787</v>
      </c>
      <c r="P30" s="16">
        <f>HLOOKUP("Japan",Data2!$C$1:$BT$30,$A30,FALSE)/(HLOOKUP("Euro Area",Data2!$C$1:$BT$30,$A30,FALSE)*VLOOKUP(P$3,EuroConv!$A$2:$B$20,2,FALSE))</f>
        <v>164.82579575777771</v>
      </c>
      <c r="Q30" s="16">
        <f>HLOOKUP("Japan",Data2!$C$1:$BT$30,$A30,FALSE)/(HLOOKUP("Euro Area",Data2!$C$1:$BT$30,$A30,FALSE)*VLOOKUP(Q$3,EuroConv!$A$2:$B$20,2,FALSE))</f>
        <v>6.7041715778366887E-2</v>
      </c>
      <c r="R30" s="16">
        <f>HLOOKUP("Japan",Data2!$C$1:$BT$30,$A30,FALSE)/(HLOOKUP(R$2,Data2!$C$1:$BT$30,$A30,FALSE))</f>
        <v>9.5943147807308296E-2</v>
      </c>
      <c r="S30" s="16">
        <f>HLOOKUP("Japan",Data2!$C$1:$BT$30,$A30,FALSE)/(HLOOKUP("Euro Area",Data2!$C$1:$BT$30,$A30,FALSE)*VLOOKUP(S$3,EuroConv!$A$2:$B$20,2,FALSE))</f>
        <v>184.70421769110371</v>
      </c>
      <c r="T30" s="16">
        <f>HLOOKUP("Japan",Data2!$C$1:$BT$30,$A30,FALSE)/(HLOOKUP("Euro Area",Data2!$C$1:$BT$30,$A30,FALSE)*VLOOKUP(T$3,EuroConv!$A$2:$B$20,2,FALSE))</f>
        <v>37.595824551140652</v>
      </c>
      <c r="U30" s="16">
        <f>HLOOKUP("Japan",Data2!$C$1:$BT$30,$A30,FALSE)/(HLOOKUP("Euro Area",Data2!$C$1:$BT$30,$A30,FALSE)*VLOOKUP(U$3,EuroConv!$A$2:$B$20,2,FALSE))</f>
        <v>3.217927238544926</v>
      </c>
      <c r="V30" s="16">
        <f>HLOOKUP("Japan",Data2!$C$1:$BT$30,$A30,FALSE)/(HLOOKUP("Euro Area",Data2!$C$1:$BT$30,$A30,FALSE)*VLOOKUP(V$3,EuroConv!$A$2:$B$20,2,FALSE))</f>
        <v>58.905601467606196</v>
      </c>
      <c r="W30" s="16">
        <f>HLOOKUP("Japan",Data2!$C$1:$BT$30,$A30,FALSE)/(HLOOKUP(W$2,Data2!$C$1:$BT$30,$A30,FALSE))</f>
        <v>12.776987641375669</v>
      </c>
      <c r="X30" s="16">
        <f>HLOOKUP("Japan",Data2!$C$1:$BT$30,$A30,FALSE)/(HLOOKUP(X$2,Data2!$C$1:$BT$30,$A30,FALSE))</f>
        <v>28.419650995252848</v>
      </c>
      <c r="Y30" s="16">
        <f>HLOOKUP("Japan",Data2!$C$1:$BT$30,$A30,FALSE)/(HLOOKUP("Euro Area",Data2!$C$1:$BT$30,$A30,FALSE)*VLOOKUP(Y$3,EuroConv!$A$2:$B$20,2,FALSE))</f>
        <v>0.64749385486067812</v>
      </c>
      <c r="Z30" s="16">
        <f>HLOOKUP("Japan",Data2!$C$1:$BT$30,$A30,FALSE)/(HLOOKUP(Z$2,Data2!$C$1:$BT$30,$A30,FALSE))</f>
        <v>81.693848458175097</v>
      </c>
      <c r="AA30" s="16">
        <f>HLOOKUP("Japan",Data2!$C$1:$BT$30,$A30,FALSE)/(HLOOKUP("Euro Area",Data2!$C$1:$BT$30,$A30,FALSE)*VLOOKUP(AA$3,EuroConv!$A$2:$B$20,2,FALSE))</f>
        <v>4.3089312557318742</v>
      </c>
      <c r="AB30" s="16">
        <f>HLOOKUP("Japan",Data2!$C$1:$BT$30,$A30,FALSE)/(HLOOKUP("Euro Area",Data2!$C$1:$BT$30,$A30,FALSE)*VLOOKUP(AB$3,EuroConv!$A$2:$B$20,2,FALSE))</f>
        <v>0.54169113257460555</v>
      </c>
      <c r="AC30" s="16">
        <f>HLOOKUP("Japan",Data2!$C$1:$BT$30,$A30,FALSE)/(HLOOKUP("Euro Area",Data2!$C$1:$BT$30,$A30,FALSE)*VLOOKUP(AC$3,EuroConv!$A$2:$B$20,2,FALSE))</f>
        <v>0.78017899949622249</v>
      </c>
      <c r="AD30" s="16">
        <f>HLOOKUP("France",Data2!$C$1:$BT$30,$A30,FALSE)/(HLOOKUP(AD$2,Data2!$C$1:$BT$30,$A30,FALSE))</f>
        <v>0</v>
      </c>
      <c r="AE30" s="16">
        <f>HLOOKUP("France",Data2!$C$1:$BT$30,$A30,FALSE)/(HLOOKUP(AE$2,Data2!$C$1:$BT$30,$A30,FALSE))</f>
        <v>0</v>
      </c>
      <c r="AF30" s="16">
        <f>HLOOKUP("France",Data2!$C$1:$BT$30,$A30,FALSE)/(HLOOKUP(AF$2,Data2!$C$1:$BT$30,$A30,FALSE))</f>
        <v>0</v>
      </c>
      <c r="AG30" s="16">
        <f>HLOOKUP("France",Data2!$C$1:$BT$30,$A30,FALSE)/(HLOOKUP(AG$2,Data2!$C$1:$BT$30,$A30,FALSE))</f>
        <v>0</v>
      </c>
      <c r="AH30" s="16">
        <f>HLOOKUP("France",Data2!$C$1:$BT$30,$A30,FALSE)/(HLOOKUP(AH$2,Data2!$C$1:$BT$30,$A30,FALSE))</f>
        <v>0</v>
      </c>
      <c r="AI30" s="16">
        <f>HLOOKUP("France",Data2!$C$1:$BT$30,$A30,FALSE)/(HLOOKUP(AI$2,Data2!$C$1:$BT$30,$A30,FALSE))</f>
        <v>0</v>
      </c>
      <c r="AJ30" s="16">
        <f>HLOOKUP("France",Data2!$C$1:$BT$30,$A30,FALSE)/(HLOOKUP(AJ$2,Data2!$C$1:$BT$30,$A30,FALSE))</f>
        <v>0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workbookViewId="0">
      <selection activeCell="A4" sqref="A4:A30"/>
    </sheetView>
  </sheetViews>
  <sheetFormatPr defaultRowHeight="13.2" x14ac:dyDescent="0.25"/>
  <cols>
    <col min="3" max="3" width="11.90625" bestFit="1" customWidth="1"/>
    <col min="5" max="5" width="11.90625" bestFit="1" customWidth="1"/>
    <col min="36" max="36" width="11.90625" bestFit="1" customWidth="1"/>
  </cols>
  <sheetData>
    <row r="1" spans="1:36" x14ac:dyDescent="0.25">
      <c r="A1" s="1"/>
      <c r="B1" s="1"/>
      <c r="C1" s="1"/>
      <c r="D1" s="1"/>
      <c r="E1" s="1"/>
    </row>
    <row r="2" spans="1:36" s="1" customFormat="1" ht="39.6" x14ac:dyDescent="0.25">
      <c r="C2" s="1" t="s">
        <v>29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1023</v>
      </c>
      <c r="Q2" s="1" t="s">
        <v>44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63</v>
      </c>
      <c r="AJ2" s="10" t="s">
        <v>1087</v>
      </c>
    </row>
    <row r="3" spans="1:36" s="1" customFormat="1" x14ac:dyDescent="0.25">
      <c r="C3" s="10" t="s">
        <v>991</v>
      </c>
      <c r="D3" s="10" t="s">
        <v>992</v>
      </c>
      <c r="E3" s="10" t="s">
        <v>1021</v>
      </c>
      <c r="F3" s="10" t="s">
        <v>993</v>
      </c>
      <c r="G3" s="10" t="s">
        <v>1022</v>
      </c>
      <c r="H3" s="10" t="s">
        <v>994</v>
      </c>
      <c r="I3" s="10" t="s">
        <v>995</v>
      </c>
      <c r="J3" s="10" t="s">
        <v>996</v>
      </c>
      <c r="K3" s="10" t="s">
        <v>997</v>
      </c>
      <c r="L3" s="10" t="s">
        <v>998</v>
      </c>
      <c r="M3" s="10" t="s">
        <v>999</v>
      </c>
      <c r="N3" s="10" t="s">
        <v>1000</v>
      </c>
      <c r="O3" s="10" t="s">
        <v>1001</v>
      </c>
      <c r="P3" s="10" t="s">
        <v>1024</v>
      </c>
      <c r="Q3" s="10" t="s">
        <v>1002</v>
      </c>
      <c r="R3" s="10" t="s">
        <v>1003</v>
      </c>
      <c r="S3" s="10" t="s">
        <v>1004</v>
      </c>
      <c r="T3" s="10" t="s">
        <v>1005</v>
      </c>
      <c r="U3" s="10" t="s">
        <v>1006</v>
      </c>
      <c r="V3" s="10" t="s">
        <v>1007</v>
      </c>
      <c r="W3" s="10" t="s">
        <v>1008</v>
      </c>
      <c r="X3" s="10" t="s">
        <v>1009</v>
      </c>
      <c r="Y3" s="10" t="s">
        <v>1010</v>
      </c>
      <c r="Z3" s="10" t="s">
        <v>1011</v>
      </c>
      <c r="AA3" s="10" t="s">
        <v>1012</v>
      </c>
      <c r="AB3" s="10" t="s">
        <v>1013</v>
      </c>
      <c r="AC3" s="10" t="s">
        <v>1014</v>
      </c>
      <c r="AD3" s="10" t="s">
        <v>1015</v>
      </c>
      <c r="AE3" s="10" t="s">
        <v>1016</v>
      </c>
      <c r="AF3" s="10" t="s">
        <v>1017</v>
      </c>
      <c r="AG3" s="10" t="s">
        <v>1018</v>
      </c>
      <c r="AH3" s="10" t="s">
        <v>1019</v>
      </c>
      <c r="AI3" s="10" t="s">
        <v>1020</v>
      </c>
      <c r="AJ3" s="10" t="s">
        <v>1088</v>
      </c>
    </row>
    <row r="4" spans="1:36" x14ac:dyDescent="0.25">
      <c r="A4" s="1">
        <v>4</v>
      </c>
      <c r="B4" s="1">
        <v>1995</v>
      </c>
      <c r="C4" s="1">
        <f>HLOOKUP("Japan",Data2!$C$1:$BT$30,$A4,FALSE)/(HLOOKUP(C$2,Data2!$C$1:$BT$30,$A4,FALSE))</f>
        <v>9.3299229322368582</v>
      </c>
      <c r="D4" s="1">
        <f>HLOOKUP("Japan",Data2!$C$1:$BT$30,$A4,FALSE)/(HLOOKUP(D$2,Data2!$C$1:$BT$30,$A4,FALSE))</f>
        <v>3.190621641439594</v>
      </c>
      <c r="E4" s="1">
        <f>HLOOKUP("Japan",Data2!$C$1:$BT$30,$A4,FALSE)/(HLOOKUP(E$2,Data2!$C$1:$BT$30,$A4,FALSE))</f>
        <v>102.49863330911732</v>
      </c>
      <c r="F4" s="1">
        <f>HLOOKUP("Japan",Data2!$C$1:$BT$30,$A4,FALSE)/(HLOOKUP(F$2,Data2!$C$1:$BT$30,$A4,FALSE))</f>
        <v>68.534294996511235</v>
      </c>
      <c r="G4" s="1">
        <f>HLOOKUP("Japan",Data2!$C$1:$BT$30,$A4,FALSE)/(HLOOKUP(G$2,Data2!$C$1:$BT$30,$A4,FALSE))</f>
        <v>11.262709420557389</v>
      </c>
      <c r="H4" s="1">
        <f>HLOOKUP("Japan",Data2!$C$1:$BT$30,$A4,FALSE)/(HLOOKUP(H$2,Data2!$C$1:$BT$30,$A4,FALSE))</f>
        <v>3.5439795219914063</v>
      </c>
      <c r="I4" s="1">
        <f>HLOOKUP("Japan",Data2!$C$1:$BT$30,$A4,FALSE)/(HLOOKUP(I$2,Data2!$C$1:$BT$30,$A4,FALSE))</f>
        <v>16.789257962408737</v>
      </c>
      <c r="J4" s="1">
        <f>HLOOKUP("Japan",Data2!$C$1:$BT$30,$A4,FALSE)/(HLOOKUP(J$2,Data2!$C$1:$BT$30,$A4,FALSE))</f>
        <v>8.2042416246901748</v>
      </c>
      <c r="K4" s="1">
        <f>HLOOKUP("Japan",Data2!$C$1:$BT$30,$A4,FALSE)/(HLOOKUP(K$2,Data2!$C$1:$BT$30,$A4,FALSE))</f>
        <v>21.540361641221367</v>
      </c>
      <c r="L4" s="1">
        <f>HLOOKUP("Japan",Data2!$C$1:$BT$30,$A4,FALSE)/(HLOOKUP(L$2,Data2!$C$1:$BT$30,$A4,FALSE))</f>
        <v>18.844016615638079</v>
      </c>
      <c r="M4" s="1">
        <f>HLOOKUP("Japan",Data2!$C$1:$BT$30,$A4,FALSE)/(HLOOKUP(M$2,Data2!$C$1:$BT$30,$A4,FALSE))</f>
        <v>65.6321583431167</v>
      </c>
      <c r="N4" s="1">
        <f>HLOOKUP("Japan",Data2!$C$1:$BT$30,$A4,FALSE)/(HLOOKUP(N$2,Data2!$C$1:$BT$30,$A4,FALSE))</f>
        <v>0.40601946112877102</v>
      </c>
      <c r="O4" s="1">
        <f>HLOOKUP("Japan",Data2!$C$1:$BT$30,$A4,FALSE)/(HLOOKUP(O$2,Data2!$C$1:$BT$30,$A4,FALSE))</f>
        <v>0.74839682289301457</v>
      </c>
      <c r="P4" s="1">
        <f>HLOOKUP("Japan",Data2!$C$1:$BT$30,$A4,FALSE)/(HLOOKUP(P$2,Data2!$C$1:$BT$30,$A4,FALSE))</f>
        <v>150.80101238284774</v>
      </c>
      <c r="Q4" s="1">
        <f>HLOOKUP("Japan",Data2!$C$1:$BT$30,$A4,FALSE)/(HLOOKUP(Q$2,Data2!$C$1:$BT$30,$A4,FALSE))</f>
        <v>5.7743056358988548E-2</v>
      </c>
      <c r="R4" s="1">
        <f>HLOOKUP("Japan",Data2!$C$1:$BT$30,$A4,FALSE)/(HLOOKUP(R$2,Data2!$C$1:$BT$30,$A4,FALSE))</f>
        <v>0.12195665609586116</v>
      </c>
      <c r="S4" s="1">
        <f>HLOOKUP("Japan",Data2!$C$1:$BT$30,$A4,FALSE)/(HLOOKUP(S$2,Data2!$C$1:$BT$30,$A4,FALSE))</f>
        <v>178.28383351761192</v>
      </c>
      <c r="T4" s="1">
        <f>HLOOKUP("Japan",Data2!$C$1:$BT$30,$A4,FALSE)/(HLOOKUP(T$2,Data2!$C$1:$BT$30,$A4,FALSE))</f>
        <v>23.514894791666674</v>
      </c>
      <c r="U4" s="1">
        <f>HLOOKUP("Japan",Data2!$C$1:$BT$30,$A4,FALSE)/(HLOOKUP(U$2,Data2!$C$1:$BT$30,$A4,FALSE))</f>
        <v>3.190621641439594</v>
      </c>
      <c r="V4" s="1">
        <f>HLOOKUP("Japan",Data2!$C$1:$BT$30,$A4,FALSE)/(HLOOKUP(V$2,Data2!$C$1:$BT$30,$A4,FALSE))</f>
        <v>58.579453825838506</v>
      </c>
      <c r="W4" s="1">
        <f>HLOOKUP("Japan",Data2!$C$1:$BT$30,$A4,FALSE)/(HLOOKUP(W$2,Data2!$C$1:$BT$30,$A4,FALSE))</f>
        <v>14.847238058306369</v>
      </c>
      <c r="X4" s="1">
        <f>HLOOKUP("Japan",Data2!$C$1:$BT$30,$A4,FALSE)/(HLOOKUP(X$2,Data2!$C$1:$BT$30,$A4,FALSE))</f>
        <v>38.787721908741709</v>
      </c>
      <c r="Y4" s="1">
        <f>HLOOKUP("Japan",Data2!$C$1:$BT$30,$A4,FALSE)/(HLOOKUP(Y$2,Data2!$C$1:$BT$30,$A4,FALSE))</f>
        <v>0.62247609471425069</v>
      </c>
      <c r="Z4" s="1">
        <f>HLOOKUP("Japan",Data2!$C$1:$BT$30,$A4,FALSE)/(HLOOKUP(Z$2,Data2!$C$1:$BT$30,$A4,FALSE))</f>
        <v>66.361816150748169</v>
      </c>
      <c r="AA4" s="1">
        <f>HLOOKUP("Japan",Data2!$C$1:$BT$30,$A4,FALSE)/(HLOOKUP(AA$2,Data2!$C$1:$BT$30,$A4,FALSE))</f>
        <v>3.1655591890307662</v>
      </c>
      <c r="AB4" s="1">
        <f>HLOOKUP("Japan",Data2!$C$1:$BT$30,$A4,FALSE)/(HLOOKUP(AB$2,Data2!$C$1:$BT$30,$A4,FALSE))</f>
        <v>0.79362804643101836</v>
      </c>
      <c r="AC4" s="1">
        <f>HLOOKUP("Japan",Data2!$C$1:$BT$30,$A4,FALSE)/(HLOOKUP(AC$2,Data2!$C$1:$BT$30,$A4,FALSE))</f>
        <v>0.75435346475364062</v>
      </c>
      <c r="AD4" s="1">
        <f>HLOOKUP("Japan",Data2!$C$1:$BT$30,$A4,FALSE)/(HLOOKUP(AD$2,Data2!$C$1:$BT$30,$A4,FALSE))</f>
        <v>13.18604246627482</v>
      </c>
      <c r="AE4" s="1">
        <f>HLOOKUP("Japan",Data2!$C$1:$BT$30,$A4,FALSE)/(HLOOKUP(AE$2,Data2!$C$1:$BT$30,$A4,FALSE))</f>
        <v>79.545058609702807</v>
      </c>
      <c r="AF4" s="1">
        <f>HLOOKUP("Japan",Data2!$C$1:$BT$30,$A4,FALSE)/(HLOOKUP(AF$2,Data2!$C$1:$BT$30,$A4,FALSE))</f>
        <v>3.7751922877787232</v>
      </c>
      <c r="AG4" s="1">
        <f>HLOOKUP("Japan",Data2!$C$1:$BT$30,$A4,FALSE)/(HLOOKUP(AG$2,Data2!$C$1:$BT$30,$A4,FALSE))</f>
        <v>148.43665981912852</v>
      </c>
      <c r="AH4" s="1">
        <f>HLOOKUP("Japan",Data2!$C$1:$BT$30,$A4,FALSE)/(HLOOKUP(AH$2,Data2!$C$1:$BT$30,$A4,FALSE))</f>
        <v>94.059579166666694</v>
      </c>
      <c r="AI4" s="1">
        <f>HLOOKUP("Japan",Data2!$C$1:$BT$30,$A4,FALSE)/(HLOOKUP(AI$2,Data2!$C$1:$BT$30,$A4,FALSE))</f>
        <v>8.5212401573317043E-3</v>
      </c>
      <c r="AJ4" s="6">
        <f>HLOOKUP("Japan",Data2!$C$1:$BT$30,$A4,FALSE)/(Data2!AL3)</f>
        <v>111.55758813378176</v>
      </c>
    </row>
    <row r="5" spans="1:36" x14ac:dyDescent="0.25">
      <c r="A5" s="1">
        <v>5</v>
      </c>
      <c r="B5" s="1">
        <v>1996</v>
      </c>
      <c r="C5" s="1">
        <f>HLOOKUP("Japan",Data2!$C$1:$BT$30,$A5,FALSE)/(HLOOKUP(C$2,Data2!$C$1:$BT$30,$A5,FALSE))</f>
        <v>10.275205766054452</v>
      </c>
      <c r="D5" s="1">
        <f>HLOOKUP("Japan",Data2!$C$1:$BT$30,$A5,FALSE)/(HLOOKUP(D$2,Data2!$C$1:$BT$30,$A5,FALSE))</f>
        <v>3.5133636878645396</v>
      </c>
      <c r="E5" s="1">
        <f>HLOOKUP("Japan",Data2!$C$1:$BT$30,$A5,FALSE)/(HLOOKUP(E$2,Data2!$C$1:$BT$30,$A5,FALSE))</f>
        <v>108.22709846449806</v>
      </c>
      <c r="F5" s="1">
        <f>HLOOKUP("Japan",Data2!$C$1:$BT$30,$A5,FALSE)/(HLOOKUP(F$2,Data2!$C$1:$BT$30,$A5,FALSE))</f>
        <v>79.778020244017313</v>
      </c>
      <c r="G5" s="1">
        <f>HLOOKUP("Japan",Data2!$C$1:$BT$30,$A5,FALSE)/(HLOOKUP(G$2,Data2!$C$1:$BT$30,$A5,FALSE))</f>
        <v>13.083565918045627</v>
      </c>
      <c r="H5" s="1">
        <f>HLOOKUP("Japan",Data2!$C$1:$BT$30,$A5,FALSE)/(HLOOKUP(H$2,Data2!$C$1:$BT$30,$A5,FALSE))</f>
        <v>4.0073453900208529</v>
      </c>
      <c r="I5" s="1">
        <f>HLOOKUP("Japan",Data2!$C$1:$BT$30,$A5,FALSE)/(HLOOKUP(I$2,Data2!$C$1:$BT$30,$A5,FALSE))</f>
        <v>18.759306082456288</v>
      </c>
      <c r="J5" s="1">
        <f>HLOOKUP("Japan",Data2!$C$1:$BT$30,$A5,FALSE)/(HLOOKUP(J$2,Data2!$C$1:$BT$30,$A5,FALSE))</f>
        <v>9.0363064185634663</v>
      </c>
      <c r="K5" s="1">
        <f>HLOOKUP("Japan",Data2!$C$1:$BT$30,$A5,FALSE)/(HLOOKUP(K$2,Data2!$C$1:$BT$30,$A5,FALSE))</f>
        <v>23.680825650459234</v>
      </c>
      <c r="L5" s="1">
        <f>HLOOKUP("Japan",Data2!$C$1:$BT$30,$A5,FALSE)/(HLOOKUP(L$2,Data2!$C$1:$BT$30,$A5,FALSE))</f>
        <v>21.264505564517993</v>
      </c>
      <c r="M5" s="1">
        <f>HLOOKUP("Japan",Data2!$C$1:$BT$30,$A5,FALSE)/(HLOOKUP(M$2,Data2!$C$1:$BT$30,$A5,FALSE))</f>
        <v>72.289290364168764</v>
      </c>
      <c r="N5" s="1">
        <f>HLOOKUP("Japan",Data2!$C$1:$BT$30,$A5,FALSE)/(HLOOKUP(N$2,Data2!$C$1:$BT$30,$A5,FALSE))</f>
        <v>0.4519062756064845</v>
      </c>
      <c r="O5" s="1">
        <f>HLOOKUP("Japan",Data2!$C$1:$BT$30,$A5,FALSE)/(HLOOKUP(O$2,Data2!$C$1:$BT$30,$A5,FALSE))</f>
        <v>0.71261992837489696</v>
      </c>
      <c r="P5" s="1">
        <f>HLOOKUP("Japan",Data2!$C$1:$BT$30,$A5,FALSE)/(HLOOKUP(P$2,Data2!$C$1:$BT$30,$A5,FALSE))</f>
        <v>174.03859117103977</v>
      </c>
      <c r="Q5" s="1">
        <f>HLOOKUP("Japan",Data2!$C$1:$BT$30,$A5,FALSE)/(HLOOKUP(Q$2,Data2!$C$1:$BT$30,$A5,FALSE))</f>
        <v>7.0500839637845467E-2</v>
      </c>
      <c r="R5" s="1">
        <f>HLOOKUP("Japan",Data2!$C$1:$BT$30,$A5,FALSE)/(HLOOKUP(R$2,Data2!$C$1:$BT$30,$A5,FALSE))</f>
        <v>0.13522038972433845</v>
      </c>
      <c r="S5" s="1">
        <f>HLOOKUP("Japan",Data2!$C$1:$BT$30,$A5,FALSE)/(HLOOKUP(S$2,Data2!$C$1:$BT$30,$A5,FALSE))</f>
        <v>197.51077016190106</v>
      </c>
      <c r="T5" s="1">
        <f>HLOOKUP("Japan",Data2!$C$1:$BT$30,$A5,FALSE)/(HLOOKUP(T$2,Data2!$C$1:$BT$30,$A5,FALSE))</f>
        <v>27.194764166666751</v>
      </c>
      <c r="U5" s="1">
        <f>HLOOKUP("Japan",Data2!$C$1:$BT$30,$A5,FALSE)/(HLOOKUP(U$2,Data2!$C$1:$BT$30,$A5,FALSE))</f>
        <v>3.5133636878645396</v>
      </c>
      <c r="V5" s="1">
        <f>HLOOKUP("Japan",Data2!$C$1:$BT$30,$A5,FALSE)/(HLOOKUP(V$2,Data2!$C$1:$BT$30,$A5,FALSE))</f>
        <v>64.522964805921248</v>
      </c>
      <c r="W5" s="1">
        <f>HLOOKUP("Japan",Data2!$C$1:$BT$30,$A5,FALSE)/(HLOOKUP(W$2,Data2!$C$1:$BT$30,$A5,FALSE))</f>
        <v>16.865471196172557</v>
      </c>
      <c r="X5" s="1">
        <f>HLOOKUP("Japan",Data2!$C$1:$BT$30,$A5,FALSE)/(HLOOKUP(X$2,Data2!$C$1:$BT$30,$A5,FALSE))</f>
        <v>40.346818243635994</v>
      </c>
      <c r="Y5" s="1">
        <f>HLOOKUP("Japan",Data2!$C$1:$BT$30,$A5,FALSE)/(HLOOKUP(Y$2,Data2!$C$1:$BT$30,$A5,FALSE))</f>
        <v>0.70524166433332813</v>
      </c>
      <c r="Z5" s="1">
        <f>HLOOKUP("Japan",Data2!$C$1:$BT$30,$A5,FALSE)/(HLOOKUP(Z$2,Data2!$C$1:$BT$30,$A5,FALSE))</f>
        <v>77.146033004954759</v>
      </c>
      <c r="AA5" s="1">
        <f>HLOOKUP("Japan",Data2!$C$1:$BT$30,$A5,FALSE)/(HLOOKUP(AA$2,Data2!$C$1:$BT$30,$A5,FALSE))</f>
        <v>3.5486378229961102</v>
      </c>
      <c r="AB5" s="1">
        <f>HLOOKUP("Japan",Data2!$C$1:$BT$30,$A5,FALSE)/(HLOOKUP(AB$2,Data2!$C$1:$BT$30,$A5,FALSE))</f>
        <v>0.80360220508643876</v>
      </c>
      <c r="AC5" s="1">
        <f>HLOOKUP("Japan",Data2!$C$1:$BT$30,$A5,FALSE)/(HLOOKUP(AC$2,Data2!$C$1:$BT$30,$A5,FALSE))</f>
        <v>0.85881649197764354</v>
      </c>
      <c r="AD5" s="1">
        <f>HLOOKUP("Japan",Data2!$C$1:$BT$30,$A5,FALSE)/(HLOOKUP(AD$2,Data2!$C$1:$BT$30,$A5,FALSE))</f>
        <v>16.221260528731545</v>
      </c>
      <c r="AE5" s="1">
        <f>HLOOKUP("Japan",Data2!$C$1:$BT$30,$A5,FALSE)/(HLOOKUP(AE$2,Data2!$C$1:$BT$30,$A5,FALSE))</f>
        <v>88.008233482469393</v>
      </c>
      <c r="AF5" s="1">
        <f>HLOOKUP("Japan",Data2!$C$1:$BT$30,$A5,FALSE)/(HLOOKUP(AF$2,Data2!$C$1:$BT$30,$A5,FALSE))</f>
        <v>4.2923260044504401</v>
      </c>
      <c r="AG5" s="1">
        <f>HLOOKUP("Japan",Data2!$C$1:$BT$30,$A5,FALSE)/(HLOOKUP(AG$2,Data2!$C$1:$BT$30,$A5,FALSE))</f>
        <v>169.71316902169704</v>
      </c>
      <c r="AH5" s="1">
        <f>HLOOKUP("Japan",Data2!$C$1:$BT$30,$A5,FALSE)/(HLOOKUP(AH$2,Data2!$C$1:$BT$30,$A5,FALSE))</f>
        <v>108.779056666667</v>
      </c>
      <c r="AI5" s="6">
        <f>HLOOKUP("Japan",Data2!$C$1:$BT$30,$A5,FALSE)/(HLOOKUP(AI$2,Data2!$C$1:$BT$30,$A5,FALSE))</f>
        <v>9.859799231065617E-3</v>
      </c>
      <c r="AJ5" s="6">
        <f>HLOOKUP("Japan",Data2!$C$1:$BT$30,$A5,FALSE)/(Data2!AL4)</f>
        <v>142.18755078280179</v>
      </c>
    </row>
    <row r="6" spans="1:36" x14ac:dyDescent="0.25">
      <c r="A6" s="1">
        <v>6</v>
      </c>
      <c r="B6" s="1">
        <v>1997</v>
      </c>
      <c r="C6" s="1">
        <f>HLOOKUP("Japan",Data2!$C$1:$BT$30,$A6,FALSE)/(HLOOKUP(C$2,Data2!$C$1:$BT$30,$A6,FALSE))</f>
        <v>9.9138349616489023</v>
      </c>
      <c r="D6" s="1">
        <f>HLOOKUP("Japan",Data2!$C$1:$BT$30,$A6,FALSE)/(HLOOKUP(D$2,Data2!$C$1:$BT$30,$A6,FALSE))</f>
        <v>3.3820996173908897</v>
      </c>
      <c r="E6" s="1">
        <f>HLOOKUP("Japan",Data2!$C$1:$BT$30,$A6,FALSE)/(HLOOKUP(E$2,Data2!$C$1:$BT$30,$A6,FALSE))</f>
        <v>112.23728924929812</v>
      </c>
      <c r="F6" s="1">
        <f>HLOOKUP("Japan",Data2!$C$1:$BT$30,$A6,FALSE)/(HLOOKUP(F$2,Data2!$C$1:$BT$30,$A6,FALSE))</f>
        <v>87.383384942154862</v>
      </c>
      <c r="G6" s="1">
        <f>HLOOKUP("Japan",Data2!$C$1:$BT$30,$A6,FALSE)/(HLOOKUP(G$2,Data2!$C$1:$BT$30,$A6,FALSE))</f>
        <v>14.595119212527814</v>
      </c>
      <c r="H6" s="1">
        <f>HLOOKUP("Japan",Data2!$C$1:$BT$30,$A6,FALSE)/(HLOOKUP(H$2,Data2!$C$1:$BT$30,$A6,FALSE))</f>
        <v>3.8169370972787773</v>
      </c>
      <c r="I6" s="1">
        <f>HLOOKUP("Japan",Data2!$C$1:$BT$30,$A6,FALSE)/(HLOOKUP(I$2,Data2!$C$1:$BT$30,$A6,FALSE))</f>
        <v>18.319571587428737</v>
      </c>
      <c r="J6" s="1">
        <f>HLOOKUP("Japan",Data2!$C$1:$BT$30,$A6,FALSE)/(HLOOKUP(J$2,Data2!$C$1:$BT$30,$A6,FALSE))</f>
        <v>8.7158220325247182</v>
      </c>
      <c r="K6" s="1">
        <f>HLOOKUP("Japan",Data2!$C$1:$BT$30,$A6,FALSE)/(HLOOKUP(K$2,Data2!$C$1:$BT$30,$A6,FALSE))</f>
        <v>23.305860999896947</v>
      </c>
      <c r="L6" s="1">
        <f>HLOOKUP("Japan",Data2!$C$1:$BT$30,$A6,FALSE)/(HLOOKUP(L$2,Data2!$C$1:$BT$30,$A6,FALSE))</f>
        <v>20.729356527599098</v>
      </c>
      <c r="M6" s="1">
        <f>HLOOKUP("Japan",Data2!$C$1:$BT$30,$A6,FALSE)/(HLOOKUP(M$2,Data2!$C$1:$BT$30,$A6,FALSE))</f>
        <v>69.773337267591003</v>
      </c>
      <c r="N6" s="1">
        <f>HLOOKUP("Japan",Data2!$C$1:$BT$30,$A6,FALSE)/(HLOOKUP(N$2,Data2!$C$1:$BT$30,$A6,FALSE))</f>
        <v>0.44309607294942532</v>
      </c>
      <c r="O6" s="1">
        <f>HLOOKUP("Japan",Data2!$C$1:$BT$30,$A6,FALSE)/(HLOOKUP(O$2,Data2!$C$1:$BT$30,$A6,FALSE))</f>
        <v>0.64774025527890067</v>
      </c>
      <c r="P6" s="1">
        <f>HLOOKUP("Japan",Data2!$C$1:$BT$30,$A6,FALSE)/(HLOOKUP(P$2,Data2!$C$1:$BT$30,$A6,FALSE))</f>
        <v>183.41866625882315</v>
      </c>
      <c r="Q6" s="1">
        <f>HLOOKUP("Japan",Data2!$C$1:$BT$30,$A6,FALSE)/(HLOOKUP(Q$2,Data2!$C$1:$BT$30,$A6,FALSE))</f>
        <v>7.1041678196928346E-2</v>
      </c>
      <c r="R6" s="1">
        <f>HLOOKUP("Japan",Data2!$C$1:$BT$30,$A6,FALSE)/(HLOOKUP(R$2,Data2!$C$1:$BT$30,$A6,FALSE))</f>
        <v>0.12737355114802767</v>
      </c>
      <c r="S6" s="1">
        <f>HLOOKUP("Japan",Data2!$C$1:$BT$30,$A6,FALSE)/(HLOOKUP(S$2,Data2!$C$1:$BT$30,$A6,FALSE))</f>
        <v>208.27576387892688</v>
      </c>
      <c r="T6" s="1">
        <f>HLOOKUP("Japan",Data2!$C$1:$BT$30,$A6,FALSE)/(HLOOKUP(T$2,Data2!$C$1:$BT$30,$A6,FALSE))</f>
        <v>30.247715625000001</v>
      </c>
      <c r="U6" s="1">
        <f>HLOOKUP("Japan",Data2!$C$1:$BT$30,$A6,FALSE)/(HLOOKUP(U$2,Data2!$C$1:$BT$30,$A6,FALSE))</f>
        <v>3.3820996173908897</v>
      </c>
      <c r="V6" s="1">
        <f>HLOOKUP("Japan",Data2!$C$1:$BT$30,$A6,FALSE)/(HLOOKUP(V$2,Data2!$C$1:$BT$30,$A6,FALSE))</f>
        <v>62.006215268611932</v>
      </c>
      <c r="W6" s="1">
        <f>HLOOKUP("Japan",Data2!$C$1:$BT$30,$A6,FALSE)/(HLOOKUP(W$2,Data2!$C$1:$BT$30,$A6,FALSE))</f>
        <v>17.105048243531144</v>
      </c>
      <c r="X6" s="1">
        <f>HLOOKUP("Japan",Data2!$C$1:$BT$30,$A6,FALSE)/(HLOOKUP(X$2,Data2!$C$1:$BT$30,$A6,FALSE))</f>
        <v>36.895425841454546</v>
      </c>
      <c r="Y6" s="1">
        <f>HLOOKUP("Japan",Data2!$C$1:$BT$30,$A6,FALSE)/(HLOOKUP(Y$2,Data2!$C$1:$BT$30,$A6,FALSE))</f>
        <v>0.69014417373507064</v>
      </c>
      <c r="Z6" s="1">
        <f>HLOOKUP("Japan",Data2!$C$1:$BT$30,$A6,FALSE)/(HLOOKUP(Z$2,Data2!$C$1:$BT$30,$A6,FALSE))</f>
        <v>81.485982735116508</v>
      </c>
      <c r="AA6" s="1">
        <f>HLOOKUP("Japan",Data2!$C$1:$BT$30,$A6,FALSE)/(HLOOKUP(AA$2,Data2!$C$1:$BT$30,$A6,FALSE))</f>
        <v>3.5991867752123201</v>
      </c>
      <c r="AB6" s="1">
        <f>HLOOKUP("Japan",Data2!$C$1:$BT$30,$A6,FALSE)/(HLOOKUP(AB$2,Data2!$C$1:$BT$30,$A6,FALSE))</f>
        <v>0.7576687662425784</v>
      </c>
      <c r="AC6" s="1">
        <f>HLOOKUP("Japan",Data2!$C$1:$BT$30,$A6,FALSE)/(HLOOKUP(AC$2,Data2!$C$1:$BT$30,$A6,FALSE))</f>
        <v>0.8263633916956542</v>
      </c>
      <c r="AD6" s="1">
        <f>HLOOKUP("Japan",Data2!$C$1:$BT$30,$A6,FALSE)/(HLOOKUP(AD$2,Data2!$C$1:$BT$30,$A6,FALSE))</f>
        <v>15.847090982378816</v>
      </c>
      <c r="AE6" s="1">
        <f>HLOOKUP("Japan",Data2!$C$1:$BT$30,$A6,FALSE)/(HLOOKUP(AE$2,Data2!$C$1:$BT$30,$A6,FALSE))</f>
        <v>83.366513070065892</v>
      </c>
      <c r="AF6" s="1">
        <f>HLOOKUP("Japan",Data2!$C$1:$BT$30,$A6,FALSE)/(HLOOKUP(AF$2,Data2!$C$1:$BT$30,$A6,FALSE))</f>
        <v>3.8575938117325523</v>
      </c>
      <c r="AG6" s="1">
        <f>HLOOKUP("Japan",Data2!$C$1:$BT$30,$A6,FALSE)/(HLOOKUP(AG$2,Data2!$C$1:$BT$30,$A6,FALSE))</f>
        <v>198.0741801179548</v>
      </c>
      <c r="AH6" s="1">
        <f>HLOOKUP("Japan",Data2!$C$1:$BT$30,$A6,FALSE)/(HLOOKUP(AH$2,Data2!$C$1:$BT$30,$A6,FALSE))</f>
        <v>120.99086250000001</v>
      </c>
      <c r="AI6" s="6">
        <f>HLOOKUP("Japan",Data2!$C$1:$BT$30,$A6,FALSE)/(HLOOKUP(AI$2,Data2!$C$1:$BT$30,$A6,FALSE))</f>
        <v>1.0355851283880202E-2</v>
      </c>
      <c r="AJ6" s="6">
        <f>HLOOKUP("Japan",Data2!$C$1:$BT$30,$A6,FALSE)/(Data2!AL5)</f>
        <v>153.53086372477793</v>
      </c>
    </row>
    <row r="7" spans="1:36" x14ac:dyDescent="0.25">
      <c r="A7" s="1">
        <v>7</v>
      </c>
      <c r="B7" s="1">
        <v>1998</v>
      </c>
      <c r="C7" s="1">
        <f>HLOOKUP("Japan",Data2!$C$1:$BT$30,$A7,FALSE)/(HLOOKUP(C$2,Data2!$C$1:$BT$30,$A7,FALSE))</f>
        <v>10.574732475083295</v>
      </c>
      <c r="D7" s="1">
        <f>HLOOKUP("Japan",Data2!$C$1:$BT$30,$A7,FALSE)/(HLOOKUP(D$2,Data2!$C$1:$BT$30,$A7,FALSE))</f>
        <v>3.6063416607724803</v>
      </c>
      <c r="E7" s="1">
        <f>HLOOKUP("Japan",Data2!$C$1:$BT$30,$A7,FALSE)/(HLOOKUP(E$2,Data2!$C$1:$BT$30,$A7,FALSE))</f>
        <v>112.79915612299115</v>
      </c>
      <c r="F7" s="1">
        <f>HLOOKUP("Japan",Data2!$C$1:$BT$30,$A7,FALSE)/(HLOOKUP(F$2,Data2!$C$1:$BT$30,$A7,FALSE))</f>
        <v>88.240534442040172</v>
      </c>
      <c r="G7" s="1">
        <f>HLOOKUP("Japan",Data2!$C$1:$BT$30,$A7,FALSE)/(HLOOKUP(G$2,Data2!$C$1:$BT$30,$A7,FALSE))</f>
        <v>15.811808128035477</v>
      </c>
      <c r="H7" s="1">
        <f>HLOOKUP("Japan",Data2!$C$1:$BT$30,$A7,FALSE)/(HLOOKUP(H$2,Data2!$C$1:$BT$30,$A7,FALSE))</f>
        <v>4.0551601501391481</v>
      </c>
      <c r="I7" s="1">
        <f>HLOOKUP("Japan",Data2!$C$1:$BT$30,$A7,FALSE)/(HLOOKUP(I$2,Data2!$C$1:$BT$30,$A7,FALSE))</f>
        <v>19.535694202904359</v>
      </c>
      <c r="J7" s="1">
        <f>HLOOKUP("Japan",Data2!$C$1:$BT$30,$A7,FALSE)/(HLOOKUP(J$2,Data2!$C$1:$BT$30,$A7,FALSE))</f>
        <v>9.3007744884425936</v>
      </c>
      <c r="K7" s="1">
        <f>HLOOKUP("Japan",Data2!$C$1:$BT$30,$A7,FALSE)/(HLOOKUP(K$2,Data2!$C$1:$BT$30,$A7,FALSE))</f>
        <v>24.4954506080655</v>
      </c>
      <c r="L7" s="1">
        <f>HLOOKUP("Japan",Data2!$C$1:$BT$30,$A7,FALSE)/(HLOOKUP(L$2,Data2!$C$1:$BT$30,$A7,FALSE))</f>
        <v>22.189160613015336</v>
      </c>
      <c r="M7" s="1">
        <f>HLOOKUP("Japan",Data2!$C$1:$BT$30,$A7,FALSE)/(HLOOKUP(M$2,Data2!$C$1:$BT$30,$A7,FALSE))</f>
        <v>74.392061697713245</v>
      </c>
      <c r="N7" s="1">
        <f>HLOOKUP("Japan",Data2!$C$1:$BT$30,$A7,FALSE)/(HLOOKUP(N$2,Data2!$C$1:$BT$30,$A7,FALSE))</f>
        <v>0.44295231316274919</v>
      </c>
      <c r="O7" s="1">
        <f>HLOOKUP("Japan",Data2!$C$1:$BT$30,$A7,FALSE)/(HLOOKUP(O$2,Data2!$C$1:$BT$30,$A7,FALSE))</f>
        <v>0.61056102175822691</v>
      </c>
      <c r="P7" s="1">
        <f>HLOOKUP("Japan",Data2!$C$1:$BT$30,$A7,FALSE)/(HLOOKUP(P$2,Data2!$C$1:$BT$30,$A7,FALSE))</f>
        <v>186.40282879022263</v>
      </c>
      <c r="Q7" s="1">
        <f>HLOOKUP("Japan",Data2!$C$1:$BT$30,$A7,FALSE)/(HLOOKUP(Q$2,Data2!$C$1:$BT$30,$A7,FALSE))</f>
        <v>7.5397272194144799E-2</v>
      </c>
      <c r="R7" s="1">
        <f>HLOOKUP("Japan",Data2!$C$1:$BT$30,$A7,FALSE)/(HLOOKUP(R$2,Data2!$C$1:$BT$30,$A7,FALSE))</f>
        <v>9.3291658728368088E-2</v>
      </c>
      <c r="S7" s="1">
        <f>HLOOKUP("Japan",Data2!$C$1:$BT$30,$A7,FALSE)/(HLOOKUP(S$2,Data2!$C$1:$BT$30,$A7,FALSE))</f>
        <v>221.93608476970962</v>
      </c>
      <c r="T7" s="1">
        <f>HLOOKUP("Japan",Data2!$C$1:$BT$30,$A7,FALSE)/(HLOOKUP(T$2,Data2!$C$1:$BT$30,$A7,FALSE))</f>
        <v>32.726325166666747</v>
      </c>
      <c r="U7" s="1">
        <f>HLOOKUP("Japan",Data2!$C$1:$BT$30,$A7,FALSE)/(HLOOKUP(U$2,Data2!$C$1:$BT$30,$A7,FALSE))</f>
        <v>3.6063416607724803</v>
      </c>
      <c r="V7" s="1">
        <f>HLOOKUP("Japan",Data2!$C$1:$BT$30,$A7,FALSE)/(HLOOKUP(V$2,Data2!$C$1:$BT$30,$A7,FALSE))</f>
        <v>65.989374914198123</v>
      </c>
      <c r="W7" s="1">
        <f>HLOOKUP("Japan",Data2!$C$1:$BT$30,$A7,FALSE)/(HLOOKUP(W$2,Data2!$C$1:$BT$30,$A7,FALSE))</f>
        <v>17.349716245107103</v>
      </c>
      <c r="X7" s="1">
        <f>HLOOKUP("Japan",Data2!$C$1:$BT$30,$A7,FALSE)/(HLOOKUP(X$2,Data2!$C$1:$BT$30,$A7,FALSE))</f>
        <v>37.666254435940317</v>
      </c>
      <c r="Y7" s="1">
        <f>HLOOKUP("Japan",Data2!$C$1:$BT$30,$A7,FALSE)/(HLOOKUP(Y$2,Data2!$C$1:$BT$30,$A7,FALSE))</f>
        <v>0.72682978605899751</v>
      </c>
      <c r="Z7" s="1">
        <f>HLOOKUP("Japan",Data2!$C$1:$BT$30,$A7,FALSE)/(HLOOKUP(Z$2,Data2!$C$1:$BT$30,$A7,FALSE))</f>
        <v>78.217716481719606</v>
      </c>
      <c r="AA7" s="1">
        <f>HLOOKUP("Japan",Data2!$C$1:$BT$30,$A7,FALSE)/(HLOOKUP(AA$2,Data2!$C$1:$BT$30,$A7,FALSE))</f>
        <v>3.7153734451905329</v>
      </c>
      <c r="AB7" s="1">
        <f>HLOOKUP("Japan",Data2!$C$1:$BT$30,$A7,FALSE)/(HLOOKUP(AB$2,Data2!$C$1:$BT$30,$A7,FALSE))</f>
        <v>0.78794930201995417</v>
      </c>
      <c r="AC7" s="1">
        <f>HLOOKUP("Japan",Data2!$C$1:$BT$30,$A7,FALSE)/(HLOOKUP(AC$2,Data2!$C$1:$BT$30,$A7,FALSE))</f>
        <v>0.87623421164688575</v>
      </c>
      <c r="AD7" s="1">
        <f>HLOOKUP("Japan",Data2!$C$1:$BT$30,$A7,FALSE)/(HLOOKUP(AD$2,Data2!$C$1:$BT$30,$A7,FALSE))</f>
        <v>16.466348613873272</v>
      </c>
      <c r="AE7" s="1">
        <f>HLOOKUP("Japan",Data2!$C$1:$BT$30,$A7,FALSE)/(HLOOKUP(AE$2,Data2!$C$1:$BT$30,$A7,FALSE))</f>
        <v>90.29114294526137</v>
      </c>
      <c r="AF7" s="1">
        <f>HLOOKUP("Japan",Data2!$C$1:$BT$30,$A7,FALSE)/(HLOOKUP(AF$2,Data2!$C$1:$BT$30,$A7,FALSE))</f>
        <v>3.1650686477566188</v>
      </c>
      <c r="AG7" s="1">
        <f>HLOOKUP("Japan",Data2!$C$1:$BT$30,$A7,FALSE)/(HLOOKUP(AG$2,Data2!$C$1:$BT$30,$A7,FALSE))</f>
        <v>216.79394765507391</v>
      </c>
      <c r="AH7" s="1">
        <f>HLOOKUP("Japan",Data2!$C$1:$BT$30,$A7,FALSE)/(HLOOKUP(AH$2,Data2!$C$1:$BT$30,$A7,FALSE))</f>
        <v>130.90530066666699</v>
      </c>
      <c r="AI7" s="6">
        <f>HLOOKUP("Japan",Data2!$C$1:$BT$30,$A7,FALSE)/(HLOOKUP(AI$2,Data2!$C$1:$BT$30,$A7,FALSE))</f>
        <v>9.8662421364687208E-3</v>
      </c>
      <c r="AJ7" s="6">
        <f>HLOOKUP("Japan",Data2!$C$1:$BT$30,$A7,FALSE)/(Data2!AL6)</f>
        <v>148.28840859490791</v>
      </c>
    </row>
    <row r="8" spans="1:36" x14ac:dyDescent="0.25">
      <c r="A8" s="1">
        <v>8</v>
      </c>
      <c r="B8" s="1">
        <v>1999</v>
      </c>
      <c r="C8" s="1">
        <f>HLOOKUP("Japan",Data2!$C$1:$BT$30,$A8,FALSE)/(HLOOKUP("Euro Area",Data2!$C$1:$BT$30,$A8,FALSE)*VLOOKUP(C$3,EuroConv!$A$2:$B$20,2,FALSE))</f>
        <v>8.822423204570379</v>
      </c>
      <c r="D8" s="1">
        <f>HLOOKUP("Japan",Data2!$C$1:$BT$30,$A8,FALSE)/(HLOOKUP("Euro Area",Data2!$C$1:$BT$30,$A8,FALSE)*VLOOKUP(D$3,EuroConv!$A$2:$B$20,2,FALSE))</f>
        <v>3.0094073119132618</v>
      </c>
      <c r="E8" s="1">
        <f>HLOOKUP("Japan",Data2!$C$1:$BT$30,$A8,FALSE)/(HLOOKUP(E$2,Data2!$C$1:$BT$30,$A8,FALSE))</f>
        <v>62.795491693782814</v>
      </c>
      <c r="F8" s="1">
        <f>HLOOKUP("Japan",Data2!$C$1:$BT$30,$A8,FALSE)/(HLOOKUP(F$2,Data2!$C$1:$BT$30,$A8,FALSE))</f>
        <v>76.668530336928029</v>
      </c>
      <c r="G8" s="1">
        <f>HLOOKUP("Japan",Data2!$C$1:$BT$30,$A8,FALSE)/(HLOOKUP(G$2,Data2!$C$1:$BT$30,$A8,FALSE))</f>
        <v>13.759768670914747</v>
      </c>
      <c r="H8" s="1">
        <f>HLOOKUP("Japan",Data2!$C$1:$BT$30,$A8,FALSE)/(HLOOKUP(H$2,Data2!$C$1:$BT$30,$A8,FALSE))</f>
        <v>3.2950325795323883</v>
      </c>
      <c r="I8" s="1">
        <f>HLOOKUP("Japan",Data2!$C$1:$BT$30,$A8,FALSE)/(HLOOKUP(I$2,Data2!$C$1:$BT$30,$A8,FALSE))</f>
        <v>16.327822007270392</v>
      </c>
      <c r="J8" s="1">
        <f>HLOOKUP("Japan",Data2!$C$1:$BT$30,$A8,FALSE)/(HLOOKUP(J$2,Data2!$C$1:$BT$30,$A8,FALSE))</f>
        <v>7.7605967149451436</v>
      </c>
      <c r="K8" s="1">
        <f>HLOOKUP("Japan",Data2!$C$1:$BT$30,$A8,FALSE)/(HLOOKUP("Euro Area",Data2!$C$1:$BT$30,$A8,FALSE)*VLOOKUP(K$3,EuroConv!$A$2:$B$20,2,FALSE))</f>
        <v>20.417878043881878</v>
      </c>
      <c r="L8" s="1">
        <f>HLOOKUP("Japan",Data2!$C$1:$BT$30,$A8,FALSE)/(HLOOKUP("Euro Area",Data2!$C$1:$BT$30,$A8,FALSE)*VLOOKUP(L$3,EuroConv!$A$2:$B$20,2,FALSE))</f>
        <v>18.507187212248638</v>
      </c>
      <c r="M8" s="1">
        <f>HLOOKUP("Japan",Data2!$C$1:$BT$30,$A8,FALSE)/(HLOOKUP("Euro Area",Data2!$C$1:$BT$30,$A8,FALSE)*VLOOKUP(M$3,EuroConv!$A$2:$B$20,2,FALSE))</f>
        <v>62.070420241968783</v>
      </c>
      <c r="N8" s="1">
        <f>HLOOKUP("Japan",Data2!$C$1:$BT$30,$A8,FALSE)/(HLOOKUP(N$2,Data2!$C$1:$BT$30,$A8,FALSE))</f>
        <v>0.37267485863473693</v>
      </c>
      <c r="O8" s="1">
        <f>HLOOKUP("Japan",Data2!$C$1:$BT$30,$A8,FALSE)/(HLOOKUP(O$2,Data2!$C$1:$BT$30,$A8,FALSE))</f>
        <v>0.4803238724413606</v>
      </c>
      <c r="P8" s="1">
        <f>HLOOKUP("Japan",Data2!$C$1:$BT$30,$A8,FALSE)/(HLOOKUP("Euro Area",Data2!$C$1:$BT$30,$A8,FALSE)*VLOOKUP(P$3,EuroConv!$A$2:$B$20,2,FALSE))</f>
        <v>154.14517426120261</v>
      </c>
      <c r="Q8" s="1">
        <f>HLOOKUP("Japan",Data2!$C$1:$BT$30,$A8,FALSE)/(HLOOKUP("Euro Area",Data2!$C$1:$BT$30,$A8,FALSE)*VLOOKUP(Q$3,EuroConv!$A$2:$B$20,2,FALSE))</f>
        <v>6.2697449230659869E-2</v>
      </c>
      <c r="R8" s="1">
        <f>HLOOKUP("Japan",Data2!$C$1:$BT$30,$A8,FALSE)/(HLOOKUP(R$2,Data2!$C$1:$BT$30,$A8,FALSE))</f>
        <v>9.5765137211024268E-2</v>
      </c>
      <c r="S8" s="1">
        <f>HLOOKUP("Japan",Data2!$C$1:$BT$30,$A8,FALSE)/(HLOOKUP(S$2,Data2!$C$1:$BT$30,$A8,FALSE))</f>
        <v>194.65702933637132</v>
      </c>
      <c r="T8" s="1">
        <f>HLOOKUP("Japan",Data2!$C$1:$BT$30,$A8,FALSE)/(HLOOKUP(T$2,Data2!$C$1:$BT$30,$A8,FALSE))</f>
        <v>28.476701250000001</v>
      </c>
      <c r="U8" s="1">
        <f>HLOOKUP("Japan",Data2!$C$1:$BT$30,$A8,FALSE)/(HLOOKUP("Euro Area",Data2!$C$1:$BT$30,$A8,FALSE)*VLOOKUP(U$3,EuroConv!$A$2:$B$20,2,FALSE))</f>
        <v>3.0094073119132618</v>
      </c>
      <c r="V8" s="1">
        <f>HLOOKUP("Japan",Data2!$C$1:$BT$30,$A8,FALSE)/(HLOOKUP("Euro Area",Data2!$C$1:$BT$30,$A8,FALSE)*VLOOKUP(V$3,EuroConv!$A$2:$B$20,2,FALSE))</f>
        <v>55.08855068128284</v>
      </c>
      <c r="W8" s="1">
        <f>HLOOKUP("Japan",Data2!$C$1:$BT$30,$A8,FALSE)/(HLOOKUP(W$2,Data2!$C$1:$BT$30,$A8,FALSE))</f>
        <v>14.60498753820651</v>
      </c>
      <c r="X8" s="1">
        <f>HLOOKUP("Japan",Data2!$C$1:$BT$30,$A8,FALSE)/(HLOOKUP(X$2,Data2!$C$1:$BT$30,$A8,FALSE))</f>
        <v>28.712804246586014</v>
      </c>
      <c r="Y8" s="1">
        <f>HLOOKUP("Japan",Data2!$C$1:$BT$30,$A8,FALSE)/(HLOOKUP("Euro Area",Data2!$C$1:$BT$30,$A8,FALSE)*VLOOKUP(Y$3,EuroConv!$A$2:$B$20,2,FALSE))</f>
        <v>0.60553660688665223</v>
      </c>
      <c r="Z8" s="1">
        <f>HLOOKUP("Japan",Data2!$C$1:$BT$30,$A8,FALSE)/(HLOOKUP(Z$2,Data2!$C$1:$BT$30,$A8,FALSE))</f>
        <v>67.203372947587525</v>
      </c>
      <c r="AA8" s="1">
        <f>HLOOKUP("Japan",Data2!$C$1:$BT$30,$A8,FALSE)/(HLOOKUP(AA$2,Data2!$C$1:$BT$30,$A8,FALSE))</f>
        <v>2.7538443530222407</v>
      </c>
      <c r="AB8" s="1">
        <f>HLOOKUP("Japan",Data2!$C$1:$BT$30,$A8,FALSE)/(HLOOKUP(AB$2,Data2!$C$1:$BT$30,$A8,FALSE))</f>
        <v>0.62665627167698756</v>
      </c>
      <c r="AC8" s="1">
        <f>HLOOKUP("Japan",Data2!$C$1:$BT$30,$A8,FALSE)/(HLOOKUP("Euro Area",Data2!$C$1:$BT$30,$A8,FALSE)*VLOOKUP(AC$3,EuroConv!$A$2:$B$20,2,FALSE))</f>
        <v>0.7296238266551861</v>
      </c>
      <c r="AD8" s="1">
        <f>HLOOKUP("Japan",Data2!$C$1:$BT$30,$A8,FALSE)/(HLOOKUP(AD$2,Data2!$C$1:$BT$30,$A8,FALSE))</f>
        <v>13.786117156437268</v>
      </c>
      <c r="AE8" s="1">
        <f>HLOOKUP("Japan",Data2!$C$1:$BT$30,$A8,FALSE)/(HLOOKUP(AE$2,Data2!$C$1:$BT$30,$A8,FALSE))</f>
        <v>75.828929105185566</v>
      </c>
      <c r="AF8" s="1">
        <f>HLOOKUP("Japan",Data2!$C$1:$BT$30,$A8,FALSE)/(HLOOKUP(AF$2,Data2!$C$1:$BT$30,$A8,FALSE))</f>
        <v>3.0123192928515912</v>
      </c>
      <c r="AG8" s="1">
        <f>HLOOKUP("Japan",Data2!$C$1:$BT$30,$A8,FALSE)/(HLOOKUP(AG$2,Data2!$C$1:$BT$30,$A8,FALSE))</f>
        <v>184.29826628649343</v>
      </c>
      <c r="AH8" s="1">
        <f>HLOOKUP("Japan",Data2!$C$1:$BT$30,$A8,FALSE)/(HLOOKUP(AH$2,Data2!$C$1:$BT$30,$A8,FALSE))</f>
        <v>113.90680500000001</v>
      </c>
      <c r="AI8" s="6">
        <f>HLOOKUP("Japan",Data2!$C$1:$BT$30,$A8,FALSE)/(HLOOKUP(AI$2,Data2!$C$1:$BT$30,$A8,FALSE))</f>
        <v>8.1693640851551938E-3</v>
      </c>
      <c r="AJ8" s="6">
        <f>HLOOKUP("Japan",Data2!$C$1:$BT$30,$A8,FALSE)/(HLOOKUP(AJ$2,Data2!$C$1:$BT$30,$A8,FALSE))</f>
        <v>121.39919002184979</v>
      </c>
    </row>
    <row r="9" spans="1:36" x14ac:dyDescent="0.25">
      <c r="A9" s="1">
        <v>9</v>
      </c>
      <c r="B9" s="1">
        <v>2000</v>
      </c>
      <c r="C9" s="1">
        <f>HLOOKUP("Japan",Data2!$C$1:$BT$30,$A9,FALSE)/(HLOOKUP("Euro Area",Data2!$C$1:$BT$30,$A9,FALSE)*VLOOKUP(C$3,EuroConv!$A$2:$B$20,2,FALSE))</f>
        <v>7.2333863805307503</v>
      </c>
      <c r="D9" s="1">
        <f>HLOOKUP("Japan",Data2!$C$1:$BT$30,$A9,FALSE)/(HLOOKUP("Euro Area",Data2!$C$1:$BT$30,$A9,FALSE)*VLOOKUP(D$3,EuroConv!$A$2:$B$20,2,FALSE))</f>
        <v>2.467372666070498</v>
      </c>
      <c r="E9" s="1">
        <f>HLOOKUP("Japan",Data2!$C$1:$BT$30,$A9,FALSE)/(HLOOKUP(E$2,Data2!$C$1:$BT$30,$A9,FALSE))</f>
        <v>58.906819878315197</v>
      </c>
      <c r="F9" s="1">
        <f>HLOOKUP("Japan",Data2!$C$1:$BT$30,$A9,FALSE)/(HLOOKUP(F$2,Data2!$C$1:$BT$30,$A9,FALSE))</f>
        <v>72.550105521547124</v>
      </c>
      <c r="G9" s="1">
        <f>HLOOKUP("Japan",Data2!$C$1:$BT$30,$A9,FALSE)/(HLOOKUP(G$2,Data2!$C$1:$BT$30,$A9,FALSE))</f>
        <v>13.017508497156999</v>
      </c>
      <c r="H9" s="1">
        <f>HLOOKUP("Japan",Data2!$C$1:$BT$30,$A9,FALSE)/(HLOOKUP(H$2,Data2!$C$1:$BT$30,$A9,FALSE))</f>
        <v>2.7919668121101573</v>
      </c>
      <c r="I9" s="1">
        <f>HLOOKUP("Japan",Data2!$C$1:$BT$30,$A9,FALSE)/(HLOOKUP(I$2,Data2!$C$1:$BT$30,$A9,FALSE))</f>
        <v>13.332126226046686</v>
      </c>
      <c r="J9" s="1">
        <f>HLOOKUP("Japan",Data2!$C$1:$BT$30,$A9,FALSE)/(HLOOKUP(J$2,Data2!$C$1:$BT$30,$A9,FALSE))</f>
        <v>6.3508636816432187</v>
      </c>
      <c r="K9" s="1">
        <f>HLOOKUP("Japan",Data2!$C$1:$BT$30,$A9,FALSE)/(HLOOKUP("Euro Area",Data2!$C$1:$BT$30,$A9,FALSE)*VLOOKUP(K$3,EuroConv!$A$2:$B$20,2,FALSE))</f>
        <v>16.740344181793873</v>
      </c>
      <c r="L9" s="1">
        <f>HLOOKUP("Japan",Data2!$C$1:$BT$30,$A9,FALSE)/(HLOOKUP("Euro Area",Data2!$C$1:$BT$30,$A9,FALSE)*VLOOKUP(L$3,EuroConv!$A$2:$B$20,2,FALSE))</f>
        <v>15.173794412136358</v>
      </c>
      <c r="M9" s="1">
        <f>HLOOKUP("Japan",Data2!$C$1:$BT$30,$A9,FALSE)/(HLOOKUP("Euro Area",Data2!$C$1:$BT$30,$A9,FALSE)*VLOOKUP(M$3,EuroConv!$A$2:$B$20,2,FALSE))</f>
        <v>50.890704515227441</v>
      </c>
      <c r="N9" s="1">
        <f>HLOOKUP("Japan",Data2!$C$1:$BT$30,$A9,FALSE)/(HLOOKUP(N$2,Data2!$C$1:$BT$30,$A9,FALSE))</f>
        <v>0.2949258970466701</v>
      </c>
      <c r="O9" s="1">
        <f>HLOOKUP("Japan",Data2!$C$1:$BT$30,$A9,FALSE)/(HLOOKUP(O$2,Data2!$C$1:$BT$30,$A9,FALSE))</f>
        <v>0.38190451692925431</v>
      </c>
      <c r="P9" s="1">
        <f>HLOOKUP("Japan",Data2!$C$1:$BT$30,$A9,FALSE)/(HLOOKUP("Euro Area",Data2!$C$1:$BT$30,$A9,FALSE)*VLOOKUP(P$3,EuroConv!$A$2:$B$20,2,FALSE))</f>
        <v>126.38155960914577</v>
      </c>
      <c r="Q9" s="1">
        <f>HLOOKUP("Japan",Data2!$C$1:$BT$30,$A9,FALSE)/(HLOOKUP("Euro Area",Data2!$C$1:$BT$30,$A9,FALSE)*VLOOKUP(Q$3,EuroConv!$A$2:$B$20,2,FALSE))</f>
        <v>5.1404797167759295E-2</v>
      </c>
      <c r="R9" s="1">
        <f>HLOOKUP("Japan",Data2!$C$1:$BT$30,$A9,FALSE)/(HLOOKUP(R$2,Data2!$C$1:$BT$30,$A9,FALSE))</f>
        <v>9.5337113831477069E-2</v>
      </c>
      <c r="S9" s="1">
        <f>HLOOKUP("Japan",Data2!$C$1:$BT$30,$A9,FALSE)/(HLOOKUP(S$2,Data2!$C$1:$BT$30,$A9,FALSE))</f>
        <v>177.68425116790272</v>
      </c>
      <c r="T9" s="1">
        <f>HLOOKUP("Japan",Data2!$C$1:$BT$30,$A9,FALSE)/(HLOOKUP(T$2,Data2!$C$1:$BT$30,$A9,FALSE))</f>
        <v>26.94137458333325</v>
      </c>
      <c r="U9" s="1">
        <f>HLOOKUP("Japan",Data2!$C$1:$BT$30,$A9,FALSE)/(HLOOKUP("Euro Area",Data2!$C$1:$BT$30,$A9,FALSE)*VLOOKUP(U$3,EuroConv!$A$2:$B$20,2,FALSE))</f>
        <v>2.467372666070498</v>
      </c>
      <c r="V9" s="1">
        <f>HLOOKUP("Japan",Data2!$C$1:$BT$30,$A9,FALSE)/(HLOOKUP("Euro Area",Data2!$C$1:$BT$30,$A9,FALSE)*VLOOKUP(V$3,EuroConv!$A$2:$B$20,2,FALSE))</f>
        <v>45.166363365423436</v>
      </c>
      <c r="W9" s="1">
        <f>HLOOKUP("Japan",Data2!$C$1:$BT$30,$A9,FALSE)/(HLOOKUP(W$2,Data2!$C$1:$BT$30,$A9,FALSE))</f>
        <v>12.243517029106556</v>
      </c>
      <c r="X9" s="1">
        <f>HLOOKUP("Japan",Data2!$C$1:$BT$30,$A9,FALSE)/(HLOOKUP(X$2,Data2!$C$1:$BT$30,$A9,FALSE))</f>
        <v>24.796051226297983</v>
      </c>
      <c r="Y9" s="1">
        <f>HLOOKUP("Japan",Data2!$C$1:$BT$30,$A9,FALSE)/(HLOOKUP("Euro Area",Data2!$C$1:$BT$30,$A9,FALSE)*VLOOKUP(Y$3,EuroConv!$A$2:$B$20,2,FALSE))</f>
        <v>0.49647133713758484</v>
      </c>
      <c r="Z9" s="1">
        <f>HLOOKUP("Japan",Data2!$C$1:$BT$30,$A9,FALSE)/(HLOOKUP(Z$2,Data2!$C$1:$BT$30,$A9,FALSE))</f>
        <v>62.510319244995472</v>
      </c>
      <c r="AA9" s="1">
        <f>HLOOKUP("Japan",Data2!$C$1:$BT$30,$A9,FALSE)/(HLOOKUP(AA$2,Data2!$C$1:$BT$30,$A9,FALSE))</f>
        <v>2.3409385940458476</v>
      </c>
      <c r="AB9" s="1">
        <f>HLOOKUP("Japan",Data2!$C$1:$BT$30,$A9,FALSE)/(HLOOKUP(AB$2,Data2!$C$1:$BT$30,$A9,FALSE))</f>
        <v>0.4839997879689657</v>
      </c>
      <c r="AC9" s="1">
        <f>HLOOKUP("Japan",Data2!$C$1:$BT$30,$A9,FALSE)/(HLOOKUP("Euro Area",Data2!$C$1:$BT$30,$A9,FALSE)*VLOOKUP(AC$3,EuroConv!$A$2:$B$20,2,FALSE))</f>
        <v>0.59820878326311877</v>
      </c>
      <c r="AD9" s="1">
        <f>HLOOKUP("Japan",Data2!$C$1:$BT$30,$A9,FALSE)/(HLOOKUP(AD$2,Data2!$C$1:$BT$30,$A9,FALSE))</f>
        <v>11.761910769131941</v>
      </c>
      <c r="AE9" s="1">
        <f>HLOOKUP("Japan",Data2!$C$1:$BT$30,$A9,FALSE)/(HLOOKUP(AE$2,Data2!$C$1:$BT$30,$A9,FALSE))</f>
        <v>63.810271433442132</v>
      </c>
      <c r="AF9" s="1">
        <f>HLOOKUP("Japan",Data2!$C$1:$BT$30,$A9,FALSE)/(HLOOKUP(AF$2,Data2!$C$1:$BT$30,$A9,FALSE))</f>
        <v>2.6866281088833226</v>
      </c>
      <c r="AG9" s="1">
        <f>HLOOKUP("Japan",Data2!$C$1:$BT$30,$A9,FALSE)/(HLOOKUP(AG$2,Data2!$C$1:$BT$30,$A9,FALSE))</f>
        <v>163.0510983877532</v>
      </c>
      <c r="AH9" s="1">
        <f>HLOOKUP("Japan",Data2!$C$1:$BT$30,$A9,FALSE)/(HLOOKUP(AH$2,Data2!$C$1:$BT$30,$A9,FALSE))</f>
        <v>107.765498333333</v>
      </c>
      <c r="AI9" s="6">
        <f>HLOOKUP("Japan",Data2!$C$1:$BT$30,$A9,FALSE)/(HLOOKUP(AI$2,Data2!$C$1:$BT$30,$A9,FALSE))</f>
        <v>7.6063946874650526E-3</v>
      </c>
      <c r="AJ9" s="6">
        <f>HLOOKUP("Japan",Data2!$C$1:$BT$30,$A9,FALSE)/(HLOOKUP(AJ$2,Data2!$C$1:$BT$30,$A9,FALSE))</f>
        <v>99.533566612017282</v>
      </c>
    </row>
    <row r="10" spans="1:36" x14ac:dyDescent="0.25">
      <c r="A10" s="1">
        <v>10</v>
      </c>
      <c r="B10" s="1">
        <v>2001</v>
      </c>
      <c r="C10" s="1">
        <f>HLOOKUP("Japan",Data2!$C$1:$BT$30,$A10,FALSE)/(HLOOKUP("Euro Area",Data2!$C$1:$BT$30,$A10,FALSE)*VLOOKUP(C$3,EuroConv!$A$2:$B$20,2,FALSE))</f>
        <v>7.9100683730862844</v>
      </c>
      <c r="D10" s="1">
        <f>HLOOKUP("Japan",Data2!$C$1:$BT$30,$A10,FALSE)/(HLOOKUP("Euro Area",Data2!$C$1:$BT$30,$A10,FALSE)*VLOOKUP(D$3,EuroConv!$A$2:$B$20,2,FALSE))</f>
        <v>2.6981949343994214</v>
      </c>
      <c r="E10" s="1">
        <f>HLOOKUP("Japan",Data2!$C$1:$BT$30,$A10,FALSE)/(HLOOKUP(E$2,Data2!$C$1:$BT$30,$A10,FALSE))</f>
        <v>51.722551673872815</v>
      </c>
      <c r="F10" s="1">
        <f>HLOOKUP("Japan",Data2!$C$1:$BT$30,$A10,FALSE)/(HLOOKUP(F$2,Data2!$C$1:$BT$30,$A10,FALSE))</f>
        <v>78.464496675513516</v>
      </c>
      <c r="G10" s="1">
        <f>HLOOKUP("Japan",Data2!$C$1:$BT$30,$A10,FALSE)/(HLOOKUP(G$2,Data2!$C$1:$BT$30,$A10,FALSE))</f>
        <v>14.682607730877342</v>
      </c>
      <c r="H10" s="1">
        <f>HLOOKUP("Japan",Data2!$C$1:$BT$30,$A10,FALSE)/(HLOOKUP(H$2,Data2!$C$1:$BT$30,$A10,FALSE))</f>
        <v>3.1951596798362534</v>
      </c>
      <c r="I10" s="1">
        <f>HLOOKUP("Japan",Data2!$C$1:$BT$30,$A10,FALSE)/(HLOOKUP(I$2,Data2!$C$1:$BT$30,$A10,FALSE))</f>
        <v>14.601899837404822</v>
      </c>
      <c r="J10" s="1">
        <f>HLOOKUP("Japan",Data2!$C$1:$BT$30,$A10,FALSE)/(HLOOKUP(J$2,Data2!$C$1:$BT$30,$A10,FALSE))</f>
        <v>6.9532240595437607</v>
      </c>
      <c r="K10" s="1">
        <f>HLOOKUP("Japan",Data2!$C$1:$BT$30,$A10,FALSE)/(HLOOKUP("Euro Area",Data2!$C$1:$BT$30,$A10,FALSE)*VLOOKUP(K$3,EuroConv!$A$2:$B$20,2,FALSE))</f>
        <v>18.306400363652436</v>
      </c>
      <c r="L10" s="1">
        <f>HLOOKUP("Japan",Data2!$C$1:$BT$30,$A10,FALSE)/(HLOOKUP("Euro Area",Data2!$C$1:$BT$30,$A10,FALSE)*VLOOKUP(L$3,EuroConv!$A$2:$B$20,2,FALSE))</f>
        <v>16.593300145311236</v>
      </c>
      <c r="M10" s="1">
        <f>HLOOKUP("Japan",Data2!$C$1:$BT$30,$A10,FALSE)/(HLOOKUP("Euro Area",Data2!$C$1:$BT$30,$A10,FALSE)*VLOOKUP(M$3,EuroConv!$A$2:$B$20,2,FALSE))</f>
        <v>55.651520752917804</v>
      </c>
      <c r="N10" s="1">
        <f>HLOOKUP("Japan",Data2!$C$1:$BT$30,$A10,FALSE)/(HLOOKUP("Euro Area",Data2!$C$1:$BT$30,$A10,FALSE)*VLOOKUP(N$3,EuroConv!$A$2:$B$20,2,FALSE))</f>
        <v>0.31942748007095884</v>
      </c>
      <c r="O10" s="1">
        <f>HLOOKUP("Japan",Data2!$C$1:$BT$30,$A10,FALSE)/(HLOOKUP(O$2,Data2!$C$1:$BT$30,$A10,FALSE))</f>
        <v>0.42419961429718311</v>
      </c>
      <c r="P10" s="1">
        <f>HLOOKUP("Japan",Data2!$C$1:$BT$30,$A10,FALSE)/(HLOOKUP("Euro Area",Data2!$C$1:$BT$30,$A10,FALSE)*VLOOKUP(P$3,EuroConv!$A$2:$B$20,2,FALSE))</f>
        <v>138.20453173860056</v>
      </c>
      <c r="Q10" s="1">
        <f>HLOOKUP("Japan",Data2!$C$1:$BT$30,$A10,FALSE)/(HLOOKUP("Euro Area",Data2!$C$1:$BT$30,$A10,FALSE)*VLOOKUP(Q$3,EuroConv!$A$2:$B$20,2,FALSE))</f>
        <v>5.621370668046255E-2</v>
      </c>
      <c r="R10" s="1">
        <f>HLOOKUP("Japan",Data2!$C$1:$BT$30,$A10,FALSE)/(HLOOKUP(R$2,Data2!$C$1:$BT$30,$A10,FALSE))</f>
        <v>9.4150828174993609E-2</v>
      </c>
      <c r="S10" s="1">
        <f>HLOOKUP("Japan",Data2!$C$1:$BT$30,$A10,FALSE)/(HLOOKUP(S$2,Data2!$C$1:$BT$30,$A10,FALSE))</f>
        <v>193.54311479761105</v>
      </c>
      <c r="T10" s="1">
        <f>HLOOKUP("Japan",Data2!$C$1:$BT$30,$A10,FALSE)/(HLOOKUP(T$2,Data2!$C$1:$BT$30,$A10,FALSE))</f>
        <v>30.382236875</v>
      </c>
      <c r="U10" s="1">
        <f>HLOOKUP("Japan",Data2!$C$1:$BT$30,$A10,FALSE)/(HLOOKUP("Euro Area",Data2!$C$1:$BT$30,$A10,FALSE)*VLOOKUP(U$3,EuroConv!$A$2:$B$20,2,FALSE))</f>
        <v>2.6981949343994214</v>
      </c>
      <c r="V10" s="1">
        <f>HLOOKUP("Japan",Data2!$C$1:$BT$30,$A10,FALSE)/(HLOOKUP("Euro Area",Data2!$C$1:$BT$30,$A10,FALSE)*VLOOKUP(V$3,EuroConv!$A$2:$B$20,2,FALSE))</f>
        <v>49.391668519986389</v>
      </c>
      <c r="W10" s="1">
        <f>HLOOKUP("Japan",Data2!$C$1:$BT$30,$A10,FALSE)/(HLOOKUP(W$2,Data2!$C$1:$BT$30,$A10,FALSE))</f>
        <v>13.515749743859693</v>
      </c>
      <c r="X10" s="1">
        <f>HLOOKUP("Japan",Data2!$C$1:$BT$30,$A10,FALSE)/(HLOOKUP(X$2,Data2!$C$1:$BT$30,$A10,FALSE))</f>
        <v>29.685372749700775</v>
      </c>
      <c r="Y10" s="1">
        <f>HLOOKUP("Japan",Data2!$C$1:$BT$30,$A10,FALSE)/(HLOOKUP("Euro Area",Data2!$C$1:$BT$30,$A10,FALSE)*VLOOKUP(Y$3,EuroConv!$A$2:$B$20,2,FALSE))</f>
        <v>0.5429161412704343</v>
      </c>
      <c r="Z10" s="1">
        <f>HLOOKUP("Japan",Data2!$C$1:$BT$30,$A10,FALSE)/(HLOOKUP(Z$2,Data2!$C$1:$BT$30,$A10,FALSE))</f>
        <v>67.827996522899056</v>
      </c>
      <c r="AA10" s="1">
        <f>HLOOKUP("Japan",Data2!$C$1:$BT$30,$A10,FALSE)/(HLOOKUP(AA$2,Data2!$C$1:$BT$30,$A10,FALSE))</f>
        <v>2.5132740436150831</v>
      </c>
      <c r="AB10" s="1">
        <f>HLOOKUP("Japan",Data2!$C$1:$BT$30,$A10,FALSE)/(HLOOKUP(AB$2,Data2!$C$1:$BT$30,$A10,FALSE))</f>
        <v>0.50063658389956844</v>
      </c>
      <c r="AC10" s="1">
        <f>HLOOKUP("Japan",Data2!$C$1:$BT$30,$A10,FALSE)/(HLOOKUP("Euro Area",Data2!$C$1:$BT$30,$A10,FALSE)*VLOOKUP(AC$3,EuroConv!$A$2:$B$20,2,FALSE))</f>
        <v>0.6541711071495151</v>
      </c>
      <c r="AD10" s="1">
        <f>HLOOKUP("Japan",Data2!$C$1:$BT$30,$A10,FALSE)/(HLOOKUP(AD$2,Data2!$C$1:$BT$30,$A10,FALSE))</f>
        <v>11.765645206040588</v>
      </c>
      <c r="AE10" s="1">
        <f>HLOOKUP("Japan",Data2!$C$1:$BT$30,$A10,FALSE)/(HLOOKUP(AE$2,Data2!$C$1:$BT$30,$A10,FALSE))</f>
        <v>72.012246572826143</v>
      </c>
      <c r="AF10" s="1">
        <f>HLOOKUP("Japan",Data2!$C$1:$BT$30,$A10,FALSE)/(HLOOKUP(AF$2,Data2!$C$1:$BT$30,$A10,FALSE))</f>
        <v>2.7351733214199707</v>
      </c>
      <c r="AG10" s="1">
        <f>HLOOKUP("Japan",Data2!$C$1:$BT$30,$A10,FALSE)/(HLOOKUP(AG$2,Data2!$C$1:$BT$30,$A10,FALSE))</f>
        <v>174.94863997236038</v>
      </c>
      <c r="AH10" s="1">
        <f>HLOOKUP("Japan",Data2!$C$1:$BT$30,$A10,FALSE)/(HLOOKUP(AH$2,Data2!$C$1:$BT$30,$A10,FALSE))</f>
        <v>121.5289475</v>
      </c>
      <c r="AI10" s="6">
        <f>HLOOKUP("Japan",Data2!$C$1:$BT$30,$A10,FALSE)/(HLOOKUP(AI$2,Data2!$C$1:$BT$30,$A10,FALSE))</f>
        <v>8.2531458048012846E-3</v>
      </c>
      <c r="AJ10" s="6">
        <f>HLOOKUP("Japan",Data2!$C$1:$BT$30,$A10,FALSE)/(HLOOKUP(AJ$2,Data2!$C$1:$BT$30,$A10,FALSE))</f>
        <v>108.84491383417921</v>
      </c>
    </row>
    <row r="11" spans="1:36" x14ac:dyDescent="0.25">
      <c r="A11" s="1">
        <v>11</v>
      </c>
      <c r="B11" s="1">
        <v>2002</v>
      </c>
      <c r="C11" s="1">
        <f>HLOOKUP("Japan",Data2!$C$1:$BT$30,$A11,FALSE)/(HLOOKUP("Euro Area",Data2!$C$1:$BT$30,$A11,FALSE)*VLOOKUP(C$3,EuroConv!$A$2:$B$20,2,FALSE))</f>
        <v>8.6163540340880385</v>
      </c>
      <c r="D11" s="1">
        <f>HLOOKUP("Japan",Data2!$C$1:$BT$30,$A11,FALSE)/(HLOOKUP("Euro Area",Data2!$C$1:$BT$30,$A11,FALSE)*VLOOKUP(D$3,EuroConv!$A$2:$B$20,2,FALSE))</f>
        <v>2.9391152783041514</v>
      </c>
      <c r="E11" s="1">
        <f>HLOOKUP("Japan",Data2!$C$1:$BT$30,$A11,FALSE)/(HLOOKUP(E$2,Data2!$C$1:$BT$30,$A11,FALSE))</f>
        <v>42.935764630744309</v>
      </c>
      <c r="F11" s="1">
        <f>HLOOKUP("Japan",Data2!$C$1:$BT$30,$A11,FALSE)/(HLOOKUP(F$2,Data2!$C$1:$BT$30,$A11,FALSE))</f>
        <v>79.847544395110603</v>
      </c>
      <c r="G11" s="1">
        <f>HLOOKUP("Japan",Data2!$C$1:$BT$30,$A11,FALSE)/(HLOOKUP(G$2,Data2!$C$1:$BT$30,$A11,FALSE))</f>
        <v>15.149047118662503</v>
      </c>
      <c r="H11" s="1">
        <f>HLOOKUP("Japan",Data2!$C$1:$BT$30,$A11,FALSE)/(HLOOKUP(H$2,Data2!$C$1:$BT$30,$A11,FALSE))</f>
        <v>3.8299845426725057</v>
      </c>
      <c r="I11" s="1">
        <f>HLOOKUP("Japan",Data2!$C$1:$BT$30,$A11,FALSE)/(HLOOKUP(I$2,Data2!$C$1:$BT$30,$A11,FALSE))</f>
        <v>15.88252804592781</v>
      </c>
      <c r="J11" s="1">
        <f>HLOOKUP("Japan",Data2!$C$1:$BT$30,$A11,FALSE)/(HLOOKUP(J$2,Data2!$C$1:$BT$30,$A11,FALSE))</f>
        <v>7.5481333791508582</v>
      </c>
      <c r="K11" s="1">
        <f>HLOOKUP("Japan",Data2!$C$1:$BT$30,$A11,FALSE)/(HLOOKUP("Euro Area",Data2!$C$1:$BT$30,$A11,FALSE)*VLOOKUP(K$3,EuroConv!$A$2:$B$20,2,FALSE))</f>
        <v>19.940968798660826</v>
      </c>
      <c r="L11" s="1">
        <f>HLOOKUP("Japan",Data2!$C$1:$BT$30,$A11,FALSE)/(HLOOKUP("Euro Area",Data2!$C$1:$BT$30,$A11,FALSE)*VLOOKUP(L$3,EuroConv!$A$2:$B$20,2,FALSE))</f>
        <v>18.074906802619935</v>
      </c>
      <c r="M11" s="1">
        <f>HLOOKUP("Japan",Data2!$C$1:$BT$30,$A11,FALSE)/(HLOOKUP("Euro Area",Data2!$C$1:$BT$30,$A11,FALSE)*VLOOKUP(M$3,EuroConv!$A$2:$B$20,2,FALSE))</f>
        <v>60.620614478385974</v>
      </c>
      <c r="N11" s="1">
        <f>HLOOKUP("Japan",Data2!$C$1:$BT$30,$A11,FALSE)/(HLOOKUP("Euro Area",Data2!$C$1:$BT$30,$A11,FALSE)*VLOOKUP(N$3,EuroConv!$A$2:$B$20,2,FALSE))</f>
        <v>0.34794898434412802</v>
      </c>
      <c r="O11" s="1">
        <f>HLOOKUP("Japan",Data2!$C$1:$BT$30,$A11,FALSE)/(HLOOKUP(O$2,Data2!$C$1:$BT$30,$A11,FALSE))</f>
        <v>0.48621365651578274</v>
      </c>
      <c r="P11" s="1">
        <f>HLOOKUP("Japan",Data2!$C$1:$BT$30,$A11,FALSE)/(HLOOKUP("Euro Area",Data2!$C$1:$BT$30,$A11,FALSE)*VLOOKUP(P$3,EuroConv!$A$2:$B$20,2,FALSE))</f>
        <v>150.54473847872887</v>
      </c>
      <c r="Q11" s="1">
        <f>HLOOKUP("Japan",Data2!$C$1:$BT$30,$A11,FALSE)/(HLOOKUP("Euro Area",Data2!$C$1:$BT$30,$A11,FALSE)*VLOOKUP(Q$3,EuroConv!$A$2:$B$20,2,FALSE))</f>
        <v>6.1232997678661361E-2</v>
      </c>
      <c r="R11" s="1">
        <f>HLOOKUP("Japan",Data2!$C$1:$BT$30,$A11,FALSE)/(HLOOKUP(R$2,Data2!$C$1:$BT$30,$A11,FALSE))</f>
        <v>0.1001819820323681</v>
      </c>
      <c r="S11" s="1">
        <f>HLOOKUP("Japan",Data2!$C$1:$BT$30,$A11,FALSE)/(HLOOKUP(S$2,Data2!$C$1:$BT$30,$A11,FALSE))</f>
        <v>202.83032905113072</v>
      </c>
      <c r="T11" s="1">
        <f>HLOOKUP("Japan",Data2!$C$1:$BT$30,$A11,FALSE)/(HLOOKUP(T$2,Data2!$C$1:$BT$30,$A11,FALSE))</f>
        <v>34.101017145058876</v>
      </c>
      <c r="U11" s="1">
        <f>HLOOKUP("Japan",Data2!$C$1:$BT$30,$A11,FALSE)/(HLOOKUP("Euro Area",Data2!$C$1:$BT$30,$A11,FALSE)*VLOOKUP(U$3,EuroConv!$A$2:$B$20,2,FALSE))</f>
        <v>2.9391152783041514</v>
      </c>
      <c r="V11" s="1">
        <f>HLOOKUP("Japan",Data2!$C$1:$BT$30,$A11,FALSE)/(HLOOKUP("Euro Area",Data2!$C$1:$BT$30,$A11,FALSE)*VLOOKUP(V$3,EuroConv!$A$2:$B$20,2,FALSE))</f>
        <v>53.801823477345756</v>
      </c>
      <c r="W11" s="1">
        <f>HLOOKUP("Japan",Data2!$C$1:$BT$30,$A11,FALSE)/(HLOOKUP(W$2,Data2!$C$1:$BT$30,$A11,FALSE))</f>
        <v>15.705347277802268</v>
      </c>
      <c r="X11" s="1">
        <f>HLOOKUP("Japan",Data2!$C$1:$BT$30,$A11,FALSE)/(HLOOKUP(X$2,Data2!$C$1:$BT$30,$A11,FALSE))</f>
        <v>30.732106559587034</v>
      </c>
      <c r="Y11" s="1">
        <f>HLOOKUP("Japan",Data2!$C$1:$BT$30,$A11,FALSE)/(HLOOKUP("Euro Area",Data2!$C$1:$BT$30,$A11,FALSE)*VLOOKUP(Y$3,EuroConv!$A$2:$B$20,2,FALSE))</f>
        <v>0.5913928253671733</v>
      </c>
      <c r="Z11" s="1">
        <f>HLOOKUP("Japan",Data2!$C$1:$BT$30,$A11,FALSE)/(HLOOKUP(Z$2,Data2!$C$1:$BT$30,$A11,FALSE))</f>
        <v>70.026156672900186</v>
      </c>
      <c r="AA11" s="1">
        <f>HLOOKUP("Japan",Data2!$C$1:$BT$30,$A11,FALSE)/(HLOOKUP(AA$2,Data2!$C$1:$BT$30,$A11,FALSE))</f>
        <v>2.7663139132337307</v>
      </c>
      <c r="AB11" s="1">
        <f>HLOOKUP("Japan",Data2!$C$1:$BT$30,$A11,FALSE)/(HLOOKUP(AB$2,Data2!$C$1:$BT$30,$A11,FALSE))</f>
        <v>0.52191030500129632</v>
      </c>
      <c r="AC11" s="1">
        <f>HLOOKUP("Japan",Data2!$C$1:$BT$30,$A11,FALSE)/(HLOOKUP("Euro Area",Data2!$C$1:$BT$30,$A11,FALSE)*VLOOKUP(AC$3,EuroConv!$A$2:$B$20,2,FALSE))</f>
        <v>0.71258168605087946</v>
      </c>
      <c r="AD11" s="1">
        <f>HLOOKUP("Japan",Data2!$C$1:$BT$30,$A11,FALSE)/(HLOOKUP(AD$2,Data2!$C$1:$BT$30,$A11,FALSE))</f>
        <v>12.877316520930075</v>
      </c>
      <c r="AE11" s="1">
        <f>HLOOKUP("Japan",Data2!$C$1:$BT$30,$A11,FALSE)/(HLOOKUP(AE$2,Data2!$C$1:$BT$30,$A11,FALSE))</f>
        <v>80.448746183158363</v>
      </c>
      <c r="AF11" s="1">
        <f>HLOOKUP("Japan",Data2!$C$1:$BT$30,$A11,FALSE)/(HLOOKUP(AF$2,Data2!$C$1:$BT$30,$A11,FALSE))</f>
        <v>2.9187098682691976</v>
      </c>
      <c r="AG11" s="1">
        <f>HLOOKUP("Japan",Data2!$C$1:$BT$30,$A11,FALSE)/(HLOOKUP(AG$2,Data2!$C$1:$BT$30,$A11,FALSE))</f>
        <v>187.92511128208005</v>
      </c>
      <c r="AH11" s="1">
        <f>HLOOKUP("Japan",Data2!$C$1:$BT$30,$A11,FALSE)/(HLOOKUP(AH$2,Data2!$C$1:$BT$30,$A11,FALSE))</f>
        <v>125.38801916666699</v>
      </c>
      <c r="AI11" s="6">
        <f>HLOOKUP("Japan",Data2!$C$1:$BT$30,$A11,FALSE)/(HLOOKUP(AI$2,Data2!$C$1:$BT$30,$A11,FALSE))</f>
        <v>8.2062907272271342E-3</v>
      </c>
      <c r="AJ11" s="6">
        <f>HLOOKUP("Japan",Data2!$C$1:$BT$30,$A11,FALSE)/(HLOOKUP(AJ$2,Data2!$C$1:$BT$30,$A11,FALSE))</f>
        <v>118.56361641526163</v>
      </c>
    </row>
    <row r="12" spans="1:36" x14ac:dyDescent="0.25">
      <c r="A12" s="1">
        <v>12</v>
      </c>
      <c r="B12" s="1">
        <v>2003</v>
      </c>
      <c r="C12" s="1">
        <f>HLOOKUP("Japan",Data2!$C$1:$BT$30,$A12,FALSE)/(HLOOKUP("Euro Area",Data2!$C$1:$BT$30,$A12,FALSE)*VLOOKUP(C$3,EuroConv!$A$2:$B$20,2,FALSE))</f>
        <v>9.5302677115233632</v>
      </c>
      <c r="D12" s="1">
        <f>HLOOKUP("Japan",Data2!$C$1:$BT$30,$A12,FALSE)/(HLOOKUP("Euro Area",Data2!$C$1:$BT$30,$A12,FALSE)*VLOOKUP(D$3,EuroConv!$A$2:$B$20,2,FALSE))</f>
        <v>3.2508593920876092</v>
      </c>
      <c r="E12" s="1">
        <f>HLOOKUP("Japan",Data2!$C$1:$BT$30,$A12,FALSE)/(HLOOKUP(E$2,Data2!$C$1:$BT$30,$A12,FALSE))</f>
        <v>37.671617057298199</v>
      </c>
      <c r="F12" s="1">
        <f>HLOOKUP("Japan",Data2!$C$1:$BT$30,$A12,FALSE)/(HLOOKUP(F$2,Data2!$C$1:$BT$30,$A12,FALSE))</f>
        <v>82.74965051115359</v>
      </c>
      <c r="G12" s="1">
        <f>HLOOKUP("Japan",Data2!$C$1:$BT$30,$A12,FALSE)/(HLOOKUP(G$2,Data2!$C$1:$BT$30,$A12,FALSE))</f>
        <v>14.006638950091272</v>
      </c>
      <c r="H12" s="1">
        <f>HLOOKUP("Japan",Data2!$C$1:$BT$30,$A12,FALSE)/(HLOOKUP(H$2,Data2!$C$1:$BT$30,$A12,FALSE))</f>
        <v>4.1098041109811403</v>
      </c>
      <c r="I12" s="1">
        <f>HLOOKUP("Japan",Data2!$C$1:$BT$30,$A12,FALSE)/(HLOOKUP(I$2,Data2!$C$1:$BT$30,$A12,FALSE))</f>
        <v>17.598544782123437</v>
      </c>
      <c r="J12" s="1">
        <f>HLOOKUP("Japan",Data2!$C$1:$BT$30,$A12,FALSE)/(HLOOKUP(J$2,Data2!$C$1:$BT$30,$A12,FALSE))</f>
        <v>8.3667741078277071</v>
      </c>
      <c r="K12" s="1">
        <f>HLOOKUP("Japan",Data2!$C$1:$BT$30,$A12,FALSE)/(HLOOKUP("Euro Area",Data2!$C$1:$BT$30,$A12,FALSE)*VLOOKUP(K$3,EuroConv!$A$2:$B$20,2,FALSE))</f>
        <v>22.056054141522566</v>
      </c>
      <c r="L12" s="1">
        <f>HLOOKUP("Japan",Data2!$C$1:$BT$30,$A12,FALSE)/(HLOOKUP("Euro Area",Data2!$C$1:$BT$30,$A12,FALSE)*VLOOKUP(L$3,EuroConv!$A$2:$B$20,2,FALSE))</f>
        <v>19.992063929628763</v>
      </c>
      <c r="M12" s="1">
        <f>HLOOKUP("Japan",Data2!$C$1:$BT$30,$A12,FALSE)/(HLOOKUP("Euro Area",Data2!$C$1:$BT$30,$A12,FALSE)*VLOOKUP(M$3,EuroConv!$A$2:$B$20,2,FALSE))</f>
        <v>67.050481274382221</v>
      </c>
      <c r="N12" s="1">
        <f>HLOOKUP("Japan",Data2!$C$1:$BT$30,$A12,FALSE)/(HLOOKUP("Euro Area",Data2!$C$1:$BT$30,$A12,FALSE)*VLOOKUP(N$3,EuroConv!$A$2:$B$20,2,FALSE))</f>
        <v>0.38485500452201016</v>
      </c>
      <c r="O12" s="1">
        <f>HLOOKUP("Japan",Data2!$C$1:$BT$30,$A12,FALSE)/(HLOOKUP(O$2,Data2!$C$1:$BT$30,$A12,FALSE))</f>
        <v>0.51685251218569883</v>
      </c>
      <c r="P12" s="1">
        <f>HLOOKUP("Japan",Data2!$C$1:$BT$30,$A12,FALSE)/(HLOOKUP("Euro Area",Data2!$C$1:$BT$30,$A12,FALSE)*VLOOKUP(P$3,EuroConv!$A$2:$B$20,2,FALSE))</f>
        <v>166.5126171217513</v>
      </c>
      <c r="Q12" s="1">
        <f>HLOOKUP("Japan",Data2!$C$1:$BT$30,$A12,FALSE)/(HLOOKUP("Euro Area",Data2!$C$1:$BT$30,$A12,FALSE)*VLOOKUP(Q$3,EuroConv!$A$2:$B$20,2,FALSE))</f>
        <v>6.7727818326408479E-2</v>
      </c>
      <c r="R12" s="1">
        <f>HLOOKUP("Japan",Data2!$C$1:$BT$30,$A12,FALSE)/(HLOOKUP(R$2,Data2!$C$1:$BT$30,$A12,FALSE))</f>
        <v>9.7288523925243994E-2</v>
      </c>
      <c r="S12" s="1">
        <f>HLOOKUP("Japan",Data2!$C$1:$BT$30,$A12,FALSE)/(HLOOKUP(S$2,Data2!$C$1:$BT$30,$A12,FALSE))</f>
        <v>202.86707934147077</v>
      </c>
      <c r="T12" s="1">
        <f>HLOOKUP("Japan",Data2!$C$1:$BT$30,$A12,FALSE)/(HLOOKUP(T$2,Data2!$C$1:$BT$30,$A12,FALSE))</f>
        <v>37.876025580990195</v>
      </c>
      <c r="U12" s="1">
        <f>HLOOKUP("Japan",Data2!$C$1:$BT$30,$A12,FALSE)/(HLOOKUP("Euro Area",Data2!$C$1:$BT$30,$A12,FALSE)*VLOOKUP(U$3,EuroConv!$A$2:$B$20,2,FALSE))</f>
        <v>3.2508593920876092</v>
      </c>
      <c r="V12" s="1">
        <f>HLOOKUP("Japan",Data2!$C$1:$BT$30,$A12,FALSE)/(HLOOKUP("Euro Area",Data2!$C$1:$BT$30,$A12,FALSE)*VLOOKUP(V$3,EuroConv!$A$2:$B$20,2,FALSE))</f>
        <v>59.508439309562036</v>
      </c>
      <c r="W12" s="1">
        <f>HLOOKUP("Japan",Data2!$C$1:$BT$30,$A12,FALSE)/(HLOOKUP(W$2,Data2!$C$1:$BT$30,$A12,FALSE))</f>
        <v>16.374281978188087</v>
      </c>
      <c r="X12" s="1">
        <f>HLOOKUP("Japan",Data2!$C$1:$BT$30,$A12,FALSE)/(HLOOKUP(X$2,Data2!$C$1:$BT$30,$A12,FALSE))</f>
        <v>29.810035591153934</v>
      </c>
      <c r="Y12" s="1">
        <f>HLOOKUP("Japan",Data2!$C$1:$BT$30,$A12,FALSE)/(HLOOKUP("Euro Area",Data2!$C$1:$BT$30,$A12,FALSE)*VLOOKUP(Y$3,EuroConv!$A$2:$B$20,2,FALSE))</f>
        <v>0.65412028406976663</v>
      </c>
      <c r="Z12" s="1">
        <f>HLOOKUP("Japan",Data2!$C$1:$BT$30,$A12,FALSE)/(HLOOKUP(Z$2,Data2!$C$1:$BT$30,$A12,FALSE))</f>
        <v>66.544927820455484</v>
      </c>
      <c r="AA12" s="1">
        <f>HLOOKUP("Japan",Data2!$C$1:$BT$30,$A12,FALSE)/(HLOOKUP(AA$2,Data2!$C$1:$BT$30,$A12,FALSE))</f>
        <v>3.1526861254319924</v>
      </c>
      <c r="AB12" s="1">
        <f>HLOOKUP("Japan",Data2!$C$1:$BT$30,$A12,FALSE)/(HLOOKUP(AB$2,Data2!$C$1:$BT$30,$A12,FALSE))</f>
        <v>0.55975754081158036</v>
      </c>
      <c r="AC12" s="1">
        <f>HLOOKUP("Japan",Data2!$C$1:$BT$30,$A12,FALSE)/(HLOOKUP("Euro Area",Data2!$C$1:$BT$30,$A12,FALSE)*VLOOKUP(AC$3,EuroConv!$A$2:$B$20,2,FALSE))</f>
        <v>0.78816332378249943</v>
      </c>
      <c r="AD12" s="1">
        <f>HLOOKUP("Japan",Data2!$C$1:$BT$30,$A12,FALSE)/(HLOOKUP(AD$2,Data2!$C$1:$BT$30,$A12,FALSE))</f>
        <v>14.33701500427939</v>
      </c>
      <c r="AE12" s="1">
        <f>HLOOKUP("Japan",Data2!$C$1:$BT$30,$A12,FALSE)/(HLOOKUP(AE$2,Data2!$C$1:$BT$30,$A12,FALSE))</f>
        <v>86.090218263705282</v>
      </c>
      <c r="AF12" s="1">
        <f>HLOOKUP("Japan",Data2!$C$1:$BT$30,$A12,FALSE)/(HLOOKUP(AF$2,Data2!$C$1:$BT$30,$A12,FALSE))</f>
        <v>2.7946133647131099</v>
      </c>
      <c r="AG12" s="1">
        <f>HLOOKUP("Japan",Data2!$C$1:$BT$30,$A12,FALSE)/(HLOOKUP(AG$2,Data2!$C$1:$BT$30,$A12,FALSE))</f>
        <v>189.28762379807583</v>
      </c>
      <c r="AH12" s="1">
        <f>HLOOKUP("Japan",Data2!$C$1:$BT$30,$A12,FALSE)/(HLOOKUP(AH$2,Data2!$C$1:$BT$30,$A12,FALSE))</f>
        <v>115.93346416666699</v>
      </c>
      <c r="AI12" s="6">
        <f>HLOOKUP("Japan",Data2!$C$1:$BT$30,$A12,FALSE)/(HLOOKUP(AI$2,Data2!$C$1:$BT$30,$A12,FALSE))</f>
        <v>7.4749567203073741E-3</v>
      </c>
      <c r="AJ12" s="6">
        <f>HLOOKUP("Japan",Data2!$C$1:$BT$30,$A12,FALSE)/(HLOOKUP(AJ$2,Data2!$C$1:$BT$30,$A12,FALSE))</f>
        <v>131.13934279087496</v>
      </c>
    </row>
    <row r="13" spans="1:36" x14ac:dyDescent="0.25">
      <c r="A13" s="1">
        <v>13</v>
      </c>
      <c r="B13" s="1">
        <v>2004</v>
      </c>
      <c r="C13" s="1">
        <f>HLOOKUP("Japan",Data2!$C$1:$BT$30,$A13,FALSE)/(HLOOKUP("Euro Area",Data2!$C$1:$BT$30,$A13,FALSE)*VLOOKUP(C$3,EuroConv!$A$2:$B$20,2,FALSE))</f>
        <v>9.7803817813253797</v>
      </c>
      <c r="D13" s="1">
        <f>HLOOKUP("Japan",Data2!$C$1:$BT$30,$A13,FALSE)/(HLOOKUP("Euro Area",Data2!$C$1:$BT$30,$A13,FALSE)*VLOOKUP(D$3,EuroConv!$A$2:$B$20,2,FALSE))</f>
        <v>3.3361755340387957</v>
      </c>
      <c r="E13" s="1">
        <f>HLOOKUP("Japan",Data2!$C$1:$BT$30,$A13,FALSE)/(HLOOKUP(E$2,Data2!$C$1:$BT$30,$A13,FALSE))</f>
        <v>36.987402064751265</v>
      </c>
      <c r="F13" s="1">
        <f>HLOOKUP("Japan",Data2!$C$1:$BT$30,$A13,FALSE)/(HLOOKUP(F$2,Data2!$C$1:$BT$30,$A13,FALSE))</f>
        <v>83.143087232142861</v>
      </c>
      <c r="G13" s="1">
        <f>HLOOKUP("Japan",Data2!$C$1:$BT$30,$A13,FALSE)/(HLOOKUP(G$2,Data2!$C$1:$BT$30,$A13,FALSE))</f>
        <v>13.071785988970625</v>
      </c>
      <c r="H13" s="1">
        <f>HLOOKUP("Japan",Data2!$C$1:$BT$30,$A13,FALSE)/(HLOOKUP(H$2,Data2!$C$1:$BT$30,$A13,FALSE))</f>
        <v>4.2098685460623937</v>
      </c>
      <c r="I13" s="1">
        <f>HLOOKUP("Japan",Data2!$C$1:$BT$30,$A13,FALSE)/(HLOOKUP(I$2,Data2!$C$1:$BT$30,$A13,FALSE))</f>
        <v>18.059012823002334</v>
      </c>
      <c r="J13" s="1">
        <f>HLOOKUP("Japan",Data2!$C$1:$BT$30,$A13,FALSE)/(HLOOKUP(J$2,Data2!$C$1:$BT$30,$A13,FALSE))</f>
        <v>8.5897362520466096</v>
      </c>
      <c r="K13" s="1">
        <f>HLOOKUP("Japan",Data2!$C$1:$BT$30,$A13,FALSE)/(HLOOKUP("Euro Area",Data2!$C$1:$BT$30,$A13,FALSE)*VLOOKUP(K$3,EuroConv!$A$2:$B$20,2,FALSE))</f>
        <v>22.634897216249584</v>
      </c>
      <c r="L13" s="1">
        <f>HLOOKUP("Japan",Data2!$C$1:$BT$30,$A13,FALSE)/(HLOOKUP("Euro Area",Data2!$C$1:$BT$30,$A13,FALSE)*VLOOKUP(L$3,EuroConv!$A$2:$B$20,2,FALSE))</f>
        <v>20.51673927186868</v>
      </c>
      <c r="M13" s="1">
        <f>HLOOKUP("Japan",Data2!$C$1:$BT$30,$A13,FALSE)/(HLOOKUP("Euro Area",Data2!$C$1:$BT$30,$A13,FALSE)*VLOOKUP(M$3,EuroConv!$A$2:$B$20,2,FALSE))</f>
        <v>68.810166234065136</v>
      </c>
      <c r="N13" s="1">
        <f>HLOOKUP("Japan",Data2!$C$1:$BT$30,$A13,FALSE)/(HLOOKUP("Euro Area",Data2!$C$1:$BT$30,$A13,FALSE)*VLOOKUP(N$3,EuroConv!$A$2:$B$20,2,FALSE))</f>
        <v>0.3949552088791537</v>
      </c>
      <c r="O13" s="1">
        <f>HLOOKUP("Japan",Data2!$C$1:$BT$30,$A13,FALSE)/(HLOOKUP(O$2,Data2!$C$1:$BT$30,$A13,FALSE))</f>
        <v>0.53363646190838532</v>
      </c>
      <c r="P13" s="1">
        <f>HLOOKUP("Japan",Data2!$C$1:$BT$30,$A13,FALSE)/(HLOOKUP("Euro Area",Data2!$C$1:$BT$30,$A13,FALSE)*VLOOKUP(P$3,EuroConv!$A$2:$B$20,2,FALSE))</f>
        <v>170.88260436684715</v>
      </c>
      <c r="Q13" s="1">
        <f>HLOOKUP("Japan",Data2!$C$1:$BT$30,$A13,FALSE)/(HLOOKUP("Euro Area",Data2!$C$1:$BT$30,$A13,FALSE)*VLOOKUP(Q$3,EuroConv!$A$2:$B$20,2,FALSE))</f>
        <v>6.9505279442211895E-2</v>
      </c>
      <c r="R13" s="1">
        <f>HLOOKUP("Japan",Data2!$C$1:$BT$30,$A13,FALSE)/(HLOOKUP(R$2,Data2!$C$1:$BT$30,$A13,FALSE))</f>
        <v>9.4388351427372924E-2</v>
      </c>
      <c r="S13" s="1">
        <f>HLOOKUP("Japan",Data2!$C$1:$BT$30,$A13,FALSE)/(HLOOKUP(S$2,Data2!$C$1:$BT$30,$A13,FALSE))</f>
        <v>200.27007311655532</v>
      </c>
      <c r="T13" s="1">
        <f>HLOOKUP("Japan",Data2!$C$1:$BT$30,$A13,FALSE)/(HLOOKUP(T$2,Data2!$C$1:$BT$30,$A13,FALSE))</f>
        <v>38.909909162018948</v>
      </c>
      <c r="U13" s="1">
        <f>HLOOKUP("Japan",Data2!$C$1:$BT$30,$A13,FALSE)/(HLOOKUP("Euro Area",Data2!$C$1:$BT$30,$A13,FALSE)*VLOOKUP(U$3,EuroConv!$A$2:$B$20,2,FALSE))</f>
        <v>3.3361755340387957</v>
      </c>
      <c r="V13" s="1">
        <f>HLOOKUP("Japan",Data2!$C$1:$BT$30,$A13,FALSE)/(HLOOKUP("Euro Area",Data2!$C$1:$BT$30,$A13,FALSE)*VLOOKUP(V$3,EuroConv!$A$2:$B$20,2,FALSE))</f>
        <v>61.070189555600152</v>
      </c>
      <c r="W13" s="1">
        <f>HLOOKUP("Japan",Data2!$C$1:$BT$30,$A13,FALSE)/(HLOOKUP(W$2,Data2!$C$1:$BT$30,$A13,FALSE))</f>
        <v>16.050325503770608</v>
      </c>
      <c r="X13" s="1">
        <f>HLOOKUP("Japan",Data2!$C$1:$BT$30,$A13,FALSE)/(HLOOKUP(X$2,Data2!$C$1:$BT$30,$A13,FALSE))</f>
        <v>29.579871137367721</v>
      </c>
      <c r="Y13" s="1">
        <f>HLOOKUP("Japan",Data2!$C$1:$BT$30,$A13,FALSE)/(HLOOKUP("Euro Area",Data2!$C$1:$BT$30,$A13,FALSE)*VLOOKUP(Y$3,EuroConv!$A$2:$B$20,2,FALSE))</f>
        <v>0.67128713513218952</v>
      </c>
      <c r="Z13" s="1">
        <f>HLOOKUP("Japan",Data2!$C$1:$BT$30,$A13,FALSE)/(HLOOKUP(Z$2,Data2!$C$1:$BT$30,$A13,FALSE))</f>
        <v>64.010623318151616</v>
      </c>
      <c r="AA13" s="1">
        <f>HLOOKUP("Japan",Data2!$C$1:$BT$30,$A13,FALSE)/(HLOOKUP(AA$2,Data2!$C$1:$BT$30,$A13,FALSE))</f>
        <v>3.3540889938333711</v>
      </c>
      <c r="AB13" s="1">
        <f>HLOOKUP("Japan",Data2!$C$1:$BT$30,$A13,FALSE)/(HLOOKUP(AB$2,Data2!$C$1:$BT$30,$A13,FALSE))</f>
        <v>0.56238661428761061</v>
      </c>
      <c r="AC13" s="1">
        <f>HLOOKUP("Japan",Data2!$C$1:$BT$30,$A13,FALSE)/(HLOOKUP("Euro Area",Data2!$C$1:$BT$30,$A13,FALSE)*VLOOKUP(AC$3,EuroConv!$A$2:$B$20,2,FALSE))</f>
        <v>0.80884802462690153</v>
      </c>
      <c r="AD13" s="1">
        <f>HLOOKUP("Japan",Data2!$C$1:$BT$30,$A13,FALSE)/(HLOOKUP(AD$2,Data2!$C$1:$BT$30,$A13,FALSE))</f>
        <v>14.722307483310436</v>
      </c>
      <c r="AE13" s="1">
        <f>HLOOKUP("Japan",Data2!$C$1:$BT$30,$A13,FALSE)/(HLOOKUP(AE$2,Data2!$C$1:$BT$30,$A13,FALSE))</f>
        <v>87.006780615134588</v>
      </c>
      <c r="AF13" s="1">
        <f>HLOOKUP("Japan",Data2!$C$1:$BT$30,$A13,FALSE)/(HLOOKUP(AF$2,Data2!$C$1:$BT$30,$A13,FALSE))</f>
        <v>2.6898576176635491</v>
      </c>
      <c r="AG13" s="1">
        <f>HLOOKUP("Japan",Data2!$C$1:$BT$30,$A13,FALSE)/(HLOOKUP(AG$2,Data2!$C$1:$BT$30,$A13,FALSE))</f>
        <v>198.08958432507049</v>
      </c>
      <c r="AH13" s="1">
        <f>HLOOKUP("Japan",Data2!$C$1:$BT$30,$A13,FALSE)/(HLOOKUP(AH$2,Data2!$C$1:$BT$30,$A13,FALSE))</f>
        <v>108.192569166667</v>
      </c>
      <c r="AI13" s="6">
        <f>HLOOKUP("Japan",Data2!$C$1:$BT$30,$A13,FALSE)/(HLOOKUP(AI$2,Data2!$C$1:$BT$30,$A13,FALSE))</f>
        <v>6.8711145158558999E-3</v>
      </c>
      <c r="AJ13" s="6">
        <f>HLOOKUP("Japan",Data2!$C$1:$BT$30,$A13,FALSE)/(HLOOKUP(AJ$2,Data2!$C$1:$BT$30,$A13,FALSE))</f>
        <v>134.58098742557164</v>
      </c>
    </row>
    <row r="14" spans="1:36" x14ac:dyDescent="0.25">
      <c r="A14" s="1">
        <v>14</v>
      </c>
      <c r="B14" s="1">
        <v>2005</v>
      </c>
      <c r="C14" s="1">
        <f>HLOOKUP("Japan",Data2!$C$1:$BT$30,$A14,FALSE)/(HLOOKUP("Euro Area",Data2!$C$1:$BT$30,$A14,FALSE)*VLOOKUP(C$3,EuroConv!$A$2:$B$20,2,FALSE))</f>
        <v>9.9650011244597714</v>
      </c>
      <c r="D14" s="1">
        <f>HLOOKUP("Japan",Data2!$C$1:$BT$30,$A14,FALSE)/(HLOOKUP("Euro Area",Data2!$C$1:$BT$30,$A14,FALSE)*VLOOKUP(D$3,EuroConv!$A$2:$B$20,2,FALSE))</f>
        <v>3.3991508400591921</v>
      </c>
      <c r="E14" s="1">
        <f>HLOOKUP("Japan",Data2!$C$1:$BT$30,$A14,FALSE)/(HLOOKUP(E$2,Data2!$C$1:$BT$30,$A14,FALSE))</f>
        <v>45.275494077058617</v>
      </c>
      <c r="F14" s="1">
        <f>HLOOKUP("Japan",Data2!$C$1:$BT$30,$A14,FALSE)/(HLOOKUP(F$2,Data2!$C$1:$BT$30,$A14,FALSE))</f>
        <v>90.983774592045549</v>
      </c>
      <c r="G14" s="1">
        <f>HLOOKUP("Japan",Data2!$C$1:$BT$30,$A14,FALSE)/(HLOOKUP(G$2,Data2!$C$1:$BT$30,$A14,FALSE))</f>
        <v>13.450567771565288</v>
      </c>
      <c r="H14" s="1">
        <f>HLOOKUP("Japan",Data2!$C$1:$BT$30,$A14,FALSE)/(HLOOKUP(H$2,Data2!$C$1:$BT$30,$A14,FALSE))</f>
        <v>4.6005883355537156</v>
      </c>
      <c r="I14" s="1">
        <f>HLOOKUP("Japan",Data2!$C$1:$BT$30,$A14,FALSE)/(HLOOKUP(I$2,Data2!$C$1:$BT$30,$A14,FALSE))</f>
        <v>18.379167215560514</v>
      </c>
      <c r="J14" s="1">
        <f>HLOOKUP("Japan",Data2!$C$1:$BT$30,$A14,FALSE)/(HLOOKUP(J$2,Data2!$C$1:$BT$30,$A14,FALSE))</f>
        <v>8.7587476880623019</v>
      </c>
      <c r="K14" s="1">
        <f>HLOOKUP("Japan",Data2!$C$1:$BT$30,$A14,FALSE)/(HLOOKUP("Euro Area",Data2!$C$1:$BT$30,$A14,FALSE)*VLOOKUP(K$3,EuroConv!$A$2:$B$20,2,FALSE))</f>
        <v>23.062164775881818</v>
      </c>
      <c r="L14" s="1">
        <f>HLOOKUP("Japan",Data2!$C$1:$BT$30,$A14,FALSE)/(HLOOKUP("Euro Area",Data2!$C$1:$BT$30,$A14,FALSE)*VLOOKUP(L$3,EuroConv!$A$2:$B$20,2,FALSE))</f>
        <v>20.904023430332142</v>
      </c>
      <c r="M14" s="1">
        <f>HLOOKUP("Japan",Data2!$C$1:$BT$30,$A14,FALSE)/(HLOOKUP("Euro Area",Data2!$C$1:$BT$30,$A14,FALSE)*VLOOKUP(M$3,EuroConv!$A$2:$B$20,2,FALSE))</f>
        <v>70.109061100864494</v>
      </c>
      <c r="N14" s="1">
        <f>HLOOKUP("Japan",Data2!$C$1:$BT$30,$A14,FALSE)/(HLOOKUP("Euro Area",Data2!$C$1:$BT$30,$A14,FALSE)*VLOOKUP(N$3,EuroConv!$A$2:$B$20,2,FALSE))</f>
        <v>0.40241057952429587</v>
      </c>
      <c r="O14" s="1">
        <f>HLOOKUP("Japan",Data2!$C$1:$BT$30,$A14,FALSE)/(HLOOKUP(O$2,Data2!$C$1:$BT$30,$A14,FALSE))</f>
        <v>0.55224386740654618</v>
      </c>
      <c r="P14" s="1">
        <f>HLOOKUP("Japan",Data2!$C$1:$BT$30,$A14,FALSE)/(HLOOKUP("Euro Area",Data2!$C$1:$BT$30,$A14,FALSE)*VLOOKUP(P$3,EuroConv!$A$2:$B$20,2,FALSE))</f>
        <v>174.10826926180451</v>
      </c>
      <c r="Q14" s="1">
        <f>HLOOKUP("Japan",Data2!$C$1:$BT$30,$A14,FALSE)/(HLOOKUP("Euro Area",Data2!$C$1:$BT$30,$A14,FALSE)*VLOOKUP(Q$3,EuroConv!$A$2:$B$20,2,FALSE))</f>
        <v>7.0817295611099604E-2</v>
      </c>
      <c r="R14" s="1">
        <f>HLOOKUP("Japan",Data2!$C$1:$BT$30,$A14,FALSE)/(HLOOKUP(R$2,Data2!$C$1:$BT$30,$A14,FALSE))</f>
        <v>0.10760047152849822</v>
      </c>
      <c r="S14" s="1">
        <f>HLOOKUP("Japan",Data2!$C$1:$BT$30,$A14,FALSE)/(HLOOKUP(S$2,Data2!$C$1:$BT$30,$A14,FALSE))</f>
        <v>195.17435587167654</v>
      </c>
      <c r="T14" s="1">
        <f>HLOOKUP("Japan",Data2!$C$1:$BT$30,$A14,FALSE)/(HLOOKUP(T$2,Data2!$C$1:$BT$30,$A14,FALSE))</f>
        <v>39.732234448740371</v>
      </c>
      <c r="U14" s="1">
        <f>HLOOKUP("Japan",Data2!$C$1:$BT$30,$A14,FALSE)/(HLOOKUP("Euro Area",Data2!$C$1:$BT$30,$A14,FALSE)*VLOOKUP(U$3,EuroConv!$A$2:$B$20,2,FALSE))</f>
        <v>3.3991508400591921</v>
      </c>
      <c r="V14" s="1">
        <f>HLOOKUP("Japan",Data2!$C$1:$BT$30,$A14,FALSE)/(HLOOKUP("Euro Area",Data2!$C$1:$BT$30,$A14,FALSE)*VLOOKUP(V$3,EuroConv!$A$2:$B$20,2,FALSE))</f>
        <v>62.222980779187736</v>
      </c>
      <c r="W14" s="1">
        <f>HLOOKUP("Japan",Data2!$C$1:$BT$30,$A14,FALSE)/(HLOOKUP(W$2,Data2!$C$1:$BT$30,$A14,FALSE))</f>
        <v>17.107987841159023</v>
      </c>
      <c r="X14" s="1">
        <f>HLOOKUP("Japan",Data2!$C$1:$BT$30,$A14,FALSE)/(HLOOKUP(X$2,Data2!$C$1:$BT$30,$A14,FALSE))</f>
        <v>34.065454929454262</v>
      </c>
      <c r="Y14" s="1">
        <f>HLOOKUP("Japan",Data2!$C$1:$BT$30,$A14,FALSE)/(HLOOKUP("Euro Area",Data2!$C$1:$BT$30,$A14,FALSE)*VLOOKUP(Y$3,EuroConv!$A$2:$B$20,2,FALSE))</f>
        <v>0.68395868443503061</v>
      </c>
      <c r="Z14" s="1">
        <f>HLOOKUP("Japan",Data2!$C$1:$BT$30,$A14,FALSE)/(HLOOKUP(Z$2,Data2!$C$1:$BT$30,$A14,FALSE))</f>
        <v>66.221087009964265</v>
      </c>
      <c r="AA14" s="1">
        <f>HLOOKUP("Japan",Data2!$C$1:$BT$30,$A14,FALSE)/(HLOOKUP(AA$2,Data2!$C$1:$BT$30,$A14,FALSE))</f>
        <v>3.5533343005058962</v>
      </c>
      <c r="AB14" s="1">
        <f>HLOOKUP("Japan",Data2!$C$1:$BT$30,$A14,FALSE)/(HLOOKUP(AB$2,Data2!$C$1:$BT$30,$A14,FALSE))</f>
        <v>0.57195165664249348</v>
      </c>
      <c r="AC14" s="1">
        <f>HLOOKUP("Japan",Data2!$C$1:$BT$30,$A14,FALSE)/(HLOOKUP("Euro Area",Data2!$C$1:$BT$30,$A14,FALSE)*VLOOKUP(AC$3,EuroConv!$A$2:$B$20,2,FALSE))</f>
        <v>0.82411624158825758</v>
      </c>
      <c r="AD14" s="1">
        <f>HLOOKUP("Japan",Data2!$C$1:$BT$30,$A14,FALSE)/(HLOOKUP(AD$2,Data2!$C$1:$BT$30,$A14,FALSE))</f>
        <v>14.748683108032363</v>
      </c>
      <c r="AE14" s="1">
        <f>HLOOKUP("Japan",Data2!$C$1:$BT$30,$A14,FALSE)/(HLOOKUP(AE$2,Data2!$C$1:$BT$30,$A14,FALSE))</f>
        <v>88.516123548733418</v>
      </c>
      <c r="AF14" s="1">
        <f>HLOOKUP("Japan",Data2!$C$1:$BT$30,$A14,FALSE)/(HLOOKUP(AF$2,Data2!$C$1:$BT$30,$A14,FALSE))</f>
        <v>2.7403743124588553</v>
      </c>
      <c r="AG14" s="1">
        <f>HLOOKUP("Japan",Data2!$C$1:$BT$30,$A14,FALSE)/(HLOOKUP(AG$2,Data2!$C$1:$BT$30,$A14,FALSE))</f>
        <v>200.39735574956359</v>
      </c>
      <c r="AH14" s="1">
        <f>HLOOKUP("Japan",Data2!$C$1:$BT$30,$A14,FALSE)/(HLOOKUP(AH$2,Data2!$C$1:$BT$30,$A14,FALSE))</f>
        <v>110.218211666667</v>
      </c>
      <c r="AI14" s="6">
        <f>HLOOKUP("Japan",Data2!$C$1:$BT$30,$A14,FALSE)/(HLOOKUP(AI$2,Data2!$C$1:$BT$30,$A14,FALSE))</f>
        <v>6.9499206019747106E-3</v>
      </c>
      <c r="AJ14" s="6">
        <f>HLOOKUP("Japan",Data2!$C$1:$BT$30,$A14,FALSE)/(HLOOKUP(AJ$2,Data2!$C$1:$BT$30,$A14,FALSE))</f>
        <v>137.1214049729038</v>
      </c>
    </row>
    <row r="15" spans="1:36" x14ac:dyDescent="0.25">
      <c r="A15" s="1">
        <v>15</v>
      </c>
      <c r="B15" s="1">
        <v>2006</v>
      </c>
      <c r="C15" s="1">
        <f>HLOOKUP("Japan",Data2!$C$1:$BT$30,$A15,FALSE)/(HLOOKUP("Euro Area",Data2!$C$1:$BT$30,$A15,FALSE)*VLOOKUP(C$3,EuroConv!$A$2:$B$20,2,FALSE))</f>
        <v>10.612070878247286</v>
      </c>
      <c r="D15" s="1">
        <f>HLOOKUP("Japan",Data2!$C$1:$BT$30,$A15,FALSE)/(HLOOKUP("Euro Area",Data2!$C$1:$BT$30,$A15,FALSE)*VLOOKUP(D$3,EuroConv!$A$2:$B$20,2,FALSE))</f>
        <v>3.6198721093990351</v>
      </c>
      <c r="E15" s="1">
        <f>HLOOKUP("Japan",Data2!$C$1:$BT$30,$A15,FALSE)/(HLOOKUP(E$2,Data2!$C$1:$BT$30,$A15,FALSE))</f>
        <v>53.462918213050067</v>
      </c>
      <c r="F15" s="1">
        <f>HLOOKUP("Japan",Data2!$C$1:$BT$30,$A15,FALSE)/(HLOOKUP(F$2,Data2!$C$1:$BT$30,$A15,FALSE))</f>
        <v>102.5255453814795</v>
      </c>
      <c r="G15" s="1">
        <f>HLOOKUP("Japan",Data2!$C$1:$BT$30,$A15,FALSE)/(HLOOKUP(G$2,Data2!$C$1:$BT$30,$A15,FALSE))</f>
        <v>14.585841992465449</v>
      </c>
      <c r="H15" s="1">
        <f>HLOOKUP("Japan",Data2!$C$1:$BT$30,$A15,FALSE)/(HLOOKUP(H$2,Data2!$C$1:$BT$30,$A15,FALSE))</f>
        <v>5.1469931070600303</v>
      </c>
      <c r="I15" s="1">
        <f>HLOOKUP("Japan",Data2!$C$1:$BT$30,$A15,FALSE)/(HLOOKUP(I$2,Data2!$C$1:$BT$30,$A15,FALSE))</f>
        <v>19.556691900684665</v>
      </c>
      <c r="J15" s="1">
        <f>HLOOKUP("Japan",Data2!$C$1:$BT$30,$A15,FALSE)/(HLOOKUP(J$2,Data2!$C$1:$BT$30,$A15,FALSE))</f>
        <v>9.329707047602918</v>
      </c>
      <c r="K15" s="1">
        <f>HLOOKUP("Japan",Data2!$C$1:$BT$30,$A15,FALSE)/(HLOOKUP("Euro Area",Data2!$C$1:$BT$30,$A15,FALSE)*VLOOKUP(K$3,EuroConv!$A$2:$B$20,2,FALSE))</f>
        <v>24.559688870154908</v>
      </c>
      <c r="L15" s="1">
        <f>HLOOKUP("Japan",Data2!$C$1:$BT$30,$A15,FALSE)/(HLOOKUP("Euro Area",Data2!$C$1:$BT$30,$A15,FALSE)*VLOOKUP(L$3,EuroConv!$A$2:$B$20,2,FALSE))</f>
        <v>22.261410261030242</v>
      </c>
      <c r="M15" s="1">
        <f>HLOOKUP("Japan",Data2!$C$1:$BT$30,$A15,FALSE)/(HLOOKUP("Euro Area",Data2!$C$1:$BT$30,$A15,FALSE)*VLOOKUP(M$3,EuroConv!$A$2:$B$20,2,FALSE))</f>
        <v>74.66153955402369</v>
      </c>
      <c r="N15" s="1">
        <f>HLOOKUP("Japan",Data2!$C$1:$BT$30,$A15,FALSE)/(HLOOKUP("Euro Area",Data2!$C$1:$BT$30,$A15,FALSE)*VLOOKUP(N$3,EuroConv!$A$2:$B$20,2,FALSE))</f>
        <v>0.42854080383256388</v>
      </c>
      <c r="O15" s="1">
        <f>HLOOKUP("Japan",Data2!$C$1:$BT$30,$A15,FALSE)/(HLOOKUP(O$2,Data2!$C$1:$BT$30,$A15,FALSE))</f>
        <v>0.55277965524343842</v>
      </c>
      <c r="P15" s="1">
        <f>HLOOKUP("Japan",Data2!$C$1:$BT$30,$A15,FALSE)/(HLOOKUP("Euro Area",Data2!$C$1:$BT$30,$A15,FALSE)*VLOOKUP(P$3,EuroConv!$A$2:$B$20,2,FALSE))</f>
        <v>185.41385704012137</v>
      </c>
      <c r="Q15" s="1">
        <f>HLOOKUP("Japan",Data2!$C$1:$BT$30,$A15,FALSE)/(HLOOKUP("Euro Area",Data2!$C$1:$BT$30,$A15,FALSE)*VLOOKUP(Q$3,EuroConv!$A$2:$B$20,2,FALSE))</f>
        <v>7.5415762732442354E-2</v>
      </c>
      <c r="R15" s="1">
        <f>HLOOKUP("Japan",Data2!$C$1:$BT$30,$A15,FALSE)/(HLOOKUP(R$2,Data2!$C$1:$BT$30,$A15,FALSE))</f>
        <v>0.12173593717425496</v>
      </c>
      <c r="S15" s="1">
        <f>HLOOKUP("Japan",Data2!$C$1:$BT$30,$A15,FALSE)/(HLOOKUP(S$2,Data2!$C$1:$BT$30,$A15,FALSE))</f>
        <v>207.52602120477701</v>
      </c>
      <c r="T15" s="1">
        <f>HLOOKUP("Japan",Data2!$C$1:$BT$30,$A15,FALSE)/(HLOOKUP(T$2,Data2!$C$1:$BT$30,$A15,FALSE))</f>
        <v>42.256469462586452</v>
      </c>
      <c r="U15" s="1">
        <f>HLOOKUP("Japan",Data2!$C$1:$BT$30,$A15,FALSE)/(HLOOKUP("Euro Area",Data2!$C$1:$BT$30,$A15,FALSE)*VLOOKUP(U$3,EuroConv!$A$2:$B$20,2,FALSE))</f>
        <v>3.6198721093990351</v>
      </c>
      <c r="V15" s="1">
        <f>HLOOKUP("Japan",Data2!$C$1:$BT$30,$A15,FALSE)/(HLOOKUP("Euro Area",Data2!$C$1:$BT$30,$A15,FALSE)*VLOOKUP(V$3,EuroConv!$A$2:$B$20,2,FALSE))</f>
        <v>66.263382616563035</v>
      </c>
      <c r="W15" s="1">
        <f>HLOOKUP("Japan",Data2!$C$1:$BT$30,$A15,FALSE)/(HLOOKUP(W$2,Data2!$C$1:$BT$30,$A15,FALSE))</f>
        <v>18.133988305613364</v>
      </c>
      <c r="X15" s="1">
        <f>HLOOKUP("Japan",Data2!$C$1:$BT$30,$A15,FALSE)/(HLOOKUP(X$2,Data2!$C$1:$BT$30,$A15,FALSE))</f>
        <v>37.477724039218252</v>
      </c>
      <c r="Y15" s="1">
        <f>HLOOKUP("Japan",Data2!$C$1:$BT$30,$A15,FALSE)/(HLOOKUP("Euro Area",Data2!$C$1:$BT$30,$A15,FALSE)*VLOOKUP(Y$3,EuroConv!$A$2:$B$20,2,FALSE))</f>
        <v>0.7283710203706375</v>
      </c>
      <c r="Z15" s="1">
        <f>HLOOKUP("Japan",Data2!$C$1:$BT$30,$A15,FALSE)/(HLOOKUP(Z$2,Data2!$C$1:$BT$30,$A15,FALSE))</f>
        <v>73.193323613325859</v>
      </c>
      <c r="AA15" s="1">
        <f>HLOOKUP("Japan",Data2!$C$1:$BT$30,$A15,FALSE)/(HLOOKUP(AA$2,Data2!$C$1:$BT$30,$A15,FALSE))</f>
        <v>3.9161643474283645</v>
      </c>
      <c r="AB15" s="1">
        <f>HLOOKUP("Japan",Data2!$C$1:$BT$30,$A15,FALSE)/(HLOOKUP(AB$2,Data2!$C$1:$BT$30,$A15,FALSE))</f>
        <v>0.60880684871311042</v>
      </c>
      <c r="AC15" s="1">
        <f>HLOOKUP("Japan",Data2!$C$1:$BT$30,$A15,FALSE)/(HLOOKUP("Euro Area",Data2!$C$1:$BT$30,$A15,FALSE)*VLOOKUP(AC$3,EuroConv!$A$2:$B$20,2,FALSE))</f>
        <v>0.87762960168491433</v>
      </c>
      <c r="AD15" s="1">
        <f>HLOOKUP("Japan",Data2!$C$1:$BT$30,$A15,FALSE)/(HLOOKUP(AD$2,Data2!$C$1:$BT$30,$A15,FALSE))</f>
        <v>15.762453807074186</v>
      </c>
      <c r="AE15" s="1">
        <f>HLOOKUP("Japan",Data2!$C$1:$BT$30,$A15,FALSE)/(HLOOKUP(AE$2,Data2!$C$1:$BT$30,$A15,FALSE))</f>
        <v>92.754260899155895</v>
      </c>
      <c r="AF15" s="1">
        <f>HLOOKUP("Japan",Data2!$C$1:$BT$30,$A15,FALSE)/(HLOOKUP(AF$2,Data2!$C$1:$BT$30,$A15,FALSE))</f>
        <v>3.0700428482463828</v>
      </c>
      <c r="AG15" s="1">
        <f>HLOOKUP("Japan",Data2!$C$1:$BT$30,$A15,FALSE)/(HLOOKUP(AG$2,Data2!$C$1:$BT$30,$A15,FALSE))</f>
        <v>213.98742379451244</v>
      </c>
      <c r="AH15" s="1">
        <f>HLOOKUP("Japan",Data2!$C$1:$BT$30,$A15,FALSE)/(HLOOKUP(AH$2,Data2!$C$1:$BT$30,$A15,FALSE))</f>
        <v>116.29931166666699</v>
      </c>
      <c r="AI15" s="6">
        <f>HLOOKUP("Japan",Data2!$C$1:$BT$30,$A15,FALSE)/(HLOOKUP(AI$2,Data2!$C$1:$BT$30,$A15,FALSE))</f>
        <v>7.2713201098311576E-3</v>
      </c>
      <c r="AJ15" s="6">
        <f>HLOOKUP("Japan",Data2!$C$1:$BT$30,$A15,FALSE)/(HLOOKUP(AJ$2,Data2!$C$1:$BT$30,$A15,FALSE))</f>
        <v>146.02527890594615</v>
      </c>
    </row>
    <row r="16" spans="1:36" x14ac:dyDescent="0.25">
      <c r="A16" s="1">
        <v>16</v>
      </c>
      <c r="B16" s="1">
        <v>2007</v>
      </c>
      <c r="C16" s="1">
        <f>HLOOKUP("Japan",Data2!$C$1:$BT$30,$A16,FALSE)/(HLOOKUP("Euro Area",Data2!$C$1:$BT$30,$A16,FALSE)*VLOOKUP(C$3,EuroConv!$A$2:$B$20,2,FALSE))</f>
        <v>11.727842108316135</v>
      </c>
      <c r="D16" s="1">
        <f>HLOOKUP("Japan",Data2!$C$1:$BT$30,$A16,FALSE)/(HLOOKUP("Euro Area",Data2!$C$1:$BT$30,$A16,FALSE)*VLOOKUP(D$3,EuroConv!$A$2:$B$20,2,FALSE))</f>
        <v>4.000471636346707</v>
      </c>
      <c r="E16" s="1">
        <f>HLOOKUP("Japan",Data2!$C$1:$BT$30,$A16,FALSE)/(HLOOKUP(E$2,Data2!$C$1:$BT$30,$A16,FALSE))</f>
        <v>60.477658604647452</v>
      </c>
      <c r="F16" s="1">
        <f>HLOOKUP("Japan",Data2!$C$1:$BT$30,$A16,FALSE)/(HLOOKUP(F$2,Data2!$C$1:$BT$30,$A16,FALSE))</f>
        <v>109.63550038399745</v>
      </c>
      <c r="G16" s="1">
        <f>HLOOKUP("Japan",Data2!$C$1:$BT$30,$A16,FALSE)/(HLOOKUP(G$2,Data2!$C$1:$BT$30,$A16,FALSE))</f>
        <v>15.478544346234077</v>
      </c>
      <c r="H16" s="1">
        <f>HLOOKUP("Japan",Data2!$C$1:$BT$30,$A16,FALSE)/(HLOOKUP(H$2,Data2!$C$1:$BT$30,$A16,FALSE))</f>
        <v>5.8024767579376233</v>
      </c>
      <c r="I16" s="1">
        <f>HLOOKUP("Japan",Data2!$C$1:$BT$30,$A16,FALSE)/(HLOOKUP(I$2,Data2!$C$1:$BT$30,$A16,FALSE))</f>
        <v>21.631153652976042</v>
      </c>
      <c r="J16" s="1">
        <f>HLOOKUP("Japan",Data2!$C$1:$BT$30,$A16,FALSE)/(HLOOKUP(J$2,Data2!$C$1:$BT$30,$A16,FALSE))</f>
        <v>10.298674401900145</v>
      </c>
      <c r="K16" s="1">
        <f>HLOOKUP("Japan",Data2!$C$1:$BT$30,$A16,FALSE)/(HLOOKUP("Euro Area",Data2!$C$1:$BT$30,$A16,FALSE)*VLOOKUP(K$3,EuroConv!$A$2:$B$20,2,FALSE))</f>
        <v>27.141936442297666</v>
      </c>
      <c r="L16" s="1">
        <f>HLOOKUP("Japan",Data2!$C$1:$BT$30,$A16,FALSE)/(HLOOKUP("Euro Area",Data2!$C$1:$BT$30,$A16,FALSE)*VLOOKUP(L$3,EuroConv!$A$2:$B$20,2,FALSE))</f>
        <v>24.602012900702718</v>
      </c>
      <c r="M16" s="1">
        <f>HLOOKUP("Japan",Data2!$C$1:$BT$30,$A16,FALSE)/(HLOOKUP("Euro Area",Data2!$C$1:$BT$30,$A16,FALSE)*VLOOKUP(M$3,EuroConv!$A$2:$B$20,2,FALSE))</f>
        <v>82.511581151256777</v>
      </c>
      <c r="N16" s="1">
        <f>HLOOKUP("Japan",Data2!$C$1:$BT$30,$A16,FALSE)/(HLOOKUP("Euro Area",Data2!$C$1:$BT$30,$A16,FALSE)*VLOOKUP(N$3,EuroConv!$A$2:$B$20,2,FALSE))</f>
        <v>0.47359831478521647</v>
      </c>
      <c r="O16" s="1">
        <f>HLOOKUP("Japan",Data2!$C$1:$BT$30,$A16,FALSE)/(HLOOKUP(O$2,Data2!$C$1:$BT$30,$A16,FALSE))</f>
        <v>0.64126886195207033</v>
      </c>
      <c r="P16" s="1">
        <f>HLOOKUP("Japan",Data2!$C$1:$BT$30,$A16,FALSE)/(HLOOKUP("Euro Area",Data2!$C$1:$BT$30,$A16,FALSE)*VLOOKUP(P$3,EuroConv!$A$2:$B$20,2,FALSE))</f>
        <v>204.90858617593304</v>
      </c>
      <c r="Q16" s="1">
        <f>HLOOKUP("Japan",Data2!$C$1:$BT$30,$A16,FALSE)/(HLOOKUP("Euro Area",Data2!$C$1:$BT$30,$A16,FALSE)*VLOOKUP(Q$3,EuroConv!$A$2:$B$20,2,FALSE))</f>
        <v>8.3345104640913992E-2</v>
      </c>
      <c r="R16" s="1">
        <f>HLOOKUP("Japan",Data2!$C$1:$BT$30,$A16,FALSE)/(HLOOKUP(R$2,Data2!$C$1:$BT$30,$A16,FALSE))</f>
        <v>0.12670173351111133</v>
      </c>
      <c r="S16" s="1">
        <f>HLOOKUP("Japan",Data2!$C$1:$BT$30,$A16,FALSE)/(HLOOKUP(S$2,Data2!$C$1:$BT$30,$A16,FALSE))</f>
        <v>229.18536209553207</v>
      </c>
      <c r="T16" s="1">
        <f>HLOOKUP("Japan",Data2!$C$1:$BT$30,$A16,FALSE)/(HLOOKUP(T$2,Data2!$C$1:$BT$30,$A16,FALSE))</f>
        <v>46.658621350054773</v>
      </c>
      <c r="U16" s="1">
        <f>HLOOKUP("Japan",Data2!$C$1:$BT$30,$A16,FALSE)/(HLOOKUP("Euro Area",Data2!$C$1:$BT$30,$A16,FALSE)*VLOOKUP(U$3,EuroConv!$A$2:$B$20,2,FALSE))</f>
        <v>4.000471636346707</v>
      </c>
      <c r="V16" s="1">
        <f>HLOOKUP("Japan",Data2!$C$1:$BT$30,$A16,FALSE)/(HLOOKUP("Euro Area",Data2!$C$1:$BT$30,$A16,FALSE)*VLOOKUP(V$3,EuroConv!$A$2:$B$20,2,FALSE))</f>
        <v>73.230427671092173</v>
      </c>
      <c r="W16" s="1">
        <f>HLOOKUP("Japan",Data2!$C$1:$BT$30,$A16,FALSE)/(HLOOKUP(W$2,Data2!$C$1:$BT$30,$A16,FALSE))</f>
        <v>20.088745379584918</v>
      </c>
      <c r="X16" s="1">
        <f>HLOOKUP("Japan",Data2!$C$1:$BT$30,$A16,FALSE)/(HLOOKUP(X$2,Data2!$C$1:$BT$30,$A16,FALSE))</f>
        <v>42.541783329419609</v>
      </c>
      <c r="Y16" s="1">
        <f>HLOOKUP("Japan",Data2!$C$1:$BT$30,$A16,FALSE)/(HLOOKUP("Euro Area",Data2!$C$1:$BT$30,$A16,FALSE)*VLOOKUP(Y$3,EuroConv!$A$2:$B$20,2,FALSE))</f>
        <v>0.80495319162349999</v>
      </c>
      <c r="Z16" s="1">
        <f>HLOOKUP("Japan",Data2!$C$1:$BT$30,$A16,FALSE)/(HLOOKUP(Z$2,Data2!$C$1:$BT$30,$A16,FALSE))</f>
        <v>78.132439085618032</v>
      </c>
      <c r="AA16" s="1">
        <f>HLOOKUP("Japan",Data2!$C$1:$BT$30,$A16,FALSE)/(HLOOKUP(AA$2,Data2!$C$1:$BT$30,$A16,FALSE))</f>
        <v>4.7684433338282934</v>
      </c>
      <c r="AB16" s="1">
        <f>HLOOKUP("Japan",Data2!$C$1:$BT$30,$A16,FALSE)/(HLOOKUP("Euro Area",Data2!$C$1:$BT$30,$A16,FALSE)*VLOOKUP(AB$3,EuroConv!$A$2:$B$20,2,FALSE))</f>
        <v>0.67342107228785908</v>
      </c>
      <c r="AC16" s="1">
        <f>HLOOKUP("Japan",Data2!$C$1:$BT$30,$A16,FALSE)/(HLOOKUP("Euro Area",Data2!$C$1:$BT$30,$A16,FALSE)*VLOOKUP(AC$3,EuroConv!$A$2:$B$20,2,FALSE))</f>
        <v>0.96990507472421073</v>
      </c>
      <c r="AD16" s="1">
        <f>HLOOKUP("Japan",Data2!$C$1:$BT$30,$A16,FALSE)/(HLOOKUP(AD$2,Data2!$C$1:$BT$30,$A16,FALSE))</f>
        <v>17.422331158874616</v>
      </c>
      <c r="AE16" s="1">
        <f>HLOOKUP("Japan",Data2!$C$1:$BT$30,$A16,FALSE)/(HLOOKUP(AE$2,Data2!$C$1:$BT$30,$A16,FALSE))</f>
        <v>98.098034696367421</v>
      </c>
      <c r="AF16" s="1">
        <f>HLOOKUP("Japan",Data2!$C$1:$BT$30,$A16,FALSE)/(HLOOKUP(AF$2,Data2!$C$1:$BT$30,$A16,FALSE))</f>
        <v>3.4113480823197482</v>
      </c>
      <c r="AG16" s="1">
        <f>HLOOKUP("Japan",Data2!$C$1:$BT$30,$A16,FALSE)/(HLOOKUP(AG$2,Data2!$C$1:$BT$30,$A16,FALSE))</f>
        <v>235.61465569276686</v>
      </c>
      <c r="AH16" s="1">
        <f>HLOOKUP("Japan",Data2!$C$1:$BT$30,$A16,FALSE)/(HLOOKUP(AH$2,Data2!$C$1:$BT$30,$A16,FALSE))</f>
        <v>117.75352916666699</v>
      </c>
      <c r="AI16" s="6">
        <f>HLOOKUP("Japan",Data2!$C$1:$BT$30,$A16,FALSE)/(HLOOKUP(AI$2,Data2!$C$1:$BT$30,$A16,FALSE))</f>
        <v>7.3115563627520431E-3</v>
      </c>
      <c r="AJ16" s="6">
        <f>HLOOKUP("Japan",Data2!$C$1:$BT$30,$A16,FALSE)/(HLOOKUP(AJ$2,Data2!$C$1:$BT$30,$A16,FALSE))</f>
        <v>161.37862576306253</v>
      </c>
    </row>
    <row r="17" spans="1:36" x14ac:dyDescent="0.25">
      <c r="A17" s="1">
        <v>17</v>
      </c>
      <c r="B17" s="1">
        <v>2008</v>
      </c>
      <c r="C17" s="1">
        <f>HLOOKUP("Japan",Data2!$C$1:$BT$30,$A17,FALSE)/(HLOOKUP("Euro Area",Data2!$C$1:$BT$30,$A17,FALSE)*VLOOKUP(C$3,EuroConv!$A$2:$B$20,2,FALSE))</f>
        <v>11.047472874940384</v>
      </c>
      <c r="D17" s="1">
        <f>HLOOKUP("Japan",Data2!$C$1:$BT$30,$A17,FALSE)/(HLOOKUP("Euro Area",Data2!$C$1:$BT$30,$A17,FALSE)*VLOOKUP(D$3,EuroConv!$A$2:$B$20,2,FALSE))</f>
        <v>3.7683916172584011</v>
      </c>
      <c r="E17" s="1">
        <f>HLOOKUP("Japan",Data2!$C$1:$BT$30,$A17,FALSE)/(HLOOKUP(E$2,Data2!$C$1:$BT$30,$A17,FALSE))</f>
        <v>56.364583263003546</v>
      </c>
      <c r="F17" s="1">
        <f>HLOOKUP("Japan",Data2!$C$1:$BT$30,$A17,FALSE)/(HLOOKUP(F$2,Data2!$C$1:$BT$30,$A17,FALSE))</f>
        <v>96.861363580100786</v>
      </c>
      <c r="G17" s="1">
        <f>HLOOKUP("Japan",Data2!$C$1:$BT$30,$A17,FALSE)/(HLOOKUP(G$2,Data2!$C$1:$BT$30,$A17,FALSE))</f>
        <v>14.874748274055053</v>
      </c>
      <c r="H17" s="1">
        <f>HLOOKUP("Japan",Data2!$C$1:$BT$30,$A17,FALSE)/(HLOOKUP(H$2,Data2!$C$1:$BT$30,$A17,FALSE))</f>
        <v>6.0544465860541123</v>
      </c>
      <c r="I17" s="1">
        <f>HLOOKUP("Japan",Data2!$C$1:$BT$30,$A17,FALSE)/(HLOOKUP(I$2,Data2!$C$1:$BT$30,$A17,FALSE))</f>
        <v>20.273997931252399</v>
      </c>
      <c r="J17" s="1">
        <f>HLOOKUP("Japan",Data2!$C$1:$BT$30,$A17,FALSE)/(HLOOKUP(J$2,Data2!$C$1:$BT$30,$A17,FALSE))</f>
        <v>9.6647850721442907</v>
      </c>
      <c r="K17" s="1">
        <f>HLOOKUP("Japan",Data2!$C$1:$BT$30,$A17,FALSE)/(HLOOKUP("Euro Area",Data2!$C$1:$BT$30,$A17,FALSE)*VLOOKUP(K$3,EuroConv!$A$2:$B$20,2,FALSE))</f>
        <v>25.567346818816556</v>
      </c>
      <c r="L17" s="1">
        <f>HLOOKUP("Japan",Data2!$C$1:$BT$30,$A17,FALSE)/(HLOOKUP("Euro Area",Data2!$C$1:$BT$30,$A17,FALSE)*VLOOKUP(L$3,EuroConv!$A$2:$B$20,2,FALSE))</f>
        <v>23.174772279439381</v>
      </c>
      <c r="M17" s="1">
        <f>HLOOKUP("Japan",Data2!$C$1:$BT$30,$A17,FALSE)/(HLOOKUP("Euro Area",Data2!$C$1:$BT$30,$A17,FALSE)*VLOOKUP(M$3,EuroConv!$A$2:$B$20,2,FALSE))</f>
        <v>77.724823221364929</v>
      </c>
      <c r="N17" s="1">
        <f>HLOOKUP("Japan",Data2!$C$1:$BT$30,$A17,FALSE)/(HLOOKUP("Euro Area",Data2!$C$1:$BT$30,$A17,FALSE)*VLOOKUP(N$3,EuroConv!$A$2:$B$20,2,FALSE))</f>
        <v>0.44612337784605188</v>
      </c>
      <c r="O17" s="1">
        <f>HLOOKUP("Japan",Data2!$C$1:$BT$30,$A17,FALSE)/(HLOOKUP(O$2,Data2!$C$1:$BT$30,$A17,FALSE))</f>
        <v>0.60053159140249179</v>
      </c>
      <c r="P17" s="1">
        <f>HLOOKUP("Japan",Data2!$C$1:$BT$30,$A17,FALSE)/(HLOOKUP("Euro Area",Data2!$C$1:$BT$30,$A17,FALSE)*VLOOKUP(P$3,EuroConv!$A$2:$B$20,2,FALSE))</f>
        <v>193.02119066011417</v>
      </c>
      <c r="Q17" s="1">
        <f>HLOOKUP("Japan",Data2!$C$1:$BT$30,$A17,FALSE)/(HLOOKUP("Euro Area",Data2!$C$1:$BT$30,$A17,FALSE)*VLOOKUP(Q$3,EuroConv!$A$2:$B$20,2,FALSE))</f>
        <v>7.8509991375708021E-2</v>
      </c>
      <c r="R17" s="1">
        <f>HLOOKUP("Japan",Data2!$C$1:$BT$30,$A17,FALSE)/(HLOOKUP(R$2,Data2!$C$1:$BT$30,$A17,FALSE))</f>
        <v>9.3952428746336719E-2</v>
      </c>
      <c r="S17" s="1">
        <f>HLOOKUP("Japan",Data2!$C$1:$BT$30,$A17,FALSE)/(HLOOKUP(S$2,Data2!$C$1:$BT$30,$A17,FALSE))</f>
        <v>214.96653742227585</v>
      </c>
      <c r="T17" s="1">
        <f>HLOOKUP("Japan",Data2!$C$1:$BT$30,$A17,FALSE)/(HLOOKUP(T$2,Data2!$C$1:$BT$30,$A17,FALSE))</f>
        <v>43.85074465948432</v>
      </c>
      <c r="U17" s="1">
        <f>HLOOKUP("Japan",Data2!$C$1:$BT$30,$A17,FALSE)/(HLOOKUP("Euro Area",Data2!$C$1:$BT$30,$A17,FALSE)*VLOOKUP(U$3,EuroConv!$A$2:$B$20,2,FALSE))</f>
        <v>3.7683916172584011</v>
      </c>
      <c r="V17" s="1">
        <f>HLOOKUP("Japan",Data2!$C$1:$BT$30,$A17,FALSE)/(HLOOKUP("Euro Area",Data2!$C$1:$BT$30,$A17,FALSE)*VLOOKUP(V$3,EuroConv!$A$2:$B$20,2,FALSE))</f>
        <v>68.982098824728382</v>
      </c>
      <c r="W17" s="1">
        <f>HLOOKUP("Japan",Data2!$C$1:$BT$30,$A17,FALSE)/(HLOOKUP(W$2,Data2!$C$1:$BT$30,$A17,FALSE))</f>
        <v>18.326151412810994</v>
      </c>
      <c r="X17" s="1">
        <f>HLOOKUP("Japan",Data2!$C$1:$BT$30,$A17,FALSE)/(HLOOKUP(X$2,Data2!$C$1:$BT$30,$A17,FALSE))</f>
        <v>42.901256191230516</v>
      </c>
      <c r="Y17" s="1">
        <f>HLOOKUP("Japan",Data2!$C$1:$BT$30,$A17,FALSE)/(HLOOKUP("Euro Area",Data2!$C$1:$BT$30,$A17,FALSE)*VLOOKUP(Y$3,EuroConv!$A$2:$B$20,2,FALSE))</f>
        <v>0.75825530970881272</v>
      </c>
      <c r="Z17" s="1">
        <f>HLOOKUP("Japan",Data2!$C$1:$BT$30,$A17,FALSE)/(HLOOKUP(Z$2,Data2!$C$1:$BT$30,$A17,FALSE))</f>
        <v>73.052763588589158</v>
      </c>
      <c r="AA17" s="1">
        <f>HLOOKUP("Japan",Data2!$C$1:$BT$30,$A17,FALSE)/(HLOOKUP(AA$2,Data2!$C$1:$BT$30,$A17,FALSE))</f>
        <v>4.8386067076506558</v>
      </c>
      <c r="AB17" s="1">
        <f>HLOOKUP("Japan",Data2!$C$1:$BT$30,$A17,FALSE)/(HLOOKUP("Euro Area",Data2!$C$1:$BT$30,$A17,FALSE)*VLOOKUP(AB$3,EuroConv!$A$2:$B$20,2,FALSE))</f>
        <v>0.63435378484828153</v>
      </c>
      <c r="AC17" s="1">
        <f>HLOOKUP("Japan",Data2!$C$1:$BT$30,$A17,FALSE)/(HLOOKUP("Euro Area",Data2!$C$1:$BT$30,$A17,FALSE)*VLOOKUP(AC$3,EuroConv!$A$2:$B$20,2,FALSE))</f>
        <v>0.91363781208179873</v>
      </c>
      <c r="AD17" s="1">
        <f>HLOOKUP("Japan",Data2!$C$1:$BT$30,$A17,FALSE)/(HLOOKUP(AD$2,Data2!$C$1:$BT$30,$A17,FALSE))</f>
        <v>15.681677874151333</v>
      </c>
      <c r="AE17" s="1">
        <f>HLOOKUP("Japan",Data2!$C$1:$BT$30,$A17,FALSE)/(HLOOKUP(AE$2,Data2!$C$1:$BT$30,$A17,FALSE))</f>
        <v>95.430198753800695</v>
      </c>
      <c r="AF17" s="1">
        <f>HLOOKUP("Japan",Data2!$C$1:$BT$30,$A17,FALSE)/(HLOOKUP(AF$2,Data2!$C$1:$BT$30,$A17,FALSE))</f>
        <v>3.1026494516823702</v>
      </c>
      <c r="AG17" s="1">
        <f>HLOOKUP("Japan",Data2!$C$1:$BT$30,$A17,FALSE)/(HLOOKUP(AG$2,Data2!$C$1:$BT$30,$A17,FALSE))</f>
        <v>190.01085815205263</v>
      </c>
      <c r="AH17" s="1">
        <f>HLOOKUP("Japan",Data2!$C$1:$BT$30,$A17,FALSE)/(HLOOKUP(AH$2,Data2!$C$1:$BT$30,$A17,FALSE))</f>
        <v>103.359493968254</v>
      </c>
      <c r="AI17" s="6">
        <f>HLOOKUP("Japan",Data2!$C$1:$BT$30,$A17,FALSE)/(HLOOKUP(AI$2,Data2!$C$1:$BT$30,$A17,FALSE))</f>
        <v>6.3401980688711067E-3</v>
      </c>
      <c r="AJ17" s="6">
        <f>HLOOKUP("Japan",Data2!$C$1:$BT$30,$A17,FALSE)/(HLOOKUP(AJ$2,Data2!$C$1:$BT$30,$A17,FALSE))</f>
        <v>152.01654100104219</v>
      </c>
    </row>
    <row r="18" spans="1:36" x14ac:dyDescent="0.25">
      <c r="A18" s="1">
        <v>18</v>
      </c>
      <c r="B18" s="1">
        <v>2009</v>
      </c>
      <c r="C18" s="1">
        <f>HLOOKUP("Japan",Data2!$C$1:$BT$30,$A18,FALSE)/(HLOOKUP("Euro Area",Data2!$C$1:$BT$30,$A18,FALSE)*VLOOKUP(C$3,EuroConv!$A$2:$B$20,2,FALSE))</f>
        <v>9.4845254443499787</v>
      </c>
      <c r="D18" s="1">
        <f>HLOOKUP("Japan",Data2!$C$1:$BT$30,$A18,FALSE)/(HLOOKUP("Euro Area",Data2!$C$1:$BT$30,$A18,FALSE)*VLOOKUP(D$3,EuroConv!$A$2:$B$20,2,FALSE))</f>
        <v>3.2352562964184099</v>
      </c>
      <c r="E18" s="1">
        <f>HLOOKUP("Japan",Data2!$C$1:$BT$30,$A18,FALSE)/(HLOOKUP(E$2,Data2!$C$1:$BT$30,$A18,FALSE))</f>
        <v>46.798424841588222</v>
      </c>
      <c r="F18" s="1">
        <f>HLOOKUP("Japan",Data2!$C$1:$BT$30,$A18,FALSE)/(HLOOKUP(F$2,Data2!$C$1:$BT$30,$A18,FALSE))</f>
        <v>81.968626292614132</v>
      </c>
      <c r="G18" s="1">
        <f>HLOOKUP("Japan",Data2!$C$1:$BT$30,$A18,FALSE)/(HLOOKUP(G$2,Data2!$C$1:$BT$30,$A18,FALSE))</f>
        <v>13.697026850362555</v>
      </c>
      <c r="H18" s="1">
        <f>HLOOKUP("Japan",Data2!$C$1:$BT$30,$A18,FALSE)/(HLOOKUP(H$2,Data2!$C$1:$BT$30,$A18,FALSE))</f>
        <v>4.9084660907016584</v>
      </c>
      <c r="I18" s="1">
        <f>HLOOKUP("Japan",Data2!$C$1:$BT$30,$A18,FALSE)/(HLOOKUP(I$2,Data2!$C$1:$BT$30,$A18,FALSE))</f>
        <v>17.454283962862778</v>
      </c>
      <c r="J18" s="1">
        <f>HLOOKUP("Japan",Data2!$C$1:$BT$30,$A18,FALSE)/(HLOOKUP(J$2,Data2!$C$1:$BT$30,$A18,FALSE))</f>
        <v>8.3118510823891398</v>
      </c>
      <c r="K18" s="1">
        <f>HLOOKUP("Japan",Data2!$C$1:$BT$30,$A18,FALSE)/(HLOOKUP("Euro Area",Data2!$C$1:$BT$30,$A18,FALSE)*VLOOKUP(K$3,EuroConv!$A$2:$B$20,2,FALSE))</f>
        <v>21.950192065884092</v>
      </c>
      <c r="L18" s="1">
        <f>HLOOKUP("Japan",Data2!$C$1:$BT$30,$A18,FALSE)/(HLOOKUP("Euro Area",Data2!$C$1:$BT$30,$A18,FALSE)*VLOOKUP(L$3,EuroConv!$A$2:$B$20,2,FALSE))</f>
        <v>19.896108353426982</v>
      </c>
      <c r="M18" s="1">
        <f>HLOOKUP("Japan",Data2!$C$1:$BT$30,$A18,FALSE)/(HLOOKUP("Euro Area",Data2!$C$1:$BT$30,$A18,FALSE)*VLOOKUP(M$3,EuroConv!$A$2:$B$20,2,FALSE))</f>
        <v>66.728660196381597</v>
      </c>
      <c r="N18" s="1">
        <f>HLOOKUP("Japan",Data2!$C$1:$BT$30,$A18,FALSE)/(HLOOKUP("Euro Area",Data2!$C$1:$BT$30,$A18,FALSE)*VLOOKUP(N$3,EuroConv!$A$2:$B$20,2,FALSE))</f>
        <v>0.38300782236797953</v>
      </c>
      <c r="O18" s="1">
        <f>HLOOKUP("Japan",Data2!$C$1:$BT$30,$A18,FALSE)/(HLOOKUP(O$2,Data2!$C$1:$BT$30,$A18,FALSE))</f>
        <v>0.46243608955337362</v>
      </c>
      <c r="P18" s="1">
        <f>HLOOKUP("Japan",Data2!$C$1:$BT$30,$A18,FALSE)/(HLOOKUP("Euro Area",Data2!$C$1:$BT$30,$A18,FALSE)*VLOOKUP(P$3,EuroConv!$A$2:$B$20,2,FALSE))</f>
        <v>165.71340928723126</v>
      </c>
      <c r="Q18" s="1">
        <f>HLOOKUP("Japan",Data2!$C$1:$BT$30,$A18,FALSE)/(HLOOKUP("Euro Area",Data2!$C$1:$BT$30,$A18,FALSE)*VLOOKUP(Q$3,EuroConv!$A$2:$B$20,2,FALSE))</f>
        <v>6.7402746245042805E-2</v>
      </c>
      <c r="R18" s="1">
        <f>HLOOKUP("Japan",Data2!$C$1:$BT$30,$A18,FALSE)/(HLOOKUP(R$2,Data2!$C$1:$BT$30,$A18,FALSE))</f>
        <v>7.3259263522393647E-2</v>
      </c>
      <c r="S18" s="1">
        <f>HLOOKUP("Japan",Data2!$C$1:$BT$30,$A18,FALSE)/(HLOOKUP(S$2,Data2!$C$1:$BT$30,$A18,FALSE))</f>
        <v>185.08572660873443</v>
      </c>
      <c r="T18" s="1">
        <f>HLOOKUP("Japan",Data2!$C$1:$BT$30,$A18,FALSE)/(HLOOKUP(T$2,Data2!$C$1:$BT$30,$A18,FALSE))</f>
        <v>37.668612506694423</v>
      </c>
      <c r="U18" s="1">
        <f>HLOOKUP("Japan",Data2!$C$1:$BT$30,$A18,FALSE)/(HLOOKUP("Euro Area",Data2!$C$1:$BT$30,$A18,FALSE)*VLOOKUP(U$3,EuroConv!$A$2:$B$20,2,FALSE))</f>
        <v>3.2352562964184099</v>
      </c>
      <c r="V18" s="1">
        <f>HLOOKUP("Japan",Data2!$C$1:$BT$30,$A18,FALSE)/(HLOOKUP("Euro Area",Data2!$C$1:$BT$30,$A18,FALSE)*VLOOKUP(V$3,EuroConv!$A$2:$B$20,2,FALSE))</f>
        <v>59.222817644739564</v>
      </c>
      <c r="W18" s="1">
        <f>HLOOKUP("Japan",Data2!$C$1:$BT$30,$A18,FALSE)/(HLOOKUP(W$2,Data2!$C$1:$BT$30,$A18,FALSE))</f>
        <v>14.879950557176636</v>
      </c>
      <c r="X18" s="1">
        <f>HLOOKUP("Japan",Data2!$C$1:$BT$30,$A18,FALSE)/(HLOOKUP(X$2,Data2!$C$1:$BT$30,$A18,FALSE))</f>
        <v>29.989051486565707</v>
      </c>
      <c r="Y18" s="1">
        <f>HLOOKUP("Japan",Data2!$C$1:$BT$30,$A18,FALSE)/(HLOOKUP("Euro Area",Data2!$C$1:$BT$30,$A18,FALSE)*VLOOKUP(Y$3,EuroConv!$A$2:$B$20,2,FALSE))</f>
        <v>0.65098071383909295</v>
      </c>
      <c r="Z18" s="1">
        <f>HLOOKUP("Japan",Data2!$C$1:$BT$30,$A18,FALSE)/(HLOOKUP(Z$2,Data2!$C$1:$BT$30,$A18,FALSE))</f>
        <v>64.330795847248226</v>
      </c>
      <c r="AA18" s="1">
        <f>HLOOKUP("Japan",Data2!$C$1:$BT$30,$A18,FALSE)/(HLOOKUP("Euro Area",Data2!$C$1:$BT$30,$A18,FALSE)*VLOOKUP(AA$3,EuroConv!$A$2:$B$20,2,FALSE))</f>
        <v>4.3321355464346087</v>
      </c>
      <c r="AB18" s="1">
        <f>HLOOKUP("Japan",Data2!$C$1:$BT$30,$A18,FALSE)/(HLOOKUP("Euro Area",Data2!$C$1:$BT$30,$A18,FALSE)*VLOOKUP(AB$3,EuroConv!$A$2:$B$20,2,FALSE))</f>
        <v>0.54460822680641385</v>
      </c>
      <c r="AC18" s="1">
        <f>HLOOKUP("Japan",Data2!$C$1:$BT$30,$A18,FALSE)/(HLOOKUP("Euro Area",Data2!$C$1:$BT$30,$A18,FALSE)*VLOOKUP(AC$3,EuroConv!$A$2:$B$20,2,FALSE))</f>
        <v>0.78438038940709565</v>
      </c>
      <c r="AD18" s="1">
        <f>HLOOKUP("Japan",Data2!$C$1:$BT$30,$A18,FALSE)/(HLOOKUP(AD$2,Data2!$C$1:$BT$30,$A18,FALSE))</f>
        <v>12.225280876056626</v>
      </c>
      <c r="AE18" s="1">
        <f>HLOOKUP("Japan",Data2!$C$1:$BT$30,$A18,FALSE)/(HLOOKUP(AE$2,Data2!$C$1:$BT$30,$A18,FALSE))</f>
        <v>85.990721065998031</v>
      </c>
      <c r="AF18" s="1">
        <f>HLOOKUP("Japan",Data2!$C$1:$BT$30,$A18,FALSE)/(HLOOKUP(AF$2,Data2!$C$1:$BT$30,$A18,FALSE))</f>
        <v>2.7291228353254087</v>
      </c>
      <c r="AG18" s="1">
        <f>HLOOKUP("Japan",Data2!$C$1:$BT$30,$A18,FALSE)/(HLOOKUP(AG$2,Data2!$C$1:$BT$30,$A18,FALSE))</f>
        <v>145.76613354372304</v>
      </c>
      <c r="AH18" s="1">
        <f>HLOOKUP("Japan",Data2!$C$1:$BT$30,$A18,FALSE)/(HLOOKUP(AH$2,Data2!$C$1:$BT$30,$A18,FALSE))</f>
        <v>93.570089087045702</v>
      </c>
      <c r="AI18" s="6">
        <f>HLOOKUP("Japan",Data2!$C$1:$BT$30,$A18,FALSE)/(HLOOKUP(AI$2,Data2!$C$1:$BT$30,$A18,FALSE))</f>
        <v>5.483131096364168E-3</v>
      </c>
      <c r="AJ18" s="6">
        <f>HLOOKUP("Japan",Data2!$C$1:$BT$30,$A18,FALSE)/(HLOOKUP(AJ$2,Data2!$C$1:$BT$30,$A18,FALSE))</f>
        <v>130.50991547188903</v>
      </c>
    </row>
    <row r="19" spans="1:36" x14ac:dyDescent="0.25">
      <c r="A19" s="1">
        <v>19</v>
      </c>
      <c r="B19" s="1">
        <v>2010</v>
      </c>
      <c r="C19" s="1">
        <f>HLOOKUP("Japan",Data2!$C$1:$BT$30,$A19,FALSE)/(HLOOKUP("Euro Area",Data2!$C$1:$BT$30,$A19,FALSE)*VLOOKUP(C$3,EuroConv!$A$2:$B$20,2,FALSE))</f>
        <v>8.4570280651889611</v>
      </c>
      <c r="D19" s="1">
        <f>HLOOKUP("Japan",Data2!$C$1:$BT$30,$A19,FALSE)/(HLOOKUP("Euro Area",Data2!$C$1:$BT$30,$A19,FALSE)*VLOOKUP(D$3,EuroConv!$A$2:$B$20,2,FALSE))</f>
        <v>2.884767768026685</v>
      </c>
      <c r="E19" s="1">
        <f>HLOOKUP("Japan",Data2!$C$1:$BT$30,$A19,FALSE)/(HLOOKUP(E$2,Data2!$C$1:$BT$30,$A19,FALSE))</f>
        <v>49.896852106515354</v>
      </c>
      <c r="F19" s="1">
        <f>HLOOKUP("Japan",Data2!$C$1:$BT$30,$A19,FALSE)/(HLOOKUP(F$2,Data2!$C$1:$BT$30,$A19,FALSE))</f>
        <v>85.213852816802685</v>
      </c>
      <c r="G19" s="1">
        <f>HLOOKUP("Japan",Data2!$C$1:$BT$30,$A19,FALSE)/(HLOOKUP(G$2,Data2!$C$1:$BT$30,$A19,FALSE))</f>
        <v>12.965492896629142</v>
      </c>
      <c r="H19" s="1">
        <f>HLOOKUP("Japan",Data2!$C$1:$BT$30,$A19,FALSE)/(HLOOKUP(H$2,Data2!$C$1:$BT$30,$A19,FALSE))</f>
        <v>4.5962260940138497</v>
      </c>
      <c r="I19" s="1">
        <f>HLOOKUP("Japan",Data2!$C$1:$BT$30,$A19,FALSE)/(HLOOKUP(I$2,Data2!$C$1:$BT$30,$A19,FALSE))</f>
        <v>15.607877739895004</v>
      </c>
      <c r="J19" s="1">
        <f>HLOOKUP("Japan",Data2!$C$1:$BT$30,$A19,FALSE)/(HLOOKUP(J$2,Data2!$C$1:$BT$30,$A19,FALSE))</f>
        <v>7.4346576879484108</v>
      </c>
      <c r="K19" s="1">
        <f>HLOOKUP("Japan",Data2!$C$1:$BT$30,$A19,FALSE)/(HLOOKUP("Euro Area",Data2!$C$1:$BT$30,$A19,FALSE)*VLOOKUP(K$3,EuroConv!$A$2:$B$20,2,FALSE))</f>
        <v>19.572238107922772</v>
      </c>
      <c r="L19" s="1">
        <f>HLOOKUP("Japan",Data2!$C$1:$BT$30,$A19,FALSE)/(HLOOKUP("Euro Area",Data2!$C$1:$BT$30,$A19,FALSE)*VLOOKUP(L$3,EuroConv!$A$2:$B$20,2,FALSE))</f>
        <v>17.74068167355782</v>
      </c>
      <c r="M19" s="1">
        <f>HLOOKUP("Japan",Data2!$C$1:$BT$30,$A19,FALSE)/(HLOOKUP("Euro Area",Data2!$C$1:$BT$30,$A19,FALSE)*VLOOKUP(M$3,EuroConv!$A$2:$B$20,2,FALSE))</f>
        <v>59.499671896545031</v>
      </c>
      <c r="N19" s="1">
        <f>HLOOKUP("Japan",Data2!$C$1:$BT$30,$A19,FALSE)/(HLOOKUP("Euro Area",Data2!$C$1:$BT$30,$A19,FALSE)*VLOOKUP(N$3,EuroConv!$A$2:$B$20,2,FALSE))</f>
        <v>0.34151502064686623</v>
      </c>
      <c r="O19" s="1">
        <f>HLOOKUP("Japan",Data2!$C$1:$BT$30,$A19,FALSE)/(HLOOKUP(O$2,Data2!$C$1:$BT$30,$A19,FALSE))</f>
        <v>0.42213194246853053</v>
      </c>
      <c r="P19" s="1">
        <f>HLOOKUP("Japan",Data2!$C$1:$BT$30,$A19,FALSE)/(HLOOKUP("Euro Area",Data2!$C$1:$BT$30,$A19,FALSE)*VLOOKUP(P$3,EuroConv!$A$2:$B$20,2,FALSE))</f>
        <v>147.76099883364358</v>
      </c>
      <c r="Q19" s="1">
        <f>HLOOKUP("Japan",Data2!$C$1:$BT$30,$A19,FALSE)/(HLOOKUP("Euro Area",Data2!$C$1:$BT$30,$A19,FALSE)*VLOOKUP(Q$3,EuroConv!$A$2:$B$20,2,FALSE))</f>
        <v>6.0100731450376067E-2</v>
      </c>
      <c r="R19" s="1">
        <f>HLOOKUP("Japan",Data2!$C$1:$BT$30,$A19,FALSE)/(HLOOKUP(R$2,Data2!$C$1:$BT$30,$A19,FALSE))</f>
        <v>7.5903943932345258E-2</v>
      </c>
      <c r="S19" s="1">
        <f>HLOOKUP("Japan",Data2!$C$1:$BT$30,$A19,FALSE)/(HLOOKUP(S$2,Data2!$C$1:$BT$30,$A19,FALSE))</f>
        <v>165.47410339789812</v>
      </c>
      <c r="T19" s="1">
        <f>HLOOKUP("Japan",Data2!$C$1:$BT$30,$A19,FALSE)/(HLOOKUP(T$2,Data2!$C$1:$BT$30,$A19,FALSE))</f>
        <v>33.679450697020123</v>
      </c>
      <c r="U19" s="1">
        <f>HLOOKUP("Japan",Data2!$C$1:$BT$30,$A19,FALSE)/(HLOOKUP("Euro Area",Data2!$C$1:$BT$30,$A19,FALSE)*VLOOKUP(U$3,EuroConv!$A$2:$B$20,2,FALSE))</f>
        <v>2.884767768026685</v>
      </c>
      <c r="V19" s="1">
        <f>HLOOKUP("Japan",Data2!$C$1:$BT$30,$A19,FALSE)/(HLOOKUP("Euro Area",Data2!$C$1:$BT$30,$A19,FALSE)*VLOOKUP(V$3,EuroConv!$A$2:$B$20,2,FALSE))</f>
        <v>52.806967924735858</v>
      </c>
      <c r="W19" s="1">
        <f>HLOOKUP("Japan",Data2!$C$1:$BT$30,$A19,FALSE)/(HLOOKUP(W$2,Data2!$C$1:$BT$30,$A19,FALSE))</f>
        <v>14.523073211085061</v>
      </c>
      <c r="X19" s="1">
        <f>HLOOKUP("Japan",Data2!$C$1:$BT$30,$A19,FALSE)/(HLOOKUP(X$2,Data2!$C$1:$BT$30,$A19,FALSE))</f>
        <v>29.11148973568136</v>
      </c>
      <c r="Y19" s="1">
        <f>HLOOKUP("Japan",Data2!$C$1:$BT$30,$A19,FALSE)/(HLOOKUP("Euro Area",Data2!$C$1:$BT$30,$A19,FALSE)*VLOOKUP(Y$3,EuroConv!$A$2:$B$20,2,FALSE))</f>
        <v>0.58045731429963621</v>
      </c>
      <c r="Z19" s="1">
        <f>HLOOKUP("Japan",Data2!$C$1:$BT$30,$A19,FALSE)/(HLOOKUP(Z$2,Data2!$C$1:$BT$30,$A19,FALSE))</f>
        <v>64.377952707782171</v>
      </c>
      <c r="AA19" s="1">
        <f>HLOOKUP("Japan",Data2!$C$1:$BT$30,$A19,FALSE)/(HLOOKUP("Euro Area",Data2!$C$1:$BT$30,$A19,FALSE)*VLOOKUP(AA$3,EuroConv!$A$2:$B$20,2,FALSE))</f>
        <v>3.8628176088899839</v>
      </c>
      <c r="AB19" s="1">
        <f>HLOOKUP("Japan",Data2!$C$1:$BT$30,$A19,FALSE)/(HLOOKUP("Euro Area",Data2!$C$1:$BT$30,$A19,FALSE)*VLOOKUP(AB$3,EuroConv!$A$2:$B$20,2,FALSE))</f>
        <v>0.48560859324578398</v>
      </c>
      <c r="AC19" s="1">
        <f>HLOOKUP("Japan",Data2!$C$1:$BT$30,$A19,FALSE)/(HLOOKUP("Euro Area",Data2!$C$1:$BT$30,$A19,FALSE)*VLOOKUP(AC$3,EuroConv!$A$2:$B$20,2,FALSE))</f>
        <v>0.69940525816727173</v>
      </c>
      <c r="AD19" s="1">
        <f>HLOOKUP("Japan",Data2!$C$1:$BT$30,$A19,FALSE)/(HLOOKUP(AD$2,Data2!$C$1:$BT$30,$A19,FALSE))</f>
        <v>12.178922050093711</v>
      </c>
      <c r="AE19" s="1">
        <f>HLOOKUP("Japan",Data2!$C$1:$BT$30,$A19,FALSE)/(HLOOKUP(AE$2,Data2!$C$1:$BT$30,$A19,FALSE))</f>
        <v>84.168568229641409</v>
      </c>
      <c r="AF19" s="1">
        <f>HLOOKUP("Japan",Data2!$C$1:$BT$30,$A19,FALSE)/(HLOOKUP(AF$2,Data2!$C$1:$BT$30,$A19,FALSE))</f>
        <v>2.7703305007731407</v>
      </c>
      <c r="AG19" s="1">
        <f>HLOOKUP("Japan",Data2!$C$1:$BT$30,$A19,FALSE)/(HLOOKUP(AG$2,Data2!$C$1:$BT$30,$A19,FALSE))</f>
        <v>135.63454334906544</v>
      </c>
      <c r="AH19" s="1">
        <f>HLOOKUP("Japan",Data2!$C$1:$BT$30,$A19,FALSE)/(HLOOKUP(AH$2,Data2!$C$1:$BT$30,$A19,FALSE))</f>
        <v>87.779875000000004</v>
      </c>
      <c r="AI19" s="6">
        <f>HLOOKUP("Japan",Data2!$C$1:$BT$30,$A19,FALSE)/(HLOOKUP(AI$2,Data2!$C$1:$BT$30,$A19,FALSE))</f>
        <v>4.7160730675382158E-3</v>
      </c>
      <c r="AJ19" s="6">
        <f>HLOOKUP("Japan",Data2!$C$1:$BT$30,$A19,FALSE)/(HLOOKUP(AJ$2,Data2!$C$1:$BT$30,$A19,FALSE))</f>
        <v>116.37124328541967</v>
      </c>
    </row>
    <row r="20" spans="1:36" x14ac:dyDescent="0.25">
      <c r="A20" s="1">
        <v>20</v>
      </c>
      <c r="B20" s="1">
        <v>2011</v>
      </c>
      <c r="C20" s="1">
        <f>HLOOKUP("Japan",Data2!$C$1:$BT$30,$A20,FALSE)/(HLOOKUP("Euro Area",Data2!$C$1:$BT$30,$A20,FALSE)*VLOOKUP(C$3,EuroConv!$A$2:$B$20,2,FALSE))</f>
        <v>8.0730653020043697</v>
      </c>
      <c r="D20" s="1">
        <f>HLOOKUP("Japan",Data2!$C$1:$BT$30,$A20,FALSE)/(HLOOKUP("Euro Area",Data2!$C$1:$BT$30,$A20,FALSE)*VLOOKUP(D$3,EuroConv!$A$2:$B$20,2,FALSE))</f>
        <v>2.7537946419096411</v>
      </c>
      <c r="E20" s="1">
        <f>HLOOKUP("Japan",Data2!$C$1:$BT$30,$A20,FALSE)/(HLOOKUP(E$2,Data2!$C$1:$BT$30,$A20,FALSE))</f>
        <v>47.707823996573907</v>
      </c>
      <c r="F20" s="1">
        <f>HLOOKUP("Japan",Data2!$C$1:$BT$30,$A20,FALSE)/(HLOOKUP(F$2,Data2!$C$1:$BT$30,$A20,FALSE))</f>
        <v>80.673602876521755</v>
      </c>
      <c r="G20" s="1">
        <f>HLOOKUP("Japan",Data2!$C$1:$BT$30,$A20,FALSE)/(HLOOKUP(G$2,Data2!$C$1:$BT$30,$A20,FALSE))</f>
        <v>12.35123384616775</v>
      </c>
      <c r="H20" s="1">
        <f>HLOOKUP("Japan",Data2!$C$1:$BT$30,$A20,FALSE)/(HLOOKUP(H$2,Data2!$C$1:$BT$30,$A20,FALSE))</f>
        <v>4.50991159912724</v>
      </c>
      <c r="I20" s="1">
        <f>HLOOKUP("Japan",Data2!$C$1:$BT$30,$A20,FALSE)/(HLOOKUP(I$2,Data2!$C$1:$BT$30,$A20,FALSE))</f>
        <v>14.865209149458469</v>
      </c>
      <c r="J20" s="1" t="e">
        <f>HLOOKUP("Japan",Data2!$C$1:$BT$30,$A20,FALSE)/(HLOOKUP(J$2,Data2!$C$1:$BT$30,$A20,FALSE))</f>
        <v>#DIV/0!</v>
      </c>
      <c r="K20" s="1">
        <f>HLOOKUP("Japan",Data2!$C$1:$BT$30,$A20,FALSE)/(HLOOKUP("Euro Area",Data2!$C$1:$BT$30,$A20,FALSE)*VLOOKUP(K$3,EuroConv!$A$2:$B$20,2,FALSE))</f>
        <v>18.683626817089024</v>
      </c>
      <c r="L20" s="1">
        <f>HLOOKUP("Japan",Data2!$C$1:$BT$30,$A20,FALSE)/(HLOOKUP("Euro Area",Data2!$C$1:$BT$30,$A20,FALSE)*VLOOKUP(L$3,EuroConv!$A$2:$B$20,2,FALSE))</f>
        <v>16.935226009505307</v>
      </c>
      <c r="M20" s="1">
        <f>HLOOKUP("Japan",Data2!$C$1:$BT$30,$A20,FALSE)/(HLOOKUP("Euro Area",Data2!$C$1:$BT$30,$A20,FALSE)*VLOOKUP(M$3,EuroConv!$A$2:$B$20,2,FALSE))</f>
        <v>56.798290482900221</v>
      </c>
      <c r="N20" s="1">
        <f>HLOOKUP("Japan",Data2!$C$1:$BT$30,$A20,FALSE)/(HLOOKUP("Euro Area",Data2!$C$1:$BT$30,$A20,FALSE)*VLOOKUP(N$3,EuroConv!$A$2:$B$20,2,FALSE))</f>
        <v>0.32600968591392732</v>
      </c>
      <c r="O20" s="1">
        <f>HLOOKUP("Japan",Data2!$C$1:$BT$30,$A20,FALSE)/(HLOOKUP(O$2,Data2!$C$1:$BT$30,$A20,FALSE))</f>
        <v>0.39694123415080051</v>
      </c>
      <c r="P20" s="1">
        <f>HLOOKUP("Japan",Data2!$C$1:$BT$30,$A20,FALSE)/(HLOOKUP("Euro Area",Data2!$C$1:$BT$30,$A20,FALSE)*VLOOKUP(P$3,EuroConv!$A$2:$B$20,2,FALSE))</f>
        <v>141.0524103122676</v>
      </c>
      <c r="Q20" s="1">
        <f>HLOOKUP("Japan",Data2!$C$1:$BT$30,$A20,FALSE)/(HLOOKUP("Euro Area",Data2!$C$1:$BT$30,$A20,FALSE)*VLOOKUP(Q$3,EuroConv!$A$2:$B$20,2,FALSE))</f>
        <v>5.7372060960078256E-2</v>
      </c>
      <c r="R20" s="1">
        <f>HLOOKUP("Japan",Data2!$C$1:$BT$30,$A20,FALSE)/(HLOOKUP(R$2,Data2!$C$1:$BT$30,$A20,FALSE))</f>
        <v>7.2012831081471509E-2</v>
      </c>
      <c r="S20" s="1">
        <f>HLOOKUP("Japan",Data2!$C$1:$BT$30,$A20,FALSE)/(HLOOKUP(S$2,Data2!$C$1:$BT$30,$A20,FALSE))</f>
        <v>159.2212938063229</v>
      </c>
      <c r="T20" s="1">
        <f>HLOOKUP("Japan",Data2!$C$1:$BT$30,$A20,FALSE)/(HLOOKUP(T$2,Data2!$C$1:$BT$30,$A20,FALSE))</f>
        <v>32.165982762560638</v>
      </c>
      <c r="U20" s="1">
        <f>HLOOKUP("Japan",Data2!$C$1:$BT$30,$A20,FALSE)/(HLOOKUP("Euro Area",Data2!$C$1:$BT$30,$A20,FALSE)*VLOOKUP(U$3,EuroConv!$A$2:$B$20,2,FALSE))</f>
        <v>2.7537946419096411</v>
      </c>
      <c r="V20" s="1">
        <f>HLOOKUP("Japan",Data2!$C$1:$BT$30,$A20,FALSE)/(HLOOKUP("Euro Area",Data2!$C$1:$BT$30,$A20,FALSE)*VLOOKUP(V$3,EuroConv!$A$2:$B$20,2,FALSE))</f>
        <v>50.409446104601209</v>
      </c>
      <c r="W20" s="1">
        <f>HLOOKUP("Japan",Data2!$C$1:$BT$30,$A20,FALSE)/(HLOOKUP(W$2,Data2!$C$1:$BT$30,$A20,FALSE))</f>
        <v>14.239538198489495</v>
      </c>
      <c r="X20" s="1">
        <f>HLOOKUP("Japan",Data2!$C$1:$BT$30,$A20,FALSE)/(HLOOKUP(X$2,Data2!$C$1:$BT$30,$A20,FALSE))</f>
        <v>26.935916327111052</v>
      </c>
      <c r="Y20" s="1">
        <f>HLOOKUP("Japan",Data2!$C$1:$BT$30,$A20,FALSE)/(HLOOKUP("Euro Area",Data2!$C$1:$BT$30,$A20,FALSE)*VLOOKUP(Y$3,EuroConv!$A$2:$B$20,2,FALSE))</f>
        <v>0.55410361266932062</v>
      </c>
      <c r="Z20" s="1">
        <f>HLOOKUP("Japan",Data2!$C$1:$BT$30,$A20,FALSE)/(HLOOKUP(Z$2,Data2!$C$1:$BT$30,$A20,FALSE))</f>
        <v>63.450906699130826</v>
      </c>
      <c r="AA20" s="1">
        <f>HLOOKUP("Japan",Data2!$C$1:$BT$30,$A20,FALSE)/(HLOOKUP("Euro Area",Data2!$C$1:$BT$30,$A20,FALSE)*VLOOKUP(AA$3,EuroConv!$A$2:$B$20,2,FALSE))</f>
        <v>3.6874394368708332</v>
      </c>
      <c r="AB20" s="1">
        <f>HLOOKUP("Japan",Data2!$C$1:$BT$30,$A20,FALSE)/(HLOOKUP("Euro Area",Data2!$C$1:$BT$30,$A20,FALSE)*VLOOKUP(AB$3,EuroConv!$A$2:$B$20,2,FALSE))</f>
        <v>0.46356117707882966</v>
      </c>
      <c r="AC20" s="1">
        <f>HLOOKUP("Japan",Data2!$C$1:$BT$30,$A20,FALSE)/(HLOOKUP("Euro Area",Data2!$C$1:$BT$30,$A20,FALSE)*VLOOKUP(AC$3,EuroConv!$A$2:$B$20,2,FALSE))</f>
        <v>0.66765112734948084</v>
      </c>
      <c r="AD20" s="1">
        <f>HLOOKUP("Japan",Data2!$C$1:$BT$30,$A20,FALSE)/(HLOOKUP(AD$2,Data2!$C$1:$BT$30,$A20,FALSE))</f>
        <v>12.290211327691544</v>
      </c>
      <c r="AE20" s="1">
        <f>HLOOKUP("Japan",Data2!$C$1:$BT$30,$A20,FALSE)/(HLOOKUP(AE$2,Data2!$C$1:$BT$30,$A20,FALSE))</f>
        <v>89.868516687053983</v>
      </c>
      <c r="AF20" s="1">
        <f>HLOOKUP("Japan",Data2!$C$1:$BT$30,$A20,FALSE)/(HLOOKUP(AF$2,Data2!$C$1:$BT$30,$A20,FALSE))</f>
        <v>2.6173329984145193</v>
      </c>
      <c r="AG20" s="1">
        <f>HLOOKUP("Japan",Data2!$C$1:$BT$30,$A20,FALSE)/(HLOOKUP(AG$2,Data2!$C$1:$BT$30,$A20,FALSE))</f>
        <v>127.86700574959869</v>
      </c>
      <c r="AH20" s="1">
        <f>HLOOKUP("Japan",Data2!$C$1:$BT$30,$A20,FALSE)/(HLOOKUP(AH$2,Data2!$C$1:$BT$30,$A20,FALSE))</f>
        <v>79.807019832189198</v>
      </c>
      <c r="AI20" s="6">
        <f>HLOOKUP("Japan",Data2!$C$1:$BT$30,$A20,FALSE)/(HLOOKUP(AI$2,Data2!$C$1:$BT$30,$A20,FALSE))</f>
        <v>3.8911746770286912E-3</v>
      </c>
      <c r="AJ20" s="6">
        <f>HLOOKUP("Japan",Data2!$C$1:$BT$30,$A20,FALSE)/(HLOOKUP(AJ$2,Data2!$C$1:$BT$30,$A20,FALSE))</f>
        <v>111.08780047517072</v>
      </c>
    </row>
    <row r="21" spans="1:36" x14ac:dyDescent="0.25">
      <c r="A21" s="1">
        <v>21</v>
      </c>
      <c r="B21" s="1">
        <v>2012</v>
      </c>
      <c r="C21" s="1">
        <f>HLOOKUP("Japan",Data2!$C$1:$BT$30,$A21,FALSE)/(HLOOKUP("Euro Area",Data2!$C$1:$BT$30,$A21,FALSE)*VLOOKUP(C$3,EuroConv!$A$2:$B$20,2,FALSE))</f>
        <v>7.4499737101311156</v>
      </c>
      <c r="D21" s="1">
        <f>HLOOKUP("Japan",Data2!$C$1:$BT$30,$A21,FALSE)/(HLOOKUP("Euro Area",Data2!$C$1:$BT$30,$A21,FALSE)*VLOOKUP(D$3,EuroConv!$A$2:$B$20,2,FALSE))</f>
        <v>2.5412525376492554</v>
      </c>
      <c r="E21" s="1">
        <f>HLOOKUP("Japan",Data2!$C$1:$BT$30,$A21,FALSE)/(HLOOKUP(E$2,Data2!$C$1:$BT$30,$A21,FALSE))</f>
        <v>40.85389267049414</v>
      </c>
      <c r="F21" s="1">
        <f>HLOOKUP("Japan",Data2!$C$1:$BT$30,$A21,FALSE)/(HLOOKUP(F$2,Data2!$C$1:$BT$30,$A21,FALSE))</f>
        <v>79.841175034983976</v>
      </c>
      <c r="G21" s="1">
        <f>HLOOKUP("Japan",Data2!$C$1:$BT$30,$A21,FALSE)/(HLOOKUP(G$2,Data2!$C$1:$BT$30,$A21,FALSE))</f>
        <v>12.640406899623681</v>
      </c>
      <c r="H21" s="1">
        <f>HLOOKUP("Japan",Data2!$C$1:$BT$30,$A21,FALSE)/(HLOOKUP(H$2,Data2!$C$1:$BT$30,$A21,FALSE))</f>
        <v>4.0756202486020428</v>
      </c>
      <c r="I21" s="1">
        <f>HLOOKUP("Japan",Data2!$C$1:$BT$30,$A21,FALSE)/(HLOOKUP(I$2,Data2!$C$1:$BT$30,$A21,FALSE))</f>
        <v>13.774845470955862</v>
      </c>
      <c r="J21" s="1" t="e">
        <f>HLOOKUP("Japan",Data2!$C$1:$BT$30,$A21,FALSE)/(HLOOKUP(J$2,Data2!$C$1:$BT$30,$A21,FALSE))</f>
        <v>#DIV/0!</v>
      </c>
      <c r="K21" s="1">
        <f>HLOOKUP("Japan",Data2!$C$1:$BT$30,$A21,FALSE)/(HLOOKUP("Euro Area",Data2!$C$1:$BT$30,$A21,FALSE)*VLOOKUP(K$3,EuroConv!$A$2:$B$20,2,FALSE))</f>
        <v>17.241595774365333</v>
      </c>
      <c r="L21" s="1">
        <f>HLOOKUP("Japan",Data2!$C$1:$BT$30,$A21,FALSE)/(HLOOKUP("Euro Area",Data2!$C$1:$BT$30,$A21,FALSE)*VLOOKUP(L$3,EuroConv!$A$2:$B$20,2,FALSE))</f>
        <v>15.628139229174655</v>
      </c>
      <c r="M21" s="1">
        <f>HLOOKUP("Japan",Data2!$C$1:$BT$30,$A21,FALSE)/(HLOOKUP("Euro Area",Data2!$C$1:$BT$30,$A21,FALSE)*VLOOKUP(M$3,EuroConv!$A$2:$B$20,2,FALSE))</f>
        <v>52.414511099388598</v>
      </c>
      <c r="N21" s="1">
        <f>HLOOKUP("Japan",Data2!$C$1:$BT$30,$A21,FALSE)/(HLOOKUP("Euro Area",Data2!$C$1:$BT$30,$A21,FALSE)*VLOOKUP(N$3,EuroConv!$A$2:$B$20,2,FALSE))</f>
        <v>0.30084775713431317</v>
      </c>
      <c r="O21" s="1">
        <f>HLOOKUP("Japan",Data2!$C$1:$BT$30,$A21,FALSE)/(HLOOKUP(O$2,Data2!$C$1:$BT$30,$A21,FALSE))</f>
        <v>0.35446014437911211</v>
      </c>
      <c r="P21" s="1">
        <f>HLOOKUP("Japan",Data2!$C$1:$BT$30,$A21,FALSE)/(HLOOKUP("Euro Area",Data2!$C$1:$BT$30,$A21,FALSE)*VLOOKUP(P$3,EuroConv!$A$2:$B$20,2,FALSE))</f>
        <v>130.16576842455623</v>
      </c>
      <c r="Q21" s="1">
        <f>HLOOKUP("Japan",Data2!$C$1:$BT$30,$A21,FALSE)/(HLOOKUP("Euro Area",Data2!$C$1:$BT$30,$A21,FALSE)*VLOOKUP(Q$3,EuroConv!$A$2:$B$20,2,FALSE))</f>
        <v>5.2943997088999578E-2</v>
      </c>
      <c r="R21" s="1">
        <f>HLOOKUP("Japan",Data2!$C$1:$BT$30,$A21,FALSE)/(HLOOKUP(R$2,Data2!$C$1:$BT$30,$A21,FALSE))</f>
        <v>7.0811131827115792E-2</v>
      </c>
      <c r="S21" s="1">
        <f>HLOOKUP("Japan",Data2!$C$1:$BT$30,$A21,FALSE)/(HLOOKUP(S$2,Data2!$C$1:$BT$30,$A21,FALSE))</f>
        <v>145.90254704824045</v>
      </c>
      <c r="T21" s="1">
        <f>HLOOKUP("Japan",Data2!$C$1:$BT$30,$A21,FALSE)/(HLOOKUP(T$2,Data2!$C$1:$BT$30,$A21,FALSE))</f>
        <v>29.702826542292712</v>
      </c>
      <c r="U21" s="1">
        <f>HLOOKUP("Japan",Data2!$C$1:$BT$30,$A21,FALSE)/(HLOOKUP("Euro Area",Data2!$C$1:$BT$30,$A21,FALSE)*VLOOKUP(U$3,EuroConv!$A$2:$B$20,2,FALSE))</f>
        <v>2.5412525376492554</v>
      </c>
      <c r="V21" s="1">
        <f>HLOOKUP("Japan",Data2!$C$1:$BT$30,$A21,FALSE)/(HLOOKUP("Euro Area",Data2!$C$1:$BT$30,$A21,FALSE)*VLOOKUP(V$3,EuroConv!$A$2:$B$20,2,FALSE))</f>
        <v>46.518767552680345</v>
      </c>
      <c r="W21" s="1">
        <f>HLOOKUP("Japan",Data2!$C$1:$BT$30,$A21,FALSE)/(HLOOKUP(W$2,Data2!$C$1:$BT$30,$A21,FALSE))</f>
        <v>13.715591820714483</v>
      </c>
      <c r="X21" s="1">
        <f>HLOOKUP("Japan",Data2!$C$1:$BT$30,$A21,FALSE)/(HLOOKUP(X$2,Data2!$C$1:$BT$30,$A21,FALSE))</f>
        <v>24.501592051999872</v>
      </c>
      <c r="Y21" s="1">
        <f>HLOOKUP("Japan",Data2!$C$1:$BT$30,$A21,FALSE)/(HLOOKUP("Euro Area",Data2!$C$1:$BT$30,$A21,FALSE)*VLOOKUP(Y$3,EuroConv!$A$2:$B$20,2,FALSE))</f>
        <v>0.51133704394168655</v>
      </c>
      <c r="Z21" s="1">
        <f>HLOOKUP("Japan",Data2!$C$1:$BT$30,$A21,FALSE)/(HLOOKUP(Z$2,Data2!$C$1:$BT$30,$A21,FALSE))</f>
        <v>63.848903564402775</v>
      </c>
      <c r="AA21" s="1">
        <f>HLOOKUP("Japan",Data2!$C$1:$BT$30,$A21,FALSE)/(HLOOKUP("Euro Area",Data2!$C$1:$BT$30,$A21,FALSE)*VLOOKUP(AA$3,EuroConv!$A$2:$B$20,2,FALSE))</f>
        <v>3.4028371919112126</v>
      </c>
      <c r="AB21" s="1">
        <f>HLOOKUP("Japan",Data2!$C$1:$BT$30,$A21,FALSE)/(HLOOKUP("Euro Area",Data2!$C$1:$BT$30,$A21,FALSE)*VLOOKUP(AB$3,EuroConv!$A$2:$B$20,2,FALSE))</f>
        <v>0.42778281273375562</v>
      </c>
      <c r="AC21" s="1">
        <f>HLOOKUP("Japan",Data2!$C$1:$BT$30,$A21,FALSE)/(HLOOKUP("Euro Area",Data2!$C$1:$BT$30,$A21,FALSE)*VLOOKUP(AC$3,EuroConv!$A$2:$B$20,2,FALSE))</f>
        <v>0.61612078686618588</v>
      </c>
      <c r="AD21" s="1">
        <f>HLOOKUP("Japan",Data2!$C$1:$BT$30,$A21,FALSE)/(HLOOKUP(AD$2,Data2!$C$1:$BT$30,$A21,FALSE))</f>
        <v>11.777161467938493</v>
      </c>
      <c r="AE21" s="1">
        <f>HLOOKUP("Japan",Data2!$C$1:$BT$30,$A21,FALSE)/(HLOOKUP(AE$2,Data2!$C$1:$BT$30,$A21,FALSE))</f>
        <v>85.093074545337274</v>
      </c>
      <c r="AF21" s="1">
        <f>HLOOKUP("Japan",Data2!$C$1:$BT$30,$A21,FALSE)/(HLOOKUP(AF$2,Data2!$C$1:$BT$30,$A21,FALSE))</f>
        <v>2.5670051188174838</v>
      </c>
      <c r="AG21" s="1">
        <f>HLOOKUP("Japan",Data2!$C$1:$BT$30,$A21,FALSE)/(HLOOKUP(AG$2,Data2!$C$1:$BT$30,$A21,FALSE))</f>
        <v>126.04191603696148</v>
      </c>
      <c r="AH21" s="1">
        <f>HLOOKUP("Japan",Data2!$C$1:$BT$30,$A21,FALSE)/(HLOOKUP(AH$2,Data2!$C$1:$BT$30,$A21,FALSE))</f>
        <v>79.790455417006498</v>
      </c>
      <c r="AI21" s="6">
        <f>HLOOKUP("Japan",Data2!$C$1:$BT$30,$A21,FALSE)/(HLOOKUP(AI$2,Data2!$C$1:$BT$30,$A21,FALSE))</f>
        <v>3.8309225761958181E-3</v>
      </c>
      <c r="AJ21" s="6">
        <f>HLOOKUP("Japan",Data2!$C$1:$BT$30,$A21,FALSE)/(HLOOKUP(AJ$2,Data2!$C$1:$BT$30,$A21,FALSE))</f>
        <v>102.5138732435172</v>
      </c>
    </row>
    <row r="22" spans="1:36" x14ac:dyDescent="0.25">
      <c r="A22" s="1">
        <v>22</v>
      </c>
      <c r="B22" s="1">
        <v>2013</v>
      </c>
      <c r="C22" s="1">
        <f>HLOOKUP("Japan",Data2!$C$1:$BT$30,$A22,FALSE)/(HLOOKUP("Euro Area",Data2!$C$1:$BT$30,$A22,FALSE)*VLOOKUP(C$3,EuroConv!$A$2:$B$20,2,FALSE))</f>
        <v>9.4197477022784977</v>
      </c>
      <c r="D22" s="1">
        <f>HLOOKUP("Japan",Data2!$C$1:$BT$30,$A22,FALSE)/(HLOOKUP("Euro Area",Data2!$C$1:$BT$30,$A22,FALSE)*VLOOKUP(D$3,EuroConv!$A$2:$B$20,2,FALSE))</f>
        <v>3.2131600303338086</v>
      </c>
      <c r="E22" s="1">
        <f>HLOOKUP("Japan",Data2!$C$1:$BT$30,$A22,FALSE)/(HLOOKUP(E$2,Data2!$C$1:$BT$30,$A22,FALSE))</f>
        <v>45.265131184609714</v>
      </c>
      <c r="F22" s="1">
        <f>HLOOKUP("Japan",Data2!$C$1:$BT$30,$A22,FALSE)/(HLOOKUP(F$2,Data2!$C$1:$BT$30,$A22,FALSE))</f>
        <v>94.740431435514125</v>
      </c>
      <c r="G22" s="1">
        <f>HLOOKUP("Japan",Data2!$C$1:$BT$30,$A22,FALSE)/(HLOOKUP(G$2,Data2!$C$1:$BT$30,$A22,FALSE))</f>
        <v>15.752011751612295</v>
      </c>
      <c r="H22" s="1">
        <f>HLOOKUP("Japan",Data2!$C$1:$BT$30,$A22,FALSE)/(HLOOKUP(H$2,Data2!$C$1:$BT$30,$A22,FALSE))</f>
        <v>4.9868548430751263</v>
      </c>
      <c r="I22" s="1">
        <f>HLOOKUP("Japan",Data2!$C$1:$BT$30,$A22,FALSE)/(HLOOKUP(I$2,Data2!$C$1:$BT$30,$A22,FALSE))</f>
        <v>17.377179852367668</v>
      </c>
      <c r="J22" s="1" t="e">
        <f>HLOOKUP("Japan",Data2!$C$1:$BT$30,$A22,FALSE)/(HLOOKUP(J$2,Data2!$C$1:$BT$30,$A22,FALSE))</f>
        <v>#DIV/0!</v>
      </c>
      <c r="K22" s="1">
        <f>HLOOKUP("Japan",Data2!$C$1:$BT$30,$A22,FALSE)/(HLOOKUP("Euro Area",Data2!$C$1:$BT$30,$A22,FALSE)*VLOOKUP(K$3,EuroConv!$A$2:$B$20,2,FALSE))</f>
        <v>21.800275879944568</v>
      </c>
      <c r="L22" s="1">
        <f>HLOOKUP("Japan",Data2!$C$1:$BT$30,$A22,FALSE)/(HLOOKUP("Euro Area",Data2!$C$1:$BT$30,$A22,FALSE)*VLOOKUP(L$3,EuroConv!$A$2:$B$20,2,FALSE))</f>
        <v>19.760221219937101</v>
      </c>
      <c r="M22" s="1">
        <f>HLOOKUP("Japan",Data2!$C$1:$BT$30,$A22,FALSE)/(HLOOKUP("Euro Area",Data2!$C$1:$BT$30,$A22,FALSE)*VLOOKUP(M$3,EuroConv!$A$2:$B$20,2,FALSE))</f>
        <v>66.272914469899135</v>
      </c>
      <c r="N22" s="1">
        <f>HLOOKUP("Japan",Data2!$C$1:$BT$30,$A22,FALSE)/(HLOOKUP("Euro Area",Data2!$C$1:$BT$30,$A22,FALSE)*VLOOKUP(N$3,EuroConv!$A$2:$B$20,2,FALSE))</f>
        <v>0.3803919422088417</v>
      </c>
      <c r="O22" s="1">
        <f>HLOOKUP("Japan",Data2!$C$1:$BT$30,$A22,FALSE)/(HLOOKUP(O$2,Data2!$C$1:$BT$30,$A22,FALSE))</f>
        <v>0.43628895718562555</v>
      </c>
      <c r="P22" s="1">
        <f>HLOOKUP("Japan",Data2!$C$1:$BT$30,$A22,FALSE)/(HLOOKUP("Euro Area",Data2!$C$1:$BT$30,$A22,FALSE)*VLOOKUP(P$3,EuroConv!$A$2:$B$20,2,FALSE))</f>
        <v>164.58161407538029</v>
      </c>
      <c r="Q22" s="1">
        <f>HLOOKUP("Japan",Data2!$C$1:$BT$30,$A22,FALSE)/(HLOOKUP("Euro Area",Data2!$C$1:$BT$30,$A22,FALSE)*VLOOKUP(Q$3,EuroConv!$A$2:$B$20,2,FALSE))</f>
        <v>6.6942396622197739E-2</v>
      </c>
      <c r="R22" s="1">
        <f>HLOOKUP("Japan",Data2!$C$1:$BT$30,$A22,FALSE)/(HLOOKUP(R$2,Data2!$C$1:$BT$30,$A22,FALSE))</f>
        <v>8.9129879498200656E-2</v>
      </c>
      <c r="S22" s="1">
        <f>HLOOKUP("Japan",Data2!$C$1:$BT$30,$A22,FALSE)/(HLOOKUP(S$2,Data2!$C$1:$BT$30,$A22,FALSE))</f>
        <v>184.3543531619093</v>
      </c>
      <c r="T22" s="1">
        <f>HLOOKUP("Japan",Data2!$C$1:$BT$30,$A22,FALSE)/(HLOOKUP(T$2,Data2!$C$1:$BT$30,$A22,FALSE))</f>
        <v>37.522239750983225</v>
      </c>
      <c r="U22" s="1">
        <f>HLOOKUP("Japan",Data2!$C$1:$BT$30,$A22,FALSE)/(HLOOKUP("Euro Area",Data2!$C$1:$BT$30,$A22,FALSE)*VLOOKUP(U$3,EuroConv!$A$2:$B$20,2,FALSE))</f>
        <v>3.2131600303338086</v>
      </c>
      <c r="V22" s="1">
        <f>HLOOKUP("Japan",Data2!$C$1:$BT$30,$A22,FALSE)/(HLOOKUP("Euro Area",Data2!$C$1:$BT$30,$A22,FALSE)*VLOOKUP(V$3,EuroConv!$A$2:$B$20,2,FALSE))</f>
        <v>58.818335583022638</v>
      </c>
      <c r="W22" s="1">
        <f>HLOOKUP("Japan",Data2!$C$1:$BT$30,$A22,FALSE)/(HLOOKUP(W$2,Data2!$C$1:$BT$30,$A22,FALSE))</f>
        <v>16.612026940874639</v>
      </c>
      <c r="X22" s="1">
        <f>HLOOKUP("Japan",Data2!$C$1:$BT$30,$A22,FALSE)/(HLOOKUP(X$2,Data2!$C$1:$BT$30,$A22,FALSE))</f>
        <v>30.878676084615893</v>
      </c>
      <c r="Y22" s="1">
        <f>HLOOKUP("Japan",Data2!$C$1:$BT$30,$A22,FALSE)/(HLOOKUP("Euro Area",Data2!$C$1:$BT$30,$A22,FALSE)*VLOOKUP(Y$3,EuroConv!$A$2:$B$20,2,FALSE))</f>
        <v>0.64653462309665111</v>
      </c>
      <c r="Z22" s="1">
        <f>HLOOKUP("Japan",Data2!$C$1:$BT$30,$A22,FALSE)/(HLOOKUP(Z$2,Data2!$C$1:$BT$30,$A22,FALSE))</f>
        <v>77.995411394260771</v>
      </c>
      <c r="AA22" s="1">
        <f>HLOOKUP("Japan",Data2!$C$1:$BT$30,$A22,FALSE)/(HLOOKUP("Euro Area",Data2!$C$1:$BT$30,$A22,FALSE)*VLOOKUP(AA$3,EuroConv!$A$2:$B$20,2,FALSE))</f>
        <v>4.3025477762617941</v>
      </c>
      <c r="AB22" s="1">
        <f>HLOOKUP("Japan",Data2!$C$1:$BT$30,$A22,FALSE)/(HLOOKUP("Euro Area",Data2!$C$1:$BT$30,$A22,FALSE)*VLOOKUP(AB$3,EuroConv!$A$2:$B$20,2,FALSE))</f>
        <v>0.5408886425791305</v>
      </c>
      <c r="AC22" s="1">
        <f>HLOOKUP("Japan",Data2!$C$1:$BT$30,$A22,FALSE)/(HLOOKUP("Euro Area",Data2!$C$1:$BT$30,$A22,FALSE)*VLOOKUP(AC$3,EuroConv!$A$2:$B$20,2,FALSE))</f>
        <v>0.77902320091632005</v>
      </c>
      <c r="AD22" s="1">
        <f>HLOOKUP("Japan",Data2!$C$1:$BT$30,$A22,FALSE)/(HLOOKUP(AD$2,Data2!$C$1:$BT$30,$A22,FALSE))</f>
        <v>14.982511940765036</v>
      </c>
      <c r="AE22" s="1">
        <f>HLOOKUP("Japan",Data2!$C$1:$BT$30,$A22,FALSE)/(HLOOKUP(AE$2,Data2!$C$1:$BT$30,$A22,FALSE))</f>
        <v>105.29214017323969</v>
      </c>
      <c r="AF22" s="1">
        <f>HLOOKUP("Japan",Data2!$C$1:$BT$30,$A22,FALSE)/(HLOOKUP(AF$2,Data2!$C$1:$BT$30,$A22,FALSE))</f>
        <v>3.1763250717679097</v>
      </c>
      <c r="AG22" s="1">
        <f>HLOOKUP("Japan",Data2!$C$1:$BT$30,$A22,FALSE)/(HLOOKUP(AG$2,Data2!$C$1:$BT$30,$A22,FALSE))</f>
        <v>152.57413336579248</v>
      </c>
      <c r="AH22" s="1">
        <f>HLOOKUP("Japan",Data2!$C$1:$BT$30,$A22,FALSE)/(HLOOKUP(AH$2,Data2!$C$1:$BT$30,$A22,FALSE))</f>
        <v>97.595658277638506</v>
      </c>
      <c r="AI22" s="6">
        <f>HLOOKUP("Japan",Data2!$C$1:$BT$30,$A22,FALSE)/(HLOOKUP(AI$2,Data2!$C$1:$BT$30,$A22,FALSE))</f>
        <v>4.6621944153552742E-3</v>
      </c>
      <c r="AJ22" s="6">
        <f>HLOOKUP("Japan",Data2!$C$1:$BT$30,$A22,FALSE)/(HLOOKUP(AJ$2,Data2!$C$1:$BT$30,$A22,FALSE))</f>
        <v>129.61855430766281</v>
      </c>
    </row>
    <row r="23" spans="1:36" x14ac:dyDescent="0.25">
      <c r="A23" s="1">
        <v>23</v>
      </c>
      <c r="B23" s="1">
        <v>2014</v>
      </c>
      <c r="C23" s="1">
        <f>HLOOKUP("Japan",Data2!$C$1:$BT$30,$A23,FALSE)/(HLOOKUP("Euro Area",Data2!$C$1:$BT$30,$A23,FALSE)*VLOOKUP(C$3,EuroConv!$A$2:$B$20,2,FALSE))</f>
        <v>10.228536056455555</v>
      </c>
      <c r="D23" s="1">
        <f>HLOOKUP("Japan",Data2!$C$1:$BT$30,$A23,FALSE)/(HLOOKUP("Euro Area",Data2!$C$1:$BT$30,$A23,FALSE)*VLOOKUP(D$3,EuroConv!$A$2:$B$20,2,FALSE))</f>
        <v>3.4890449579112834</v>
      </c>
      <c r="E23" s="1">
        <f>HLOOKUP("Japan",Data2!$C$1:$BT$30,$A23,FALSE)/(HLOOKUP(E$2,Data2!$C$1:$BT$30,$A23,FALSE))</f>
        <v>45.026325530866814</v>
      </c>
      <c r="F23" s="1">
        <f>HLOOKUP("Japan",Data2!$C$1:$BT$30,$A23,FALSE)/(HLOOKUP(F$2,Data2!$C$1:$BT$30,$A23,FALSE))</f>
        <v>95.899575503666014</v>
      </c>
      <c r="G23" s="1">
        <f>HLOOKUP("Japan",Data2!$C$1:$BT$30,$A23,FALSE)/(HLOOKUP(G$2,Data2!$C$1:$BT$30,$A23,FALSE))</f>
        <v>17.245205109153691</v>
      </c>
      <c r="H23" s="1">
        <f>HLOOKUP("Japan",Data2!$C$1:$BT$30,$A23,FALSE)/(HLOOKUP(H$2,Data2!$C$1:$BT$30,$A23,FALSE))</f>
        <v>5.103927786777068</v>
      </c>
      <c r="I23" s="1">
        <f>HLOOKUP("Japan",Data2!$C$1:$BT$30,$A23,FALSE)/(HLOOKUP(I$2,Data2!$C$1:$BT$30,$A23,FALSE))</f>
        <v>18.876687796338793</v>
      </c>
      <c r="J23" s="1" t="e">
        <f>HLOOKUP("Japan",Data2!$C$1:$BT$30,$A23,FALSE)/(HLOOKUP(J$2,Data2!$C$1:$BT$30,$A23,FALSE))</f>
        <v>#DIV/0!</v>
      </c>
      <c r="K23" s="1">
        <f>HLOOKUP("Japan",Data2!$C$1:$BT$30,$A23,FALSE)/(HLOOKUP("Euro Area",Data2!$C$1:$BT$30,$A23,FALSE)*VLOOKUP(K$3,EuroConv!$A$2:$B$20,2,FALSE))</f>
        <v>23.672067971072583</v>
      </c>
      <c r="L23" s="1">
        <f>HLOOKUP("Japan",Data2!$C$1:$BT$30,$A23,FALSE)/(HLOOKUP("Euro Area",Data2!$C$1:$BT$30,$A23,FALSE)*VLOOKUP(L$3,EuroConv!$A$2:$B$20,2,FALSE))</f>
        <v>21.456852308557632</v>
      </c>
      <c r="M23" s="1">
        <f>HLOOKUP("Japan",Data2!$C$1:$BT$30,$A23,FALSE)/(HLOOKUP("Euro Area",Data2!$C$1:$BT$30,$A23,FALSE)*VLOOKUP(M$3,EuroConv!$A$2:$B$20,2,FALSE))</f>
        <v>71.963168934746562</v>
      </c>
      <c r="N23" s="1">
        <f>HLOOKUP("Japan",Data2!$C$1:$BT$30,$A23,FALSE)/(HLOOKUP("Euro Area",Data2!$C$1:$BT$30,$A23,FALSE)*VLOOKUP(N$3,EuroConv!$A$2:$B$20,2,FALSE))</f>
        <v>0.41305275039661155</v>
      </c>
      <c r="O23" s="1">
        <f>HLOOKUP("Japan",Data2!$C$1:$BT$30,$A23,FALSE)/(HLOOKUP(O$2,Data2!$C$1:$BT$30,$A23,FALSE))</f>
        <v>0.45547730827677435</v>
      </c>
      <c r="P23" s="1">
        <f>HLOOKUP("Japan",Data2!$C$1:$BT$30,$A23,FALSE)/(HLOOKUP("Euro Area",Data2!$C$1:$BT$30,$A23,FALSE)*VLOOKUP(P$3,EuroConv!$A$2:$B$20,2,FALSE))</f>
        <v>178.71274550086773</v>
      </c>
      <c r="Q23" s="1">
        <f>HLOOKUP("Japan",Data2!$C$1:$BT$30,$A23,FALSE)/(HLOOKUP("Euro Area",Data2!$C$1:$BT$30,$A23,FALSE)*VLOOKUP(Q$3,EuroConv!$A$2:$B$20,2,FALSE))</f>
        <v>7.2690133451246669E-2</v>
      </c>
      <c r="R23" s="1">
        <f>HLOOKUP("Japan",Data2!$C$1:$BT$30,$A23,FALSE)/(HLOOKUP(R$2,Data2!$C$1:$BT$30,$A23,FALSE))</f>
        <v>0.10062761771401638</v>
      </c>
      <c r="S23" s="1">
        <f>HLOOKUP("Japan",Data2!$C$1:$BT$30,$A23,FALSE)/(HLOOKUP("Euro Area",Data2!$C$1:$BT$30,$A23,FALSE)*VLOOKUP(S$3,EuroConv!$A$2:$B$20,2,FALSE))</f>
        <v>200.26596988299067</v>
      </c>
      <c r="T23" s="1">
        <f>HLOOKUP("Japan",Data2!$C$1:$BT$30,$A23,FALSE)/(HLOOKUP(T$2,Data2!$C$1:$BT$30,$A23,FALSE))</f>
        <v>40.743422129193782</v>
      </c>
      <c r="U23" s="1">
        <f>HLOOKUP("Japan",Data2!$C$1:$BT$30,$A23,FALSE)/(HLOOKUP("Euro Area",Data2!$C$1:$BT$30,$A23,FALSE)*VLOOKUP(U$3,EuroConv!$A$2:$B$20,2,FALSE))</f>
        <v>3.4890449579112834</v>
      </c>
      <c r="V23" s="1">
        <f>HLOOKUP("Japan",Data2!$C$1:$BT$30,$A23,FALSE)/(HLOOKUP("Euro Area",Data2!$C$1:$BT$30,$A23,FALSE)*VLOOKUP(V$3,EuroConv!$A$2:$B$20,2,FALSE))</f>
        <v>63.8685329274929</v>
      </c>
      <c r="W23" s="1">
        <f>HLOOKUP("Japan",Data2!$C$1:$BT$30,$A23,FALSE)/(HLOOKUP(W$2,Data2!$C$1:$BT$30,$A23,FALSE))</f>
        <v>16.8121842423737</v>
      </c>
      <c r="X23" s="1">
        <f>HLOOKUP("Japan",Data2!$C$1:$BT$30,$A23,FALSE)/(HLOOKUP(X$2,Data2!$C$1:$BT$30,$A23,FALSE))</f>
        <v>33.584841231776899</v>
      </c>
      <c r="Y23" s="1">
        <f>HLOOKUP("Japan",Data2!$C$1:$BT$30,$A23,FALSE)/(HLOOKUP("Euro Area",Data2!$C$1:$BT$30,$A23,FALSE)*VLOOKUP(Y$3,EuroConv!$A$2:$B$20,2,FALSE))</f>
        <v>0.70204669096300609</v>
      </c>
      <c r="Z23" s="1">
        <f>HLOOKUP("Japan",Data2!$C$1:$BT$30,$A23,FALSE)/(HLOOKUP(Z$2,Data2!$C$1:$BT$30,$A23,FALSE))</f>
        <v>83.615311971922964</v>
      </c>
      <c r="AA23" s="1">
        <f>HLOOKUP("Japan",Data2!$C$1:$BT$30,$A23,FALSE)/(HLOOKUP("Euro Area",Data2!$C$1:$BT$30,$A23,FALSE)*VLOOKUP(AA$3,EuroConv!$A$2:$B$20,2,FALSE))</f>
        <v>4.6719685553224908</v>
      </c>
      <c r="AB23" s="1">
        <f>HLOOKUP("Japan",Data2!$C$1:$BT$30,$A23,FALSE)/(HLOOKUP("Euro Area",Data2!$C$1:$BT$30,$A23,FALSE)*VLOOKUP(AB$3,EuroConv!$A$2:$B$20,2,FALSE))</f>
        <v>0.58732984767837337</v>
      </c>
      <c r="AC23" s="1">
        <f>HLOOKUP("Japan",Data2!$C$1:$BT$30,$A23,FALSE)/(HLOOKUP("Euro Area",Data2!$C$1:$BT$30,$A23,FALSE)*VLOOKUP(AC$3,EuroConv!$A$2:$B$20,2,FALSE))</f>
        <v>0.84591086207761101</v>
      </c>
      <c r="AD23" s="1">
        <f>HLOOKUP("Japan",Data2!$C$1:$BT$30,$A23,FALSE)/(HLOOKUP(AD$2,Data2!$C$1:$BT$30,$A23,FALSE))</f>
        <v>15.442078571770578</v>
      </c>
      <c r="AE23" s="1">
        <f>HLOOKUP("Japan",Data2!$C$1:$BT$30,$A23,FALSE)/(HLOOKUP(AE$2,Data2!$C$1:$BT$30,$A23,FALSE))</f>
        <v>115.64117221516166</v>
      </c>
      <c r="AF23" s="1">
        <f>HLOOKUP("Japan",Data2!$C$1:$BT$30,$A23,FALSE)/(HLOOKUP(AF$2,Data2!$C$1:$BT$30,$A23,FALSE))</f>
        <v>3.2618634445176267</v>
      </c>
      <c r="AG23" s="1">
        <f>HLOOKUP("Japan",Data2!$C$1:$BT$30,$A23,FALSE)/(HLOOKUP(AG$2,Data2!$C$1:$BT$30,$A23,FALSE))</f>
        <v>174.32880733202867</v>
      </c>
      <c r="AH23" s="1">
        <f>HLOOKUP("Japan",Data2!$C$1:$BT$30,$A23,FALSE)/(HLOOKUP(AH$2,Data2!$C$1:$BT$30,$A23,FALSE))</f>
        <v>105.944781034025</v>
      </c>
      <c r="AI23" s="6">
        <f>HLOOKUP("Japan",Data2!$C$1:$BT$30,$A23,FALSE)/(HLOOKUP(AI$2,Data2!$C$1:$BT$30,$A23,FALSE))</f>
        <v>5.0096832340658691E-3</v>
      </c>
      <c r="AJ23" s="6">
        <f>HLOOKUP("Japan",Data2!$C$1:$BT$30,$A23,FALSE)/(HLOOKUP(AJ$2,Data2!$C$1:$BT$30,$A23,FALSE))</f>
        <v>140.7477246976454</v>
      </c>
    </row>
    <row r="24" spans="1:36" x14ac:dyDescent="0.25">
      <c r="A24" s="1">
        <v>24</v>
      </c>
      <c r="B24" s="1">
        <v>2015</v>
      </c>
      <c r="C24" s="1">
        <f>HLOOKUP("Japan",Data2!$C$1:$BT$30,$A24,FALSE)/(HLOOKUP("Euro Area",Data2!$C$1:$BT$30,$A24,FALSE)*VLOOKUP(C$3,EuroConv!$A$2:$B$20,2,FALSE))</f>
        <v>9.7599548577831676</v>
      </c>
      <c r="D24" s="1">
        <f>HLOOKUP("Japan",Data2!$C$1:$BT$30,$A24,FALSE)/(HLOOKUP("Euro Area",Data2!$C$1:$BT$30,$A24,FALSE)*VLOOKUP(D$3,EuroConv!$A$2:$B$20,2,FALSE))</f>
        <v>3.329207728069572</v>
      </c>
      <c r="E24" s="1">
        <f>HLOOKUP("Japan",Data2!$C$1:$BT$30,$A24,FALSE)/(HLOOKUP(E$2,Data2!$C$1:$BT$30,$A24,FALSE))</f>
        <v>36.383379790215997</v>
      </c>
      <c r="F24" s="1">
        <f>HLOOKUP("Japan",Data2!$C$1:$BT$30,$A24,FALSE)/(HLOOKUP(F$2,Data2!$C$1:$BT$30,$A24,FALSE))</f>
        <v>94.655404743055598</v>
      </c>
      <c r="G24" s="1">
        <f>HLOOKUP("Japan",Data2!$C$1:$BT$30,$A24,FALSE)/(HLOOKUP(G$2,Data2!$C$1:$BT$30,$A24,FALSE))</f>
        <v>19.437052725460862</v>
      </c>
      <c r="H24" s="1">
        <f>HLOOKUP("Japan",Data2!$C$1:$BT$30,$A24,FALSE)/(HLOOKUP(H$2,Data2!$C$1:$BT$30,$A24,FALSE))</f>
        <v>4.9207388864885822</v>
      </c>
      <c r="I24" s="1">
        <f>HLOOKUP("Japan",Data2!$C$1:$BT$30,$A24,FALSE)/(HLOOKUP(I$2,Data2!$C$1:$BT$30,$A24,FALSE))</f>
        <v>17.991335004960053</v>
      </c>
      <c r="J24" s="1" t="e">
        <f>HLOOKUP("Japan",Data2!$C$1:$BT$30,$A24,FALSE)/(HLOOKUP(J$2,Data2!$C$1:$BT$30,$A24,FALSE))</f>
        <v>#DIV/0!</v>
      </c>
      <c r="K24" s="1">
        <f>HLOOKUP("Japan",Data2!$C$1:$BT$30,$A24,FALSE)/(HLOOKUP("Euro Area",Data2!$C$1:$BT$30,$A24,FALSE)*VLOOKUP(K$3,EuroConv!$A$2:$B$20,2,FALSE))</f>
        <v>22.587622853636763</v>
      </c>
      <c r="L24" s="1">
        <f>HLOOKUP("Japan",Data2!$C$1:$BT$30,$A24,FALSE)/(HLOOKUP("Euro Area",Data2!$C$1:$BT$30,$A24,FALSE)*VLOOKUP(L$3,EuroConv!$A$2:$B$20,2,FALSE))</f>
        <v>20.473888811241242</v>
      </c>
      <c r="M24" s="1">
        <f>HLOOKUP("Japan",Data2!$C$1:$BT$30,$A24,FALSE)/(HLOOKUP("Euro Area",Data2!$C$1:$BT$30,$A24,FALSE)*VLOOKUP(M$3,EuroConv!$A$2:$B$20,2,FALSE))</f>
        <v>68.666452007359396</v>
      </c>
      <c r="N24" s="1">
        <f>HLOOKUP("Japan",Data2!$C$1:$BT$30,$A24,FALSE)/(HLOOKUP("Euro Area",Data2!$C$1:$BT$30,$A24,FALSE)*VLOOKUP(N$3,EuroConv!$A$2:$B$20,2,FALSE))</f>
        <v>0.39413032084975413</v>
      </c>
      <c r="O24" s="1">
        <f>HLOOKUP("Japan",Data2!$C$1:$BT$30,$A24,FALSE)/(HLOOKUP(O$2,Data2!$C$1:$BT$30,$A24,FALSE))</f>
        <v>0.43333312695089549</v>
      </c>
      <c r="P24" s="1">
        <f>HLOOKUP("Japan",Data2!$C$1:$BT$30,$A24,FALSE)/(HLOOKUP("Euro Area",Data2!$C$1:$BT$30,$A24,FALSE)*VLOOKUP(P$3,EuroConv!$A$2:$B$20,2,FALSE))</f>
        <v>170.52570563097566</v>
      </c>
      <c r="Q24" s="1">
        <f>HLOOKUP("Japan",Data2!$C$1:$BT$30,$A24,FALSE)/(HLOOKUP("Euro Area",Data2!$C$1:$BT$30,$A24,FALSE)*VLOOKUP(Q$3,EuroConv!$A$2:$B$20,2,FALSE))</f>
        <v>6.9360113429198261E-2</v>
      </c>
      <c r="R24" s="1">
        <f>HLOOKUP("Japan",Data2!$C$1:$BT$30,$A24,FALSE)/(HLOOKUP(R$2,Data2!$C$1:$BT$30,$A24,FALSE))</f>
        <v>0.10702839039129494</v>
      </c>
      <c r="S24" s="1">
        <f>HLOOKUP("Japan",Data2!$C$1:$BT$30,$A24,FALSE)/(HLOOKUP("Euro Area",Data2!$C$1:$BT$30,$A24,FALSE)*VLOOKUP(S$3,EuroConv!$A$2:$B$20,2,FALSE))</f>
        <v>191.09155159838832</v>
      </c>
      <c r="T24" s="1">
        <f>HLOOKUP("Japan",Data2!$C$1:$BT$30,$A24,FALSE)/(HLOOKUP("Euro Area",Data2!$C$1:$BT$30,$A24,FALSE)*VLOOKUP(T$3,EuroConv!$A$2:$B$20,2,FALSE))</f>
        <v>38.895941505315605</v>
      </c>
      <c r="U24" s="1">
        <f>HLOOKUP("Japan",Data2!$C$1:$BT$30,$A24,FALSE)/(HLOOKUP("Euro Area",Data2!$C$1:$BT$30,$A24,FALSE)*VLOOKUP(U$3,EuroConv!$A$2:$B$20,2,FALSE))</f>
        <v>3.329207728069572</v>
      </c>
      <c r="V24" s="1">
        <f>HLOOKUP("Japan",Data2!$C$1:$BT$30,$A24,FALSE)/(HLOOKUP("Euro Area",Data2!$C$1:$BT$30,$A24,FALSE)*VLOOKUP(V$3,EuroConv!$A$2:$B$20,2,FALSE))</f>
        <v>60.942640742000407</v>
      </c>
      <c r="W24" s="1">
        <f>HLOOKUP("Japan",Data2!$C$1:$BT$30,$A24,FALSE)/(HLOOKUP(W$2,Data2!$C$1:$BT$30,$A24,FALSE))</f>
        <v>15.010109622901016</v>
      </c>
      <c r="X24" s="1">
        <f>HLOOKUP("Japan",Data2!$C$1:$BT$30,$A24,FALSE)/(HLOOKUP(X$2,Data2!$C$1:$BT$30,$A24,FALSE))</f>
        <v>32.111427426452053</v>
      </c>
      <c r="Y24" s="1">
        <f>HLOOKUP("Japan",Data2!$C$1:$BT$30,$A24,FALSE)/(HLOOKUP("Euro Area",Data2!$C$1:$BT$30,$A24,FALSE)*VLOOKUP(Y$3,EuroConv!$A$2:$B$20,2,FALSE))</f>
        <v>0.66988511103018589</v>
      </c>
      <c r="Z24" s="1">
        <f>HLOOKUP("Japan",Data2!$C$1:$BT$30,$A24,FALSE)/(HLOOKUP(Z$2,Data2!$C$1:$BT$30,$A24,FALSE))</f>
        <v>88.043224180540079</v>
      </c>
      <c r="AA24" s="1">
        <f>HLOOKUP("Japan",Data2!$C$1:$BT$30,$A24,FALSE)/(HLOOKUP("Euro Area",Data2!$C$1:$BT$30,$A24,FALSE)*VLOOKUP(AA$3,EuroConv!$A$2:$B$20,2,FALSE))</f>
        <v>4.4579402120943277</v>
      </c>
      <c r="AB24" s="1">
        <f>HLOOKUP("Japan",Data2!$C$1:$BT$30,$A24,FALSE)/(HLOOKUP("Euro Area",Data2!$C$1:$BT$30,$A24,FALSE)*VLOOKUP(AB$3,EuroConv!$A$2:$B$20,2,FALSE))</f>
        <v>0.56042358049388141</v>
      </c>
      <c r="AC24" s="1">
        <f>HLOOKUP("Japan",Data2!$C$1:$BT$30,$A24,FALSE)/(HLOOKUP("Euro Area",Data2!$C$1:$BT$30,$A24,FALSE)*VLOOKUP(AC$3,EuroConv!$A$2:$B$20,2,FALSE))</f>
        <v>0.80715869622175973</v>
      </c>
      <c r="AD24" s="1">
        <f>HLOOKUP("Japan",Data2!$C$1:$BT$30,$A24,FALSE)/(HLOOKUP(AD$2,Data2!$C$1:$BT$30,$A24,FALSE))</f>
        <v>14.350481304361034</v>
      </c>
      <c r="AE24" s="1">
        <f>HLOOKUP("Japan",Data2!$C$1:$BT$30,$A24,FALSE)/(HLOOKUP(AE$2,Data2!$C$1:$BT$30,$A24,FALSE))</f>
        <v>125.77553425211859</v>
      </c>
      <c r="AF24" s="1">
        <f>HLOOKUP("Japan",Data2!$C$1:$BT$30,$A24,FALSE)/(HLOOKUP(AF$2,Data2!$C$1:$BT$30,$A24,FALSE))</f>
        <v>3.5343677612768607</v>
      </c>
      <c r="AG24" s="1">
        <f>HLOOKUP("Japan",Data2!$C$1:$BT$30,$A24,FALSE)/(HLOOKUP(AG$2,Data2!$C$1:$BT$30,$A24,FALSE))</f>
        <v>184.92836568303954</v>
      </c>
      <c r="AH24" s="1">
        <f>HLOOKUP("Japan",Data2!$C$1:$BT$30,$A24,FALSE)/(HLOOKUP(AH$2,Data2!$C$1:$BT$30,$A24,FALSE))</f>
        <v>121.044025684011</v>
      </c>
      <c r="AI24" s="6">
        <f>HLOOKUP("Japan",Data2!$C$1:$BT$30,$A24,FALSE)/(HLOOKUP(AI$2,Data2!$C$1:$BT$30,$A24,FALSE))</f>
        <v>5.5786910529952724E-3</v>
      </c>
      <c r="AJ24" s="6">
        <f>HLOOKUP("Japan",Data2!$C$1:$BT$30,$A24,FALSE)/(HLOOKUP(AJ$2,Data2!$C$1:$BT$30,$A24,FALSE))</f>
        <v>134.29990682955372</v>
      </c>
    </row>
    <row r="25" spans="1:36" x14ac:dyDescent="0.25">
      <c r="A25" s="1">
        <v>25</v>
      </c>
      <c r="B25" s="1">
        <v>2016</v>
      </c>
      <c r="C25" s="1">
        <f>HLOOKUP("Japan",Data2!$C$1:$BT$30,$A25,FALSE)/(HLOOKUP("Euro Area",Data2!$C$1:$BT$30,$A25,FALSE)*VLOOKUP(C$3,EuroConv!$A$2:$B$20,2,FALSE))</f>
        <v>8.7514952229810365</v>
      </c>
      <c r="D25" s="1">
        <f>HLOOKUP("Japan",Data2!$C$1:$BT$30,$A25,FALSE)/(HLOOKUP("Euro Area",Data2!$C$1:$BT$30,$A25,FALSE)*VLOOKUP(D$3,EuroConv!$A$2:$B$20,2,FALSE))</f>
        <v>2.9852131442265839</v>
      </c>
      <c r="E25" s="1">
        <f>HLOOKUP("Japan",Data2!$C$1:$BT$30,$A25,FALSE)/(HLOOKUP(E$2,Data2!$C$1:$BT$30,$A25,FALSE))</f>
        <v>31.161023635004032</v>
      </c>
      <c r="F25" s="1">
        <f>HLOOKUP("Japan",Data2!$C$1:$BT$30,$A25,FALSE)/(HLOOKUP(F$2,Data2!$C$1:$BT$30,$A25,FALSE))</f>
        <v>82.069746199357112</v>
      </c>
      <c r="G25" s="1">
        <f>HLOOKUP("Japan",Data2!$C$1:$BT$30,$A25,FALSE)/(HLOOKUP(G$2,Data2!$C$1:$BT$30,$A25,FALSE))</f>
        <v>16.373431116691947</v>
      </c>
      <c r="H25" s="1">
        <f>HLOOKUP("Japan",Data2!$C$1:$BT$30,$A25,FALSE)/(HLOOKUP(H$2,Data2!$C$1:$BT$30,$A25,FALSE))</f>
        <v>4.4514431669570831</v>
      </c>
      <c r="I25" s="1">
        <f>HLOOKUP("Japan",Data2!$C$1:$BT$30,$A25,FALSE)/(HLOOKUP(I$2,Data2!$C$1:$BT$30,$A25,FALSE))</f>
        <v>16.161237872622422</v>
      </c>
      <c r="J25" s="1" t="e">
        <f>HLOOKUP("Japan",Data2!$C$1:$BT$30,$A25,FALSE)/(HLOOKUP(J$2,Data2!$C$1:$BT$30,$A25,FALSE))</f>
        <v>#DIV/0!</v>
      </c>
      <c r="K25" s="1">
        <f>HLOOKUP("Japan",Data2!$C$1:$BT$30,$A25,FALSE)/(HLOOKUP("Euro Area",Data2!$C$1:$BT$30,$A25,FALSE)*VLOOKUP(K$3,EuroConv!$A$2:$B$20,2,FALSE))</f>
        <v>20.253728258226651</v>
      </c>
      <c r="L25" s="1">
        <f>HLOOKUP("Japan",Data2!$C$1:$BT$30,$A25,FALSE)/(HLOOKUP("Euro Area",Data2!$C$1:$BT$30,$A25,FALSE)*VLOOKUP(L$3,EuroConv!$A$2:$B$20,2,FALSE))</f>
        <v>18.358398449408419</v>
      </c>
      <c r="M25" s="1">
        <f>HLOOKUP("Japan",Data2!$C$1:$BT$30,$A25,FALSE)/(HLOOKUP("Euro Area",Data2!$C$1:$BT$30,$A25,FALSE)*VLOOKUP(M$3,EuroConv!$A$2:$B$20,2,FALSE))</f>
        <v>61.571404322863422</v>
      </c>
      <c r="N25" s="1">
        <f>HLOOKUP("Japan",Data2!$C$1:$BT$30,$A25,FALSE)/(HLOOKUP("Euro Area",Data2!$C$1:$BT$30,$A25,FALSE)*VLOOKUP(N$3,EuroConv!$A$2:$B$20,2,FALSE))</f>
        <v>0.35340630878000284</v>
      </c>
      <c r="O25" s="1">
        <f>HLOOKUP("Japan",Data2!$C$1:$BT$30,$A25,FALSE)/(HLOOKUP(O$2,Data2!$C$1:$BT$30,$A25,FALSE))</f>
        <v>0.38644363420498284</v>
      </c>
      <c r="P25" s="1">
        <f>HLOOKUP("Japan",Data2!$C$1:$BT$30,$A25,FALSE)/(HLOOKUP("Euro Area",Data2!$C$1:$BT$30,$A25,FALSE)*VLOOKUP(P$3,EuroConv!$A$2:$B$20,2,FALSE))</f>
        <v>152.90592220668537</v>
      </c>
      <c r="Q25" s="1">
        <f>HLOOKUP("Japan",Data2!$C$1:$BT$30,$A25,FALSE)/(HLOOKUP("Euro Area",Data2!$C$1:$BT$30,$A25,FALSE)*VLOOKUP(Q$3,EuroConv!$A$2:$B$20,2,FALSE))</f>
        <v>6.2193392304165207E-2</v>
      </c>
      <c r="R25" s="1">
        <f>HLOOKUP("Japan",Data2!$C$1:$BT$30,$A25,FALSE)/(HLOOKUP(R$2,Data2!$C$1:$BT$30,$A25,FALSE))</f>
        <v>9.3724970803226323E-2</v>
      </c>
      <c r="S25" s="1">
        <f>HLOOKUP("Japan",Data2!$C$1:$BT$30,$A25,FALSE)/(HLOOKUP("Euro Area",Data2!$C$1:$BT$30,$A25,FALSE)*VLOOKUP(S$3,EuroConv!$A$2:$B$20,2,FALSE))</f>
        <v>171.34677622322295</v>
      </c>
      <c r="T25" s="1">
        <f>HLOOKUP("Japan",Data2!$C$1:$BT$30,$A25,FALSE)/(HLOOKUP("Euro Area",Data2!$C$1:$BT$30,$A25,FALSE)*VLOOKUP(T$3,EuroConv!$A$2:$B$20,2,FALSE))</f>
        <v>34.876969334101588</v>
      </c>
      <c r="U25" s="1">
        <f>HLOOKUP("Japan",Data2!$C$1:$BT$30,$A25,FALSE)/(HLOOKUP("Euro Area",Data2!$C$1:$BT$30,$A25,FALSE)*VLOOKUP(U$3,EuroConv!$A$2:$B$20,2,FALSE))</f>
        <v>2.9852131442265839</v>
      </c>
      <c r="V25" s="1">
        <f>HLOOKUP("Japan",Data2!$C$1:$BT$30,$A25,FALSE)/(HLOOKUP("Euro Area",Data2!$C$1:$BT$30,$A25,FALSE)*VLOOKUP(V$3,EuroConv!$A$2:$B$20,2,FALSE))</f>
        <v>54.645665589749086</v>
      </c>
      <c r="W25" s="1">
        <f>HLOOKUP("Japan",Data2!$C$1:$BT$30,$A25,FALSE)/(HLOOKUP(W$2,Data2!$C$1:$BT$30,$A25,FALSE))</f>
        <v>12.951535719861191</v>
      </c>
      <c r="X25" s="1">
        <f>HLOOKUP("Japan",Data2!$C$1:$BT$30,$A25,FALSE)/(HLOOKUP(X$2,Data2!$C$1:$BT$30,$A25,FALSE))</f>
        <v>27.592918719897728</v>
      </c>
      <c r="Y25" s="1">
        <f>HLOOKUP("Japan",Data2!$C$1:$BT$30,$A25,FALSE)/(HLOOKUP("Euro Area",Data2!$C$1:$BT$30,$A25,FALSE)*VLOOKUP(Y$3,EuroConv!$A$2:$B$20,2,FALSE))</f>
        <v>0.60066838776940557</v>
      </c>
      <c r="Z25" s="1">
        <f>HLOOKUP("Japan",Data2!$C$1:$BT$30,$A25,FALSE)/(HLOOKUP(Z$2,Data2!$C$1:$BT$30,$A25,FALSE))</f>
        <v>78.747194383314692</v>
      </c>
      <c r="AA25" s="1">
        <f>HLOOKUP("Japan",Data2!$C$1:$BT$30,$A25,FALSE)/(HLOOKUP("Euro Area",Data2!$C$1:$BT$30,$A25,FALSE)*VLOOKUP(AA$3,EuroConv!$A$2:$B$20,2,FALSE))</f>
        <v>3.997317921953992</v>
      </c>
      <c r="AB25" s="1">
        <f>HLOOKUP("Japan",Data2!$C$1:$BT$30,$A25,FALSE)/(HLOOKUP("Euro Area",Data2!$C$1:$BT$30,$A25,FALSE)*VLOOKUP(AB$3,EuroConv!$A$2:$B$20,2,FALSE))</f>
        <v>0.50251710781499737</v>
      </c>
      <c r="AC25" s="1">
        <f>HLOOKUP("Japan",Data2!$C$1:$BT$30,$A25,FALSE)/(HLOOKUP("Euro Area",Data2!$C$1:$BT$30,$A25,FALSE)*VLOOKUP(AC$3,EuroConv!$A$2:$B$20,2,FALSE))</f>
        <v>0.72375800678414026</v>
      </c>
      <c r="AD25" s="1">
        <f>HLOOKUP("Japan",Data2!$C$1:$BT$30,$A25,FALSE)/(HLOOKUP(AD$2,Data2!$C$1:$BT$30,$A25,FALSE))</f>
        <v>12.706494502953534</v>
      </c>
      <c r="AE25" s="1">
        <f>HLOOKUP("Japan",Data2!$C$1:$BT$30,$A25,FALSE)/(HLOOKUP(AE$2,Data2!$C$1:$BT$30,$A25,FALSE))</f>
        <v>110.40543835263894</v>
      </c>
      <c r="AF25" s="1">
        <f>HLOOKUP("Japan",Data2!$C$1:$BT$30,$A25,FALSE)/(HLOOKUP(AF$2,Data2!$C$1:$BT$30,$A25,FALSE))</f>
        <v>3.0822676368683881</v>
      </c>
      <c r="AG25" s="1">
        <f>HLOOKUP("Japan",Data2!$C$1:$BT$30,$A25,FALSE)/(HLOOKUP(AG$2,Data2!$C$1:$BT$30,$A25,FALSE))</f>
        <v>146.89149017419987</v>
      </c>
      <c r="AH25" s="1">
        <f>HLOOKUP("Japan",Data2!$C$1:$BT$30,$A25,FALSE)/(HLOOKUP(AH$2,Data2!$C$1:$BT$30,$A25,FALSE))</f>
        <v>108.79290004683401</v>
      </c>
      <c r="AI25" s="6">
        <f>HLOOKUP("Japan",Data2!$C$1:$BT$30,$A25,FALSE)/(HLOOKUP(AI$2,Data2!$C$1:$BT$30,$A25,FALSE))</f>
        <v>4.9597855442753387E-3</v>
      </c>
      <c r="AJ25" s="6">
        <f>HLOOKUP("Japan",Data2!$C$1:$BT$30,$A25,FALSE)/(HLOOKUP(AJ$2,Data2!$C$1:$BT$30,$A25,FALSE))</f>
        <v>120.42319971678597</v>
      </c>
    </row>
    <row r="26" spans="1:36" x14ac:dyDescent="0.25">
      <c r="A26" s="1">
        <v>26</v>
      </c>
      <c r="B26" s="1">
        <v>2017</v>
      </c>
      <c r="C26" s="1">
        <f>HLOOKUP("Japan",Data2!$C$1:$BT$30,$A26,FALSE)/(HLOOKUP("Euro Area",Data2!$C$1:$BT$30,$A26,FALSE)*VLOOKUP(C$3,EuroConv!$A$2:$B$20,2,FALSE))</f>
        <v>9.2085185800843998</v>
      </c>
      <c r="D26" s="1">
        <f>HLOOKUP("Japan",Data2!$C$1:$BT$30,$A26,FALSE)/(HLOOKUP("Euro Area",Data2!$C$1:$BT$30,$A26,FALSE)*VLOOKUP(D$3,EuroConv!$A$2:$B$20,2,FALSE))</f>
        <v>3.141107891133478</v>
      </c>
      <c r="E26" s="1">
        <f>HLOOKUP("Japan",Data2!$C$1:$BT$30,$A26,FALSE)/(HLOOKUP(E$2,Data2!$C$1:$BT$30,$A26,FALSE))</f>
        <v>35.146491197398724</v>
      </c>
      <c r="F26" s="1">
        <f>HLOOKUP("Japan",Data2!$C$1:$BT$30,$A26,FALSE)/(HLOOKUP(F$2,Data2!$C$1:$BT$30,$A26,FALSE))</f>
        <v>86.418863757989328</v>
      </c>
      <c r="G26" s="1">
        <f>HLOOKUP("Japan",Data2!$C$1:$BT$30,$A26,FALSE)/(HLOOKUP(G$2,Data2!$C$1:$BT$30,$A26,FALSE))</f>
        <v>16.595680661463067</v>
      </c>
      <c r="H26" s="1">
        <f>HLOOKUP("Japan",Data2!$C$1:$BT$30,$A26,FALSE)/(HLOOKUP(H$2,Data2!$C$1:$BT$30,$A26,FALSE))</f>
        <v>4.7982777915785695</v>
      </c>
      <c r="I26" s="1">
        <f>HLOOKUP("Japan",Data2!$C$1:$BT$30,$A26,FALSE)/(HLOOKUP(I$2,Data2!$C$1:$BT$30,$A26,FALSE))</f>
        <v>16.987422508934884</v>
      </c>
      <c r="J26" s="1" t="e">
        <f>HLOOKUP("Japan",Data2!$C$1:$BT$30,$A26,FALSE)/(HLOOKUP(J$2,Data2!$C$1:$BT$30,$A26,FALSE))</f>
        <v>#DIV/0!</v>
      </c>
      <c r="K26" s="1">
        <f>HLOOKUP("Japan",Data2!$C$1:$BT$30,$A26,FALSE)/(HLOOKUP("Euro Area",Data2!$C$1:$BT$30,$A26,FALSE)*VLOOKUP(K$3,EuroConv!$A$2:$B$20,2,FALSE))</f>
        <v>21.311424874243428</v>
      </c>
      <c r="L26" s="1">
        <f>HLOOKUP("Japan",Data2!$C$1:$BT$30,$A26,FALSE)/(HLOOKUP("Euro Area",Data2!$C$1:$BT$30,$A26,FALSE)*VLOOKUP(L$3,EuroConv!$A$2:$B$20,2,FALSE))</f>
        <v>19.317116551471418</v>
      </c>
      <c r="M26" s="1">
        <f>HLOOKUP("Japan",Data2!$C$1:$BT$30,$A26,FALSE)/(HLOOKUP("Euro Area",Data2!$C$1:$BT$30,$A26,FALSE)*VLOOKUP(M$3,EuroConv!$A$2:$B$20,2,FALSE))</f>
        <v>64.78680571293792</v>
      </c>
      <c r="N26" s="1">
        <f>HLOOKUP("Japan",Data2!$C$1:$BT$30,$A26,FALSE)/(HLOOKUP("Euro Area",Data2!$C$1:$BT$30,$A26,FALSE)*VLOOKUP(N$3,EuroConv!$A$2:$B$20,2,FALSE))</f>
        <v>0.37186200504045597</v>
      </c>
      <c r="O26" s="1">
        <f>HLOOKUP("Japan",Data2!$C$1:$BT$30,$A26,FALSE)/(HLOOKUP(O$2,Data2!$C$1:$BT$30,$A26,FALSE))</f>
        <v>0.40871908568640036</v>
      </c>
      <c r="P26" s="1">
        <f>HLOOKUP("Japan",Data2!$C$1:$BT$30,$A26,FALSE)/(HLOOKUP("Euro Area",Data2!$C$1:$BT$30,$A26,FALSE)*VLOOKUP(P$3,EuroConv!$A$2:$B$20,2,FALSE))</f>
        <v>160.8910237358937</v>
      </c>
      <c r="Q26" s="1">
        <f>HLOOKUP("Japan",Data2!$C$1:$BT$30,$A26,FALSE)/(HLOOKUP("Euro Area",Data2!$C$1:$BT$30,$A26,FALSE)*VLOOKUP(Q$3,EuroConv!$A$2:$B$20,2,FALSE))</f>
        <v>6.5441275347722885E-2</v>
      </c>
      <c r="R26" s="1">
        <f>HLOOKUP("Japan",Data2!$C$1:$BT$30,$A26,FALSE)/(HLOOKUP(R$2,Data2!$C$1:$BT$30,$A26,FALSE))</f>
        <v>9.9174233807848358E-2</v>
      </c>
      <c r="S26" s="1">
        <f>HLOOKUP("Japan",Data2!$C$1:$BT$30,$A26,FALSE)/(HLOOKUP("Euro Area",Data2!$C$1:$BT$30,$A26,FALSE)*VLOOKUP(S$3,EuroConv!$A$2:$B$20,2,FALSE))</f>
        <v>180.29490187525309</v>
      </c>
      <c r="T26" s="1">
        <f>HLOOKUP("Japan",Data2!$C$1:$BT$30,$A26,FALSE)/(HLOOKUP("Euro Area",Data2!$C$1:$BT$30,$A26,FALSE)*VLOOKUP(T$3,EuroConv!$A$2:$B$20,2,FALSE))</f>
        <v>36.698325480055431</v>
      </c>
      <c r="U26" s="1">
        <f>HLOOKUP("Japan",Data2!$C$1:$BT$30,$A26,FALSE)/(HLOOKUP("Euro Area",Data2!$C$1:$BT$30,$A26,FALSE)*VLOOKUP(U$3,EuroConv!$A$2:$B$20,2,FALSE))</f>
        <v>3.141107891133478</v>
      </c>
      <c r="V26" s="1">
        <f>HLOOKUP("Japan",Data2!$C$1:$BT$30,$A26,FALSE)/(HLOOKUP("Euro Area",Data2!$C$1:$BT$30,$A26,FALSE)*VLOOKUP(V$3,EuroConv!$A$2:$B$20,2,FALSE))</f>
        <v>57.499388856762174</v>
      </c>
      <c r="W26" s="1">
        <f>HLOOKUP("Japan",Data2!$C$1:$BT$30,$A26,FALSE)/(HLOOKUP(W$2,Data2!$C$1:$BT$30,$A26,FALSE))</f>
        <v>13.560283024203622</v>
      </c>
      <c r="X26" s="1">
        <f>HLOOKUP("Japan",Data2!$C$1:$BT$30,$A26,FALSE)/(HLOOKUP(X$2,Data2!$C$1:$BT$30,$A26,FALSE))</f>
        <v>29.678816655989884</v>
      </c>
      <c r="Y26" s="1">
        <f>HLOOKUP("Japan",Data2!$C$1:$BT$30,$A26,FALSE)/(HLOOKUP("Euro Area",Data2!$C$1:$BT$30,$A26,FALSE)*VLOOKUP(Y$3,EuroConv!$A$2:$B$20,2,FALSE))</f>
        <v>0.6320366826824122</v>
      </c>
      <c r="Z26" s="1">
        <f>HLOOKUP("Japan",Data2!$C$1:$BT$30,$A26,FALSE)/(HLOOKUP(Z$2,Data2!$C$1:$BT$30,$A26,FALSE))</f>
        <v>81.225367838130964</v>
      </c>
      <c r="AA26" s="1">
        <f>HLOOKUP("Japan",Data2!$C$1:$BT$30,$A26,FALSE)/(HLOOKUP("Euro Area",Data2!$C$1:$BT$30,$A26,FALSE)*VLOOKUP(AA$3,EuroConv!$A$2:$B$20,2,FALSE))</f>
        <v>4.2060671253248145</v>
      </c>
      <c r="AB26" s="1">
        <f>HLOOKUP("Japan",Data2!$C$1:$BT$30,$A26,FALSE)/(HLOOKUP("Euro Area",Data2!$C$1:$BT$30,$A26,FALSE)*VLOOKUP(AB$3,EuroConv!$A$2:$B$20,2,FALSE))</f>
        <v>0.52875971547961687</v>
      </c>
      <c r="AC26" s="1">
        <f>HLOOKUP("Japan",Data2!$C$1:$BT$30,$A26,FALSE)/(HLOOKUP("Euro Area",Data2!$C$1:$BT$30,$A26,FALSE)*VLOOKUP(AC$3,EuroConv!$A$2:$B$20,2,FALSE))</f>
        <v>0.76155432679152923</v>
      </c>
      <c r="AD26" s="1">
        <f>HLOOKUP("Japan",Data2!$C$1:$BT$30,$A26,FALSE)/(HLOOKUP(AD$2,Data2!$C$1:$BT$30,$A26,FALSE))</f>
        <v>13.120595044022458</v>
      </c>
      <c r="AE26" s="1">
        <f>HLOOKUP("Japan",Data2!$C$1:$BT$30,$A26,FALSE)/(HLOOKUP(AE$2,Data2!$C$1:$BT$30,$A26,FALSE))</f>
        <v>113.90991198450037</v>
      </c>
      <c r="AF26" s="1">
        <f>HLOOKUP("Japan",Data2!$C$1:$BT$30,$A26,FALSE)/(HLOOKUP(AF$2,Data2!$C$1:$BT$30,$A26,FALSE))</f>
        <v>3.3048546114335369</v>
      </c>
      <c r="AG26" s="1">
        <f>HLOOKUP("Japan",Data2!$C$1:$BT$30,$A26,FALSE)/(HLOOKUP(AG$2,Data2!$C$1:$BT$30,$A26,FALSE))</f>
        <v>144.36230022176215</v>
      </c>
      <c r="AH26" s="1">
        <f>HLOOKUP("Japan",Data2!$C$1:$BT$30,$A26,FALSE)/(HLOOKUP(AH$2,Data2!$C$1:$BT$30,$A26,FALSE))</f>
        <v>112.166141081871</v>
      </c>
      <c r="AI26" s="6">
        <f>HLOOKUP("Japan",Data2!$C$1:$BT$30,$A26,FALSE)/(HLOOKUP(AI$2,Data2!$C$1:$BT$30,$A26,FALSE))</f>
        <v>5.0141129425755838E-3</v>
      </c>
      <c r="AJ26" s="6">
        <f>HLOOKUP("Japan",Data2!$C$1:$BT$30,$A26,FALSE)/(HLOOKUP(AJ$2,Data2!$C$1:$BT$30,$A26,FALSE))</f>
        <v>126.71197821753537</v>
      </c>
    </row>
    <row r="27" spans="1:36" x14ac:dyDescent="0.25">
      <c r="A27" s="14">
        <v>27</v>
      </c>
      <c r="B27" s="14">
        <v>2018</v>
      </c>
      <c r="C27" s="14">
        <f>HLOOKUP("Japan",Data2!$C$1:$BT$30,$A27,FALSE)/(HLOOKUP("Euro Area",Data2!$C$1:$BT$30,$A27,FALSE)*VLOOKUP(C$3,EuroConv!$A$2:$B$20,2,FALSE))</f>
        <v>9.47688288988682</v>
      </c>
      <c r="D27" s="14">
        <f>HLOOKUP("Japan",Data2!$C$1:$BT$30,$A27,FALSE)/(HLOOKUP("Euro Area",Data2!$C$1:$BT$30,$A27,FALSE)*VLOOKUP(D$3,EuroConv!$A$2:$B$20,2,FALSE))</f>
        <v>3.2326493528667548</v>
      </c>
      <c r="E27" s="14">
        <f>HLOOKUP("Japan",Data2!$C$1:$BT$30,$A27,FALSE)/(HLOOKUP(E$2,Data2!$C$1:$BT$30,$A27,FALSE))</f>
        <v>30.221252637266446</v>
      </c>
      <c r="F27" s="14">
        <f>HLOOKUP("Japan",Data2!$C$1:$BT$30,$A27,FALSE)/(HLOOKUP(F$2,Data2!$C$1:$BT$30,$A27,FALSE))</f>
        <v>85.215042131695995</v>
      </c>
      <c r="G27" s="14">
        <f>HLOOKUP("Japan",Data2!$C$1:$BT$30,$A27,FALSE)/(HLOOKUP(G$2,Data2!$C$1:$BT$30,$A27,FALSE))</f>
        <v>16.690431388979512</v>
      </c>
      <c r="H27" s="14">
        <f>HLOOKUP("Japan",Data2!$C$1:$BT$30,$A27,FALSE)/(HLOOKUP(H$2,Data2!$C$1:$BT$30,$A27,FALSE))</f>
        <v>5.0816200096361701</v>
      </c>
      <c r="I27" s="14">
        <f>HLOOKUP("Japan",Data2!$C$1:$BT$30,$A27,FALSE)/(HLOOKUP(I$2,Data2!$C$1:$BT$30,$A27,FALSE))</f>
        <v>17.48691141486146</v>
      </c>
      <c r="J27" s="14" t="e">
        <f>HLOOKUP("Japan",Data2!$C$1:$BT$30,$A27,FALSE)/(HLOOKUP(J$2,Data2!$C$1:$BT$30,$A27,FALSE))</f>
        <v>#DIV/0!</v>
      </c>
      <c r="K27" s="14">
        <f>HLOOKUP("Japan",Data2!$C$1:$BT$30,$A27,FALSE)/(HLOOKUP("Euro Area",Data2!$C$1:$BT$30,$A27,FALSE)*VLOOKUP(K$3,EuroConv!$A$2:$B$20,2,FALSE))</f>
        <v>21.932504777329211</v>
      </c>
      <c r="L27" s="14">
        <f>HLOOKUP("Japan",Data2!$C$1:$BT$30,$A27,FALSE)/(HLOOKUP("Euro Area",Data2!$C$1:$BT$30,$A27,FALSE)*VLOOKUP(L$3,EuroConv!$A$2:$B$20,2,FALSE))</f>
        <v>19.880076229037822</v>
      </c>
      <c r="M27" s="14">
        <f>HLOOKUP("Japan",Data2!$C$1:$BT$30,$A27,FALSE)/(HLOOKUP("Euro Area",Data2!$C$1:$BT$30,$A27,FALSE)*VLOOKUP(M$3,EuroConv!$A$2:$B$20,2,FALSE))</f>
        <v>66.674890777679863</v>
      </c>
      <c r="N27" s="14">
        <f>HLOOKUP("Japan",Data2!$C$1:$BT$30,$A27,FALSE)/(HLOOKUP("Euro Area",Data2!$C$1:$BT$30,$A27,FALSE)*VLOOKUP(N$3,EuroConv!$A$2:$B$20,2,FALSE))</f>
        <v>0.38269919773942662</v>
      </c>
      <c r="O27" s="14">
        <f>HLOOKUP("Japan",Data2!$C$1:$BT$30,$A27,FALSE)/(HLOOKUP(O$2,Data2!$C$1:$BT$30,$A27,FALSE))</f>
        <v>0.40865437345189837</v>
      </c>
      <c r="P27" s="14">
        <f>HLOOKUP("Japan",Data2!$C$1:$BT$30,$A27,FALSE)/(HLOOKUP("Euro Area",Data2!$C$1:$BT$30,$A27,FALSE)*VLOOKUP(P$3,EuroConv!$A$2:$B$20,2,FALSE))</f>
        <v>165.57987875234218</v>
      </c>
      <c r="Q27" s="14">
        <f>HLOOKUP("Japan",Data2!$C$1:$BT$30,$A27,FALSE)/(HLOOKUP("Euro Area",Data2!$C$1:$BT$30,$A27,FALSE)*VLOOKUP(Q$3,EuroConv!$A$2:$B$20,2,FALSE))</f>
        <v>6.7348433653214496E-2</v>
      </c>
      <c r="R27" s="14">
        <f>HLOOKUP("Japan",Data2!$C$1:$BT$30,$A27,FALSE)/(HLOOKUP(R$2,Data2!$C$1:$BT$30,$A27,FALSE))</f>
        <v>0.10036980509657081</v>
      </c>
      <c r="S27" s="14">
        <f>HLOOKUP("Japan",Data2!$C$1:$BT$30,$A27,FALSE)/(HLOOKUP("Euro Area",Data2!$C$1:$BT$30,$A27,FALSE)*VLOOKUP(S$3,EuroConv!$A$2:$B$20,2,FALSE))</f>
        <v>185.54924506649024</v>
      </c>
      <c r="T27" s="14">
        <f>HLOOKUP("Japan",Data2!$C$1:$BT$30,$A27,FALSE)/(HLOOKUP("Euro Area",Data2!$C$1:$BT$30,$A27,FALSE)*VLOOKUP(T$3,EuroConv!$A$2:$B$20,2,FALSE))</f>
        <v>37.767826584137403</v>
      </c>
      <c r="U27" s="14">
        <f>HLOOKUP("Japan",Data2!$C$1:$BT$30,$A27,FALSE)/(HLOOKUP("Euro Area",Data2!$C$1:$BT$30,$A27,FALSE)*VLOOKUP(U$3,EuroConv!$A$2:$B$20,2,FALSE))</f>
        <v>3.2326493528667548</v>
      </c>
      <c r="V27" s="14">
        <f>HLOOKUP("Japan",Data2!$C$1:$BT$30,$A27,FALSE)/(HLOOKUP("Euro Area",Data2!$C$1:$BT$30,$A27,FALSE)*VLOOKUP(V$3,EuroConv!$A$2:$B$20,2,FALSE))</f>
        <v>59.175096373710517</v>
      </c>
      <c r="W27" s="14">
        <f>HLOOKUP("Japan",Data2!$C$1:$BT$30,$A27,FALSE)/(HLOOKUP(W$2,Data2!$C$1:$BT$30,$A27,FALSE))</f>
        <v>13.578011600499233</v>
      </c>
      <c r="X27" s="14">
        <f>HLOOKUP("Japan",Data2!$C$1:$BT$30,$A27,FALSE)/(HLOOKUP(X$2,Data2!$C$1:$BT$30,$A27,FALSE))</f>
        <v>30.573599629278757</v>
      </c>
      <c r="Y27" s="14">
        <f>HLOOKUP("Japan",Data2!$C$1:$BT$30,$A27,FALSE)/(HLOOKUP("Euro Area",Data2!$C$1:$BT$30,$A27,FALSE)*VLOOKUP(Y$3,EuroConv!$A$2:$B$20,2,FALSE))</f>
        <v>0.65045615880582597</v>
      </c>
      <c r="Z27" s="14">
        <f>HLOOKUP("Japan",Data2!$C$1:$BT$30,$A27,FALSE)/(HLOOKUP(Z$2,Data2!$C$1:$BT$30,$A27,FALSE))</f>
        <v>81.865190014439349</v>
      </c>
      <c r="AA27" s="14">
        <f>HLOOKUP("Japan",Data2!$C$1:$BT$30,$A27,FALSE)/(HLOOKUP("Euro Area",Data2!$C$1:$BT$30,$A27,FALSE)*VLOOKUP(AA$3,EuroConv!$A$2:$B$20,2,FALSE))</f>
        <v>4.3286447463888207</v>
      </c>
      <c r="AB27" s="14">
        <f>HLOOKUP("Japan",Data2!$C$1:$BT$30,$A27,FALSE)/(HLOOKUP("Euro Area",Data2!$C$1:$BT$30,$A27,FALSE)*VLOOKUP(AB$3,EuroConv!$A$2:$B$20,2,FALSE))</f>
        <v>0.54416938586926067</v>
      </c>
      <c r="AC27" s="14">
        <f>HLOOKUP("Japan",Data2!$C$1:$BT$30,$A27,FALSE)/(HLOOKUP("Euro Area",Data2!$C$1:$BT$30,$A27,FALSE)*VLOOKUP(AC$3,EuroConv!$A$2:$B$20,2,FALSE))</f>
        <v>0.7837483419861625</v>
      </c>
      <c r="AD27" s="14">
        <f>HLOOKUP("Japan",Data2!$C$1:$BT$30,$A27,FALSE)/(HLOOKUP(AD$2,Data2!$C$1:$BT$30,$A27,FALSE))</f>
        <v>12.703243767415316</v>
      </c>
      <c r="AE27" s="14">
        <f>HLOOKUP("Japan",Data2!$C$1:$BT$30,$A27,FALSE)/(HLOOKUP(AE$2,Data2!$C$1:$BT$30,$A27,FALSE))</f>
        <v>112.91964448113029</v>
      </c>
      <c r="AF27" s="14">
        <f>HLOOKUP("Japan",Data2!$C$1:$BT$30,$A27,FALSE)/(HLOOKUP(AF$2,Data2!$C$1:$BT$30,$A27,FALSE))</f>
        <v>3.4175923194991871</v>
      </c>
      <c r="AG27" s="14">
        <f>HLOOKUP("Japan",Data2!$C$1:$BT$30,$A27,FALSE)/(HLOOKUP(AG$2,Data2!$C$1:$BT$30,$A27,FALSE))</f>
        <v>147.32292560067395</v>
      </c>
      <c r="AH27" s="14">
        <f>HLOOKUP("Japan",Data2!$C$1:$BT$30,$A27,FALSE)/(HLOOKUP(AH$2,Data2!$C$1:$BT$30,$A27,FALSE))</f>
        <v>110.42317934106001</v>
      </c>
      <c r="AI27" s="14">
        <f>HLOOKUP("Japan",Data2!$C$1:$BT$30,$A27,FALSE)/(HLOOKUP(AI$2,Data2!$C$1:$BT$30,$A27,FALSE))</f>
        <v>4.8855382295437807E-3</v>
      </c>
      <c r="AJ27" s="14">
        <f>HLOOKUP("Japan",Data2!$C$1:$BT$30,$A27,FALSE)/(HLOOKUP(AJ$2,Data2!$C$1:$BT$30,$A27,FALSE))</f>
        <v>130.40475162970961</v>
      </c>
    </row>
    <row r="28" spans="1:36" x14ac:dyDescent="0.25">
      <c r="A28" s="14">
        <v>28</v>
      </c>
      <c r="B28" s="14">
        <v>2019</v>
      </c>
      <c r="C28" s="14">
        <f>HLOOKUP("Japan",Data2!$C$1:$BT$30,$A28,FALSE)/(HLOOKUP("Euro Area",Data2!$C$1:$BT$30,$A28,FALSE)*VLOOKUP(C$3,EuroConv!$A$2:$B$20,2,FALSE))</f>
        <v>8.8685233823576137</v>
      </c>
      <c r="D28" s="14">
        <f>HLOOKUP("Japan",Data2!$C$1:$BT$30,$A28,FALSE)/(HLOOKUP("Euro Area",Data2!$C$1:$BT$30,$A28,FALSE)*VLOOKUP(D$3,EuroConv!$A$2:$B$20,2,FALSE))</f>
        <v>3.0251324940878752</v>
      </c>
      <c r="E28" s="14">
        <f>HLOOKUP("Japan",Data2!$C$1:$BT$30,$A28,FALSE)/(HLOOKUP(E$2,Data2!$C$1:$BT$30,$A28,FALSE))</f>
        <v>27.636066588710165</v>
      </c>
      <c r="F28" s="14">
        <f>HLOOKUP("Japan",Data2!$C$1:$BT$30,$A28,FALSE)/(HLOOKUP(F$2,Data2!$C$1:$BT$30,$A28,FALSE))</f>
        <v>82.160243613449268</v>
      </c>
      <c r="G28" s="14">
        <f>HLOOKUP("Japan",Data2!$C$1:$BT$30,$A28,FALSE)/(HLOOKUP(G$2,Data2!$C$1:$BT$30,$A28,FALSE))</f>
        <v>15.779326969210592</v>
      </c>
      <c r="H28" s="14">
        <f>HLOOKUP("Japan",Data2!$C$1:$BT$30,$A28,FALSE)/(HLOOKUP(H$2,Data2!$C$1:$BT$30,$A28,FALSE))</f>
        <v>4.7535530050851094</v>
      </c>
      <c r="I28" s="14">
        <f>HLOOKUP("Japan",Data2!$C$1:$BT$30,$A28,FALSE)/(HLOOKUP(I$2,Data2!$C$1:$BT$30,$A28,FALSE))</f>
        <v>16.34463429929756</v>
      </c>
      <c r="J28" s="14" t="e">
        <f>HLOOKUP("Japan",Data2!$C$1:$BT$30,$A28,FALSE)/(HLOOKUP(J$2,Data2!$C$1:$BT$30,$A28,FALSE))</f>
        <v>#DIV/0!</v>
      </c>
      <c r="K28" s="14">
        <f>HLOOKUP("Japan",Data2!$C$1:$BT$30,$A28,FALSE)/(HLOOKUP("Euro Area",Data2!$C$1:$BT$30,$A28,FALSE)*VLOOKUP(K$3,EuroConv!$A$2:$B$20,2,FALSE))</f>
        <v>20.52456843789669</v>
      </c>
      <c r="L28" s="14">
        <f>HLOOKUP("Japan",Data2!$C$1:$BT$30,$A28,FALSE)/(HLOOKUP("Euro Area",Data2!$C$1:$BT$30,$A28,FALSE)*VLOOKUP(L$3,EuroConv!$A$2:$B$20,2,FALSE))</f>
        <v>18.603893593368998</v>
      </c>
      <c r="M28" s="14">
        <f>HLOOKUP("Japan",Data2!$C$1:$BT$30,$A28,FALSE)/(HLOOKUP("Euro Area",Data2!$C$1:$BT$30,$A28,FALSE)*VLOOKUP(M$3,EuroConv!$A$2:$B$20,2,FALSE))</f>
        <v>62.394759410713348</v>
      </c>
      <c r="N28" s="14">
        <f>HLOOKUP("Japan",Data2!$C$1:$BT$30,$A28,FALSE)/(HLOOKUP("Euro Area",Data2!$C$1:$BT$30,$A28,FALSE)*VLOOKUP(N$3,EuroConv!$A$2:$B$20,2,FALSE))</f>
        <v>0.35813218576157146</v>
      </c>
      <c r="O28" s="14">
        <f>HLOOKUP("Japan",Data2!$C$1:$BT$30,$A28,FALSE)/(HLOOKUP(O$2,Data2!$C$1:$BT$30,$A28,FALSE))</f>
        <v>0.37504185612352231</v>
      </c>
      <c r="P28" s="14">
        <f>HLOOKUP("Japan",Data2!$C$1:$BT$30,$A28,FALSE)/(HLOOKUP("Euro Area",Data2!$C$1:$BT$30,$A28,FALSE)*VLOOKUP(P$3,EuroConv!$A$2:$B$20,2,FALSE))</f>
        <v>154.95063550169317</v>
      </c>
      <c r="Q28" s="14">
        <f>HLOOKUP("Japan",Data2!$C$1:$BT$30,$A28,FALSE)/(HLOOKUP("Euro Area",Data2!$C$1:$BT$30,$A28,FALSE)*VLOOKUP(Q$3,EuroConv!$A$2:$B$20,2,FALSE))</f>
        <v>6.3025064840262712E-2</v>
      </c>
      <c r="R28" s="14">
        <f>HLOOKUP("Japan",Data2!$C$1:$BT$30,$A28,FALSE)/(HLOOKUP(R$2,Data2!$C$1:$BT$30,$A28,FALSE))</f>
        <v>9.3541823775848174E-2</v>
      </c>
      <c r="S28" s="14">
        <f>HLOOKUP("Japan",Data2!$C$1:$BT$30,$A28,FALSE)/(HLOOKUP("Euro Area",Data2!$C$1:$BT$30,$A28,FALSE)*VLOOKUP(S$3,EuroConv!$A$2:$B$20,2,FALSE))</f>
        <v>173.63808728785762</v>
      </c>
      <c r="T28" s="14">
        <f>HLOOKUP("Japan",Data2!$C$1:$BT$30,$A28,FALSE)/(HLOOKUP("Euro Area",Data2!$C$1:$BT$30,$A28,FALSE)*VLOOKUP(T$3,EuroConv!$A$2:$B$20,2,FALSE))</f>
        <v>35.343356782395588</v>
      </c>
      <c r="U28" s="14">
        <f>HLOOKUP("Japan",Data2!$C$1:$BT$30,$A28,FALSE)/(HLOOKUP("Euro Area",Data2!$C$1:$BT$30,$A28,FALSE)*VLOOKUP(U$3,EuroConv!$A$2:$B$20,2,FALSE))</f>
        <v>3.0251324940878752</v>
      </c>
      <c r="V28" s="14">
        <f>HLOOKUP("Japan",Data2!$C$1:$BT$30,$A28,FALSE)/(HLOOKUP("Euro Area",Data2!$C$1:$BT$30,$A28,FALSE)*VLOOKUP(V$3,EuroConv!$A$2:$B$20,2,FALSE))</f>
        <v>55.376407194347479</v>
      </c>
      <c r="W28" s="14">
        <f>HLOOKUP("Japan",Data2!$C$1:$BT$30,$A28,FALSE)/(HLOOKUP(W$2,Data2!$C$1:$BT$30,$A28,FALSE))</f>
        <v>12.387462034188976</v>
      </c>
      <c r="X28" s="14">
        <f>HLOOKUP("Japan",Data2!$C$1:$BT$30,$A28,FALSE)/(HLOOKUP(X$2,Data2!$C$1:$BT$30,$A28,FALSE))</f>
        <v>28.392555012433796</v>
      </c>
      <c r="Y28" s="14">
        <f>HLOOKUP("Japan",Data2!$C$1:$BT$30,$A28,FALSE)/(HLOOKUP("Euro Area",Data2!$C$1:$BT$30,$A28,FALSE)*VLOOKUP(Y$3,EuroConv!$A$2:$B$20,2,FALSE))</f>
        <v>0.6087007427013672</v>
      </c>
      <c r="Z28" s="14">
        <f>HLOOKUP("Japan",Data2!$C$1:$BT$30,$A28,FALSE)/(HLOOKUP(Z$2,Data2!$C$1:$BT$30,$A28,FALSE))</f>
        <v>79.909833951970327</v>
      </c>
      <c r="AA28" s="14">
        <f>HLOOKUP("Japan",Data2!$C$1:$BT$30,$A28,FALSE)/(HLOOKUP("Euro Area",Data2!$C$1:$BT$30,$A28,FALSE)*VLOOKUP(AA$3,EuroConv!$A$2:$B$20,2,FALSE))</f>
        <v>4.0507715029627391</v>
      </c>
      <c r="AB28" s="14">
        <f>HLOOKUP("Japan",Data2!$C$1:$BT$30,$A28,FALSE)/(HLOOKUP("Euro Area",Data2!$C$1:$BT$30,$A28,FALSE)*VLOOKUP(AB$3,EuroConv!$A$2:$B$20,2,FALSE))</f>
        <v>0.50923694833189581</v>
      </c>
      <c r="AC28" s="14">
        <f>HLOOKUP("Japan",Data2!$C$1:$BT$30,$A28,FALSE)/(HLOOKUP("Euro Area",Data2!$C$1:$BT$30,$A28,FALSE)*VLOOKUP(AC$3,EuroConv!$A$2:$B$20,2,FALSE))</f>
        <v>0.73343636062081841</v>
      </c>
      <c r="AD28" s="14">
        <f>HLOOKUP("Japan",Data2!$C$1:$BT$30,$A28,FALSE)/(HLOOKUP(AD$2,Data2!$C$1:$BT$30,$A28,FALSE))</f>
        <v>11.525231727016113</v>
      </c>
      <c r="AE28" s="14">
        <f>HLOOKUP("Japan",Data2!$C$1:$BT$30,$A28,FALSE)/(HLOOKUP(AE$2,Data2!$C$1:$BT$30,$A28,FALSE))</f>
        <v>109.69976886348836</v>
      </c>
      <c r="AF28" s="14">
        <f>HLOOKUP("Japan",Data2!$C$1:$BT$30,$A28,FALSE)/(HLOOKUP(AF$2,Data2!$C$1:$BT$30,$A28,FALSE))</f>
        <v>3.51104902166573</v>
      </c>
      <c r="AG28" s="14">
        <f>HLOOKUP("Japan",Data2!$C$1:$BT$30,$A28,FALSE)/(HLOOKUP(AG$2,Data2!$C$1:$BT$30,$A28,FALSE))</f>
        <v>139.14142102336078</v>
      </c>
      <c r="AH28" s="14">
        <f>HLOOKUP("Japan",Data2!$C$1:$BT$30,$A28,FALSE)/(HLOOKUP(AH$2,Data2!$C$1:$BT$30,$A28,FALSE))</f>
        <v>109.009665900863</v>
      </c>
      <c r="AI28" s="14">
        <f>HLOOKUP("Japan",Data2!$C$1:$BT$30,$A28,FALSE)/(HLOOKUP(AI$2,Data2!$C$1:$BT$30,$A28,FALSE))</f>
        <v>4.7292200870285668E-3</v>
      </c>
      <c r="AJ28" s="14">
        <f>HLOOKUP("Japan",Data2!$C$1:$BT$30,$A28,FALSE)/(HLOOKUP(AJ$2,Data2!$C$1:$BT$30,$A28,FALSE))</f>
        <v>122.03354229825548</v>
      </c>
    </row>
    <row r="29" spans="1:36" x14ac:dyDescent="0.25">
      <c r="A29" s="14">
        <v>29</v>
      </c>
      <c r="B29" s="14">
        <v>2020</v>
      </c>
      <c r="C29" s="14">
        <f>HLOOKUP("Japan",Data2!$C$1:$BT$30,$A29,FALSE)/(HLOOKUP("Euro Area",Data2!$C$1:$BT$30,$A29,FALSE)*VLOOKUP(C$3,EuroConv!$A$2:$B$20,2,FALSE))</f>
        <v>8.8629980737958576</v>
      </c>
      <c r="D29" s="14">
        <f>HLOOKUP("Japan",Data2!$C$1:$BT$30,$A29,FALSE)/(HLOOKUP("Euro Area",Data2!$C$1:$BT$30,$A29,FALSE)*VLOOKUP(D$3,EuroConv!$A$2:$B$20,2,FALSE))</f>
        <v>3.0232477620136184</v>
      </c>
      <c r="E29" s="14">
        <f>HLOOKUP("Japan",Data2!$C$1:$BT$30,$A29,FALSE)/(HLOOKUP(E$2,Data2!$C$1:$BT$30,$A29,FALSE))</f>
        <v>20.71210071725794</v>
      </c>
      <c r="F29" s="14">
        <f>HLOOKUP("Japan",Data2!$C$1:$BT$30,$A29,FALSE)/(HLOOKUP(F$2,Data2!$C$1:$BT$30,$A29,FALSE))</f>
        <v>79.614039828430947</v>
      </c>
      <c r="G29" s="14">
        <f>HLOOKUP("Japan",Data2!$C$1:$BT$30,$A29,FALSE)/(HLOOKUP(G$2,Data2!$C$1:$BT$30,$A29,FALSE))</f>
        <v>15.472856581491216</v>
      </c>
      <c r="H29" s="14">
        <f>HLOOKUP("Japan",Data2!$C$1:$BT$30,$A29,FALSE)/(HLOOKUP(H$2,Data2!$C$1:$BT$30,$A29,FALSE))</f>
        <v>4.6003202146653743</v>
      </c>
      <c r="I29" s="14">
        <f>HLOOKUP("Japan",Data2!$C$1:$BT$30,$A29,FALSE)/(HLOOKUP(I$2,Data2!$C$1:$BT$30,$A29,FALSE))</f>
        <v>16.321017752297585</v>
      </c>
      <c r="J29" s="14" t="e">
        <f>HLOOKUP("Japan",Data2!$C$1:$BT$30,$A29,FALSE)/(HLOOKUP(J$2,Data2!$C$1:$BT$30,$A29,FALSE))</f>
        <v>#DIV/0!</v>
      </c>
      <c r="K29" s="14">
        <f>HLOOKUP("Japan",Data2!$C$1:$BT$30,$A29,FALSE)/(HLOOKUP("Euro Area",Data2!$C$1:$BT$30,$A29,FALSE)*VLOOKUP(K$3,EuroConv!$A$2:$B$20,2,FALSE))</f>
        <v>20.51178112609438</v>
      </c>
      <c r="L29" s="14">
        <f>HLOOKUP("Japan",Data2!$C$1:$BT$30,$A29,FALSE)/(HLOOKUP("Euro Area",Data2!$C$1:$BT$30,$A29,FALSE)*VLOOKUP(L$3,EuroConv!$A$2:$B$20,2,FALSE))</f>
        <v>18.592302909314657</v>
      </c>
      <c r="M29" s="14">
        <f>HLOOKUP("Japan",Data2!$C$1:$BT$30,$A29,FALSE)/(HLOOKUP("Euro Area",Data2!$C$1:$BT$30,$A29,FALSE)*VLOOKUP(M$3,EuroConv!$A$2:$B$20,2,FALSE))</f>
        <v>62.3558859383756</v>
      </c>
      <c r="N29" s="14">
        <f>HLOOKUP("Japan",Data2!$C$1:$BT$30,$A29,FALSE)/(HLOOKUP("Euro Area",Data2!$C$1:$BT$30,$A29,FALSE)*VLOOKUP(N$3,EuroConv!$A$2:$B$20,2,FALSE))</f>
        <v>0.35790906058650956</v>
      </c>
      <c r="O29" s="14">
        <f>HLOOKUP("Japan",Data2!$C$1:$BT$30,$A29,FALSE)/(HLOOKUP(O$2,Data2!$C$1:$BT$30,$A29,FALSE))</f>
        <v>0.34667447351953012</v>
      </c>
      <c r="P29" s="14">
        <f>HLOOKUP("Japan",Data2!$C$1:$BT$30,$A29,FALSE)/(HLOOKUP("Euro Area",Data2!$C$1:$BT$30,$A29,FALSE)*VLOOKUP(P$3,EuroConv!$A$2:$B$20,2,FALSE))</f>
        <v>154.85409743824394</v>
      </c>
      <c r="Q29" s="14">
        <f>HLOOKUP("Japan",Data2!$C$1:$BT$30,$A29,FALSE)/(HLOOKUP("Euro Area",Data2!$C$1:$BT$30,$A29,FALSE)*VLOOKUP(Q$3,EuroConv!$A$2:$B$20,2,FALSE))</f>
        <v>6.2985798672113472E-2</v>
      </c>
      <c r="R29" s="14">
        <f>HLOOKUP("Japan",Data2!$C$1:$BT$30,$A29,FALSE)/(HLOOKUP(R$2,Data2!$C$1:$BT$30,$A29,FALSE))</f>
        <v>9.0466553590628065E-2</v>
      </c>
      <c r="S29" s="14">
        <f>HLOOKUP("Japan",Data2!$C$1:$BT$30,$A29,FALSE)/(HLOOKUP("Euro Area",Data2!$C$1:$BT$30,$A29,FALSE)*VLOOKUP(S$3,EuroConv!$A$2:$B$20,2,FALSE))</f>
        <v>173.5299064815413</v>
      </c>
      <c r="T29" s="14">
        <f>HLOOKUP("Japan",Data2!$C$1:$BT$30,$A29,FALSE)/(HLOOKUP("Euro Area",Data2!$C$1:$BT$30,$A29,FALSE)*VLOOKUP(T$3,EuroConv!$A$2:$B$20,2,FALSE))</f>
        <v>35.321337000362938</v>
      </c>
      <c r="U29" s="14">
        <f>HLOOKUP("Japan",Data2!$C$1:$BT$30,$A29,FALSE)/(HLOOKUP("Euro Area",Data2!$C$1:$BT$30,$A29,FALSE)*VLOOKUP(U$3,EuroConv!$A$2:$B$20,2,FALSE))</f>
        <v>3.0232477620136184</v>
      </c>
      <c r="V29" s="14">
        <f>HLOOKUP("Japan",Data2!$C$1:$BT$30,$A29,FALSE)/(HLOOKUP("Euro Area",Data2!$C$1:$BT$30,$A29,FALSE)*VLOOKUP(V$3,EuroConv!$A$2:$B$20,2,FALSE))</f>
        <v>55.341906328352259</v>
      </c>
      <c r="W29" s="14">
        <f>HLOOKUP("Japan",Data2!$C$1:$BT$30,$A29,FALSE)/(HLOOKUP(W$2,Data2!$C$1:$BT$30,$A29,FALSE))</f>
        <v>11.339897222313873</v>
      </c>
      <c r="X29" s="14">
        <f>HLOOKUP("Japan",Data2!$C$1:$BT$30,$A29,FALSE)/(HLOOKUP(X$2,Data2!$C$1:$BT$30,$A29,FALSE))</f>
        <v>27.379911642635363</v>
      </c>
      <c r="Y29" s="14">
        <f>HLOOKUP("Japan",Data2!$C$1:$BT$30,$A29,FALSE)/(HLOOKUP("Euro Area",Data2!$C$1:$BT$30,$A29,FALSE)*VLOOKUP(Y$3,EuroConv!$A$2:$B$20,2,FALSE))</f>
        <v>0.60832150714205335</v>
      </c>
      <c r="Z29" s="14">
        <f>HLOOKUP("Japan",Data2!$C$1:$BT$30,$A29,FALSE)/(HLOOKUP(Z$2,Data2!$C$1:$BT$30,$A29,FALSE))</f>
        <v>77.387372464002368</v>
      </c>
      <c r="AA29" s="14">
        <f>HLOOKUP("Japan",Data2!$C$1:$BT$30,$A29,FALSE)/(HLOOKUP("Euro Area",Data2!$C$1:$BT$30,$A29,FALSE)*VLOOKUP(AA$3,EuroConv!$A$2:$B$20,2,FALSE))</f>
        <v>4.0482477725171995</v>
      </c>
      <c r="AB29" s="14">
        <f>HLOOKUP("Japan",Data2!$C$1:$BT$30,$A29,FALSE)/(HLOOKUP("Euro Area",Data2!$C$1:$BT$30,$A29,FALSE)*VLOOKUP(AB$3,EuroConv!$A$2:$B$20,2,FALSE))</f>
        <v>0.50891968116697195</v>
      </c>
      <c r="AC29" s="14">
        <f>HLOOKUP("Japan",Data2!$C$1:$BT$30,$A29,FALSE)/(HLOOKUP("Euro Area",Data2!$C$1:$BT$30,$A29,FALSE)*VLOOKUP(AC$3,EuroConv!$A$2:$B$20,2,FALSE))</f>
        <v>0.73297941169841896</v>
      </c>
      <c r="AD29" s="14">
        <f>HLOOKUP("Japan",Data2!$C$1:$BT$30,$A29,FALSE)/(HLOOKUP(AD$2,Data2!$C$1:$BT$30,$A29,FALSE))</f>
        <v>11.592942422773842</v>
      </c>
      <c r="AE29" s="14">
        <f>HLOOKUP("Japan",Data2!$C$1:$BT$30,$A29,FALSE)/(HLOOKUP(AE$2,Data2!$C$1:$BT$30,$A29,FALSE))</f>
        <v>113.71518881154994</v>
      </c>
      <c r="AF29" s="14">
        <f>HLOOKUP("Japan",Data2!$C$1:$BT$30,$A29,FALSE)/(HLOOKUP(AF$2,Data2!$C$1:$BT$30,$A29,FALSE))</f>
        <v>3.4120181908781766</v>
      </c>
      <c r="AG29" s="14">
        <f>HLOOKUP("Japan",Data2!$C$1:$BT$30,$A29,FALSE)/(HLOOKUP(AG$2,Data2!$C$1:$BT$30,$A29,FALSE))</f>
        <v>136.89056437000335</v>
      </c>
      <c r="AH29" s="14">
        <f>HLOOKUP("Japan",Data2!$C$1:$BT$30,$A29,FALSE)/(HLOOKUP(AH$2,Data2!$C$1:$BT$30,$A29,FALSE))</f>
        <v>106.77458226243699</v>
      </c>
      <c r="AI29" s="14">
        <f>HLOOKUP("Japan",Data2!$C$1:$BT$30,$A29,FALSE)/(HLOOKUP(AI$2,Data2!$C$1:$BT$30,$A29,FALSE))</f>
        <v>4.600693195181701E-3</v>
      </c>
      <c r="AJ29" s="14">
        <f>HLOOKUP("Japan",Data2!$C$1:$BT$30,$A29,FALSE)/(HLOOKUP(AJ$2,Data2!$C$1:$BT$30,$A29,FALSE))</f>
        <v>121.95751239485315</v>
      </c>
    </row>
    <row r="30" spans="1:36" x14ac:dyDescent="0.25">
      <c r="A30" s="14">
        <v>30</v>
      </c>
      <c r="B30" s="14">
        <v>2021</v>
      </c>
      <c r="C30" s="14">
        <f>HLOOKUP("Japan",Data2!$C$1:$BT$30,$A30,FALSE)/(HLOOKUP("Euro Area",Data2!$C$1:$BT$30,$A30,FALSE)*VLOOKUP(C$3,EuroConv!$A$2:$B$20,2,FALSE))</f>
        <v>9.4337233207254521</v>
      </c>
      <c r="D30" s="14">
        <f>HLOOKUP("Japan",Data2!$C$1:$BT$30,$A30,FALSE)/(HLOOKUP("Euro Area",Data2!$C$1:$BT$30,$A30,FALSE)*VLOOKUP(D$3,EuroConv!$A$2:$B$20,2,FALSE))</f>
        <v>3.217927238544926</v>
      </c>
      <c r="E30" s="14">
        <f>HLOOKUP("Japan",Data2!$C$1:$BT$30,$A30,FALSE)/(HLOOKUP(E$2,Data2!$C$1:$BT$30,$A30,FALSE))</f>
        <v>20.345971335779467</v>
      </c>
      <c r="F30" s="14">
        <f>HLOOKUP("Japan",Data2!$C$1:$BT$30,$A30,FALSE)/(HLOOKUP(F$2,Data2!$C$1:$BT$30,$A30,FALSE))</f>
        <v>87.531976746085675</v>
      </c>
      <c r="G30" s="14">
        <f>HLOOKUP("Japan",Data2!$C$1:$BT$30,$A30,FALSE)/(HLOOKUP(G$2,Data2!$C$1:$BT$30,$A30,FALSE))</f>
        <v>17.01887831351193</v>
      </c>
      <c r="H30" s="14">
        <f>HLOOKUP("Japan",Data2!$C$1:$BT$30,$A30,FALSE)/(HLOOKUP(H$2,Data2!$C$1:$BT$30,$A30,FALSE))</f>
        <v>5.0628969472856786</v>
      </c>
      <c r="I30" s="14">
        <f>HLOOKUP("Japan",Data2!$C$1:$BT$30,$A30,FALSE)/(HLOOKUP(I$2,Data2!$C$1:$BT$30,$A30,FALSE))</f>
        <v>17.457030341145767</v>
      </c>
      <c r="J30" s="14" t="e">
        <f>HLOOKUP("Japan",Data2!$C$1:$BT$30,$A30,FALSE)/(HLOOKUP(J$2,Data2!$C$1:$BT$30,$A30,FALSE))</f>
        <v>#DIV/0!</v>
      </c>
      <c r="K30" s="14">
        <f>HLOOKUP("Japan",Data2!$C$1:$BT$30,$A30,FALSE)/(HLOOKUP("Euro Area",Data2!$C$1:$BT$30,$A30,FALSE)*VLOOKUP(K$3,EuroConv!$A$2:$B$20,2,FALSE))</f>
        <v>21.832619881861177</v>
      </c>
      <c r="L30" s="14">
        <f>HLOOKUP("Japan",Data2!$C$1:$BT$30,$A30,FALSE)/(HLOOKUP("Euro Area",Data2!$C$1:$BT$30,$A30,FALSE)*VLOOKUP(L$3,EuroConv!$A$2:$B$20,2,FALSE))</f>
        <v>19.78953849264181</v>
      </c>
      <c r="M30" s="14">
        <f>HLOOKUP("Japan",Data2!$C$1:$BT$30,$A30,FALSE)/(HLOOKUP("Euro Area",Data2!$C$1:$BT$30,$A30,FALSE)*VLOOKUP(M$3,EuroConv!$A$2:$B$20,2,FALSE))</f>
        <v>66.371240348178745</v>
      </c>
      <c r="N30" s="14">
        <f>HLOOKUP("Japan",Data2!$C$1:$BT$30,$A30,FALSE)/(HLOOKUP("Euro Area",Data2!$C$1:$BT$30,$A30,FALSE)*VLOOKUP(N$3,EuroConv!$A$2:$B$20,2,FALSE))</f>
        <v>0.38095631110837408</v>
      </c>
      <c r="O30" s="14">
        <f>HLOOKUP("Japan",Data2!$C$1:$BT$30,$A30,FALSE)/(HLOOKUP(O$2,Data2!$C$1:$BT$30,$A30,FALSE))</f>
        <v>0.36205720830334787</v>
      </c>
      <c r="P30" s="14">
        <f>HLOOKUP("Japan",Data2!$C$1:$BT$30,$A30,FALSE)/(HLOOKUP("Euro Area",Data2!$C$1:$BT$30,$A30,FALSE)*VLOOKUP(P$3,EuroConv!$A$2:$B$20,2,FALSE))</f>
        <v>164.82579575777771</v>
      </c>
      <c r="Q30" s="14">
        <f>HLOOKUP("Japan",Data2!$C$1:$BT$30,$A30,FALSE)/(HLOOKUP("Euro Area",Data2!$C$1:$BT$30,$A30,FALSE)*VLOOKUP(Q$3,EuroConv!$A$2:$B$20,2,FALSE))</f>
        <v>6.7041715778366887E-2</v>
      </c>
      <c r="R30" s="14">
        <f>HLOOKUP("Japan",Data2!$C$1:$BT$30,$A30,FALSE)/(HLOOKUP(R$2,Data2!$C$1:$BT$30,$A30,FALSE))</f>
        <v>9.5943147807308296E-2</v>
      </c>
      <c r="S30" s="14">
        <f>HLOOKUP("Japan",Data2!$C$1:$BT$30,$A30,FALSE)/(HLOOKUP("Euro Area",Data2!$C$1:$BT$30,$A30,FALSE)*VLOOKUP(S$3,EuroConv!$A$2:$B$20,2,FALSE))</f>
        <v>184.70421769110371</v>
      </c>
      <c r="T30" s="14">
        <f>HLOOKUP("Japan",Data2!$C$1:$BT$30,$A30,FALSE)/(HLOOKUP("Euro Area",Data2!$C$1:$BT$30,$A30,FALSE)*VLOOKUP(T$3,EuroConv!$A$2:$B$20,2,FALSE))</f>
        <v>37.595824551140652</v>
      </c>
      <c r="U30" s="14">
        <f>HLOOKUP("Japan",Data2!$C$1:$BT$30,$A30,FALSE)/(HLOOKUP("Euro Area",Data2!$C$1:$BT$30,$A30,FALSE)*VLOOKUP(U$3,EuroConv!$A$2:$B$20,2,FALSE))</f>
        <v>3.217927238544926</v>
      </c>
      <c r="V30" s="14">
        <f>HLOOKUP("Japan",Data2!$C$1:$BT$30,$A30,FALSE)/(HLOOKUP("Euro Area",Data2!$C$1:$BT$30,$A30,FALSE)*VLOOKUP(V$3,EuroConv!$A$2:$B$20,2,FALSE))</f>
        <v>58.905601467606196</v>
      </c>
      <c r="W30" s="14">
        <f>HLOOKUP("Japan",Data2!$C$1:$BT$30,$A30,FALSE)/(HLOOKUP(W$2,Data2!$C$1:$BT$30,$A30,FALSE))</f>
        <v>12.776987641375669</v>
      </c>
      <c r="X30" s="14">
        <f>HLOOKUP("Japan",Data2!$C$1:$BT$30,$A30,FALSE)/(HLOOKUP(X$2,Data2!$C$1:$BT$30,$A30,FALSE))</f>
        <v>28.419650995252848</v>
      </c>
      <c r="Y30" s="14">
        <f>HLOOKUP("Japan",Data2!$C$1:$BT$30,$A30,FALSE)/(HLOOKUP("Euro Area",Data2!$C$1:$BT$30,$A30,FALSE)*VLOOKUP(Y$3,EuroConv!$A$2:$B$20,2,FALSE))</f>
        <v>0.64749385486067812</v>
      </c>
      <c r="Z30" s="14">
        <f>HLOOKUP("Japan",Data2!$C$1:$BT$30,$A30,FALSE)/(HLOOKUP(Z$2,Data2!$C$1:$BT$30,$A30,FALSE))</f>
        <v>81.693848458175097</v>
      </c>
      <c r="AA30" s="14">
        <f>HLOOKUP("Japan",Data2!$C$1:$BT$30,$A30,FALSE)/(HLOOKUP("Euro Area",Data2!$C$1:$BT$30,$A30,FALSE)*VLOOKUP(AA$3,EuroConv!$A$2:$B$20,2,FALSE))</f>
        <v>4.3089312557318742</v>
      </c>
      <c r="AB30" s="14">
        <f>HLOOKUP("Japan",Data2!$C$1:$BT$30,$A30,FALSE)/(HLOOKUP("Euro Area",Data2!$C$1:$BT$30,$A30,FALSE)*VLOOKUP(AB$3,EuroConv!$A$2:$B$20,2,FALSE))</f>
        <v>0.54169113257460555</v>
      </c>
      <c r="AC30" s="14">
        <f>HLOOKUP("Japan",Data2!$C$1:$BT$30,$A30,FALSE)/(HLOOKUP("Euro Area",Data2!$C$1:$BT$30,$A30,FALSE)*VLOOKUP(AC$3,EuroConv!$A$2:$B$20,2,FALSE))</f>
        <v>0.78017899949622249</v>
      </c>
      <c r="AD30" s="14">
        <f>HLOOKUP("Japan",Data2!$C$1:$BT$30,$A30,FALSE)/(HLOOKUP(AD$2,Data2!$C$1:$BT$30,$A30,FALSE))</f>
        <v>12.796999950308885</v>
      </c>
      <c r="AE30" s="14">
        <f>HLOOKUP("Japan",Data2!$C$1:$BT$30,$A30,FALSE)/(HLOOKUP(AE$2,Data2!$C$1:$BT$30,$A30,FALSE))</f>
        <v>120.10157494407831</v>
      </c>
      <c r="AF30" s="14">
        <f>HLOOKUP("Japan",Data2!$C$1:$BT$30,$A30,FALSE)/(HLOOKUP(AF$2,Data2!$C$1:$BT$30,$A30,FALSE))</f>
        <v>3.4322795484609259</v>
      </c>
      <c r="AG30" s="14">
        <f>HLOOKUP("Japan",Data2!$C$1:$BT$30,$A30,FALSE)/(HLOOKUP(AG$2,Data2!$C$1:$BT$30,$A30,FALSE))</f>
        <v>150.95532337412644</v>
      </c>
      <c r="AH30" s="14">
        <f>HLOOKUP("Japan",Data2!$C$1:$BT$30,$A30,FALSE)/(HLOOKUP(AH$2,Data2!$C$1:$BT$30,$A30,FALSE))</f>
        <v>109.754323839417</v>
      </c>
      <c r="AI30" s="14">
        <f>HLOOKUP("Japan",Data2!$C$1:$BT$30,$A30,FALSE)/(HLOOKUP(AI$2,Data2!$C$1:$BT$30,$A30,FALSE))</f>
        <v>4.7390049280739231E-3</v>
      </c>
      <c r="AJ30" s="14">
        <f>HLOOKUP("Japan",Data2!$C$1:$BT$30,$A30,FALSE)/(HLOOKUP(AJ$2,Data2!$C$1:$BT$30,$A30,FALSE))</f>
        <v>129.81086301017845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2" sqref="B22"/>
    </sheetView>
  </sheetViews>
  <sheetFormatPr defaultRowHeight="13.2" x14ac:dyDescent="0.25"/>
  <cols>
    <col min="10" max="10" width="25.90625" customWidth="1"/>
    <col min="11" max="11" width="11.90625" bestFit="1" customWidth="1"/>
    <col min="13" max="13" width="11.90625" bestFit="1" customWidth="1"/>
    <col min="25" max="26" width="11.90625" bestFit="1" customWidth="1"/>
  </cols>
  <sheetData>
    <row r="1" spans="1:27" ht="66" x14ac:dyDescent="0.25">
      <c r="A1">
        <v>1</v>
      </c>
      <c r="B1" t="s">
        <v>1025</v>
      </c>
      <c r="J1" s="10" t="s">
        <v>1085</v>
      </c>
      <c r="M1" t="s">
        <v>1102</v>
      </c>
      <c r="N1" t="s">
        <v>1103</v>
      </c>
      <c r="O1" t="s">
        <v>1104</v>
      </c>
      <c r="P1" t="s">
        <v>1105</v>
      </c>
      <c r="Q1" t="s">
        <v>1106</v>
      </c>
      <c r="R1" t="s">
        <v>1107</v>
      </c>
      <c r="S1" t="s">
        <v>1108</v>
      </c>
      <c r="T1" t="s">
        <v>1109</v>
      </c>
      <c r="U1" t="s">
        <v>1110</v>
      </c>
      <c r="V1" t="s">
        <v>1111</v>
      </c>
      <c r="W1" t="s">
        <v>1112</v>
      </c>
      <c r="X1" t="s">
        <v>1113</v>
      </c>
    </row>
    <row r="2" spans="1:27" s="1" customFormat="1" ht="26.4" x14ac:dyDescent="0.25">
      <c r="A2" s="10" t="s">
        <v>992</v>
      </c>
      <c r="B2">
        <v>40.3399</v>
      </c>
      <c r="C2" t="s">
        <v>1026</v>
      </c>
      <c r="D2" t="s">
        <v>1027</v>
      </c>
      <c r="M2" s="1" t="str">
        <f>LEFT(M1,LEN(M1)-3)</f>
        <v>Belgium </v>
      </c>
      <c r="N2" s="6" t="str">
        <f t="shared" ref="N2:X2" si="0">LEFT(N1,LEN(N1)-3)</f>
        <v>Germany </v>
      </c>
      <c r="O2" s="6" t="str">
        <f t="shared" si="0"/>
        <v>Denmark </v>
      </c>
      <c r="P2" s="6" t="str">
        <f t="shared" si="0"/>
        <v>France </v>
      </c>
      <c r="Q2" s="6" t="str">
        <f t="shared" si="0"/>
        <v>United Kingdom </v>
      </c>
      <c r="R2" s="6" t="str">
        <f t="shared" si="0"/>
        <v>Republic of Ireland </v>
      </c>
      <c r="S2" s="6" t="str">
        <f t="shared" si="0"/>
        <v>Italy </v>
      </c>
      <c r="T2" s="6" t="str">
        <f t="shared" si="0"/>
        <v>Netherlands </v>
      </c>
      <c r="U2" s="6" t="str">
        <f t="shared" si="0"/>
        <v>Luxembourg </v>
      </c>
      <c r="V2" s="6" t="str">
        <f t="shared" si="0"/>
        <v>Spain </v>
      </c>
      <c r="W2" s="6" t="str">
        <f t="shared" si="0"/>
        <v>Greece </v>
      </c>
      <c r="X2" s="6" t="str">
        <f t="shared" si="0"/>
        <v>Portugal </v>
      </c>
    </row>
    <row r="3" spans="1:27" x14ac:dyDescent="0.25">
      <c r="A3" s="10" t="s">
        <v>1071</v>
      </c>
      <c r="B3">
        <v>1.95583</v>
      </c>
      <c r="C3" t="s">
        <v>1028</v>
      </c>
      <c r="D3" t="s">
        <v>1029</v>
      </c>
      <c r="L3" s="6"/>
      <c r="M3" s="10" t="s">
        <v>1114</v>
      </c>
      <c r="N3" s="10" t="s">
        <v>1115</v>
      </c>
      <c r="O3" s="10" t="s">
        <v>1116</v>
      </c>
      <c r="P3" s="10" t="s">
        <v>1117</v>
      </c>
      <c r="Q3" s="10" t="s">
        <v>1118</v>
      </c>
      <c r="R3" s="10" t="s">
        <v>1119</v>
      </c>
      <c r="S3" s="10" t="s">
        <v>1120</v>
      </c>
      <c r="T3" s="10" t="s">
        <v>1121</v>
      </c>
      <c r="U3" s="10" t="s">
        <v>1122</v>
      </c>
      <c r="V3" s="10" t="s">
        <v>1123</v>
      </c>
      <c r="W3" s="10" t="s">
        <v>1124</v>
      </c>
      <c r="X3" s="10" t="s">
        <v>1125</v>
      </c>
      <c r="AA3" s="15">
        <v>-6.9499999999999996E-3</v>
      </c>
    </row>
    <row r="4" spans="1:27" ht="26.4" x14ac:dyDescent="0.25">
      <c r="A4" s="10" t="s">
        <v>1072</v>
      </c>
      <c r="B4">
        <v>166.386</v>
      </c>
      <c r="C4" t="s">
        <v>1030</v>
      </c>
      <c r="D4" t="s">
        <v>1031</v>
      </c>
      <c r="M4" s="10" t="s">
        <v>1127</v>
      </c>
      <c r="N4" s="10" t="s">
        <v>1128</v>
      </c>
      <c r="O4" s="10" t="s">
        <v>1129</v>
      </c>
      <c r="P4" s="10" t="s">
        <v>1130</v>
      </c>
      <c r="Q4" s="10" t="s">
        <v>1131</v>
      </c>
      <c r="R4" s="10" t="s">
        <v>1132</v>
      </c>
      <c r="S4" s="10" t="s">
        <v>1133</v>
      </c>
      <c r="T4" s="10" t="s">
        <v>1134</v>
      </c>
      <c r="U4" s="10" t="s">
        <v>1135</v>
      </c>
      <c r="V4" s="10" t="s">
        <v>1136</v>
      </c>
      <c r="W4" s="10" t="s">
        <v>1137</v>
      </c>
      <c r="X4" s="10" t="s">
        <v>1138</v>
      </c>
    </row>
    <row r="5" spans="1:27" ht="26.4" x14ac:dyDescent="0.25">
      <c r="A5" s="10" t="s">
        <v>998</v>
      </c>
      <c r="B5">
        <v>6.5595699999999999</v>
      </c>
      <c r="C5" t="s">
        <v>1032</v>
      </c>
      <c r="D5" t="s">
        <v>1027</v>
      </c>
      <c r="L5" s="1" t="s">
        <v>1089</v>
      </c>
      <c r="M5" s="1" t="s">
        <v>1090</v>
      </c>
      <c r="N5" s="1" t="s">
        <v>1091</v>
      </c>
      <c r="O5" s="1" t="s">
        <v>1092</v>
      </c>
      <c r="P5" s="1" t="s">
        <v>1093</v>
      </c>
      <c r="Q5" s="1" t="s">
        <v>1094</v>
      </c>
      <c r="R5" s="1" t="s">
        <v>1095</v>
      </c>
      <c r="S5" s="1" t="s">
        <v>1096</v>
      </c>
      <c r="T5" s="1" t="s">
        <v>1097</v>
      </c>
      <c r="U5" s="1" t="s">
        <v>1098</v>
      </c>
      <c r="V5" s="1" t="s">
        <v>1099</v>
      </c>
      <c r="W5" s="1" t="s">
        <v>1100</v>
      </c>
      <c r="X5" s="1" t="s">
        <v>1101</v>
      </c>
    </row>
    <row r="6" spans="1:27" x14ac:dyDescent="0.25">
      <c r="A6" s="10" t="s">
        <v>1073</v>
      </c>
      <c r="B6">
        <v>0.78756400000000004</v>
      </c>
      <c r="C6" t="s">
        <v>1033</v>
      </c>
      <c r="D6" t="s">
        <v>1034</v>
      </c>
      <c r="M6" s="6">
        <v>3.3010000000000002</v>
      </c>
      <c r="N6" s="6">
        <v>0.62419999999999998</v>
      </c>
      <c r="O6" s="6">
        <v>0.1976</v>
      </c>
      <c r="P6" s="6">
        <v>1.3320000000000001</v>
      </c>
      <c r="Q6" s="6">
        <v>8.7840000000000001E-2</v>
      </c>
      <c r="R6" s="6">
        <v>8.5520000000000006E-3</v>
      </c>
      <c r="S6" s="6">
        <v>151.80000000000001</v>
      </c>
      <c r="T6" s="6">
        <v>0.2198</v>
      </c>
      <c r="U6" s="6">
        <v>0.13</v>
      </c>
      <c r="V6" s="6">
        <v>6.8849999999999998</v>
      </c>
      <c r="W6" s="6">
        <v>1.44</v>
      </c>
      <c r="X6" s="6">
        <v>1.393</v>
      </c>
    </row>
    <row r="7" spans="1:27" x14ac:dyDescent="0.25">
      <c r="A7" s="10" t="s">
        <v>1074</v>
      </c>
      <c r="B7">
        <v>1936.27</v>
      </c>
      <c r="C7" t="s">
        <v>1035</v>
      </c>
      <c r="D7" t="s">
        <v>1036</v>
      </c>
      <c r="L7" s="15"/>
      <c r="M7" s="15">
        <v>8.183E-2</v>
      </c>
      <c r="N7" s="15">
        <v>0.31914999999999999</v>
      </c>
      <c r="O7" s="15">
        <v>2.6530000000000001E-2</v>
      </c>
      <c r="P7" s="15">
        <v>0.20305999999999999</v>
      </c>
      <c r="Q7" s="15">
        <v>0.12452000000000001</v>
      </c>
      <c r="R7" s="15">
        <v>1.086E-2</v>
      </c>
      <c r="S7" s="15">
        <v>7.8399999999999997E-2</v>
      </c>
      <c r="T7" s="15">
        <v>9.8699999999999996E-2</v>
      </c>
      <c r="U7" s="15">
        <v>3.2200000000000002E-3</v>
      </c>
      <c r="V7" s="15">
        <v>4.138E-2</v>
      </c>
      <c r="W7" s="15">
        <v>4.3699999999999998E-3</v>
      </c>
      <c r="X7" s="15">
        <v>6.9499999999999996E-3</v>
      </c>
    </row>
    <row r="8" spans="1:27" ht="26.4" x14ac:dyDescent="0.25">
      <c r="A8" s="10" t="s">
        <v>1075</v>
      </c>
      <c r="B8">
        <v>40.3399</v>
      </c>
      <c r="C8" t="s">
        <v>49</v>
      </c>
      <c r="D8" t="s">
        <v>1027</v>
      </c>
      <c r="K8">
        <v>3</v>
      </c>
      <c r="L8">
        <v>1994</v>
      </c>
      <c r="M8">
        <f>HLOOKUP(M$4,Data2!$C$1:$AK$7,$K8,FALSE)</f>
        <v>33.456497499999998</v>
      </c>
      <c r="N8" s="6">
        <f>HLOOKUP(N$4,Data2!$C$1:$AK$7,$K8,FALSE)</f>
        <v>1.6227941666666701</v>
      </c>
      <c r="O8" s="6">
        <f>HLOOKUP(O$4,Data2!$C$1:$AK$7,$K8,FALSE)</f>
        <v>6.3605516666666704</v>
      </c>
      <c r="P8" s="6">
        <f>HLOOKUP(P$4,Data2!$C$1:$AK$7,$K8,FALSE)</f>
        <v>5.5520449999999997</v>
      </c>
      <c r="Q8" s="6">
        <f>HLOOKUP(Q$4,Data2!$C$1:$AK$7,$K8,FALSE)</f>
        <v>0.65342660416666698</v>
      </c>
      <c r="R8" s="6">
        <f>HLOOKUP(R$4,Data2!$C$1:$AK$7,$K8,FALSE)</f>
        <v>0.66862810166666697</v>
      </c>
      <c r="S8" s="6">
        <f>HLOOKUP(S$4,Data2!$C$1:$AK$7,$K8,FALSE)</f>
        <v>1612.4449833333299</v>
      </c>
      <c r="T8" s="6">
        <f>HLOOKUP(T$4,Data2!$C$1:$AK$7,$K8,FALSE)</f>
        <v>1.81999508333333</v>
      </c>
      <c r="U8" s="6">
        <f>HLOOKUP(U$4,Data2!$C$1:$AK$7,$K8,FALSE)</f>
        <v>33.456497499999998</v>
      </c>
      <c r="V8" s="6">
        <f>HLOOKUP(V$4,Data2!$C$1:$AK$7,$K8,FALSE)</f>
        <v>133.957955</v>
      </c>
      <c r="W8" s="6">
        <f>HLOOKUP(W$4,Data2!$C$1:$AK$7,$K8,FALSE)</f>
        <v>242.60281749999999</v>
      </c>
      <c r="X8" s="6">
        <f>HLOOKUP(X$4,Data2!$C$1:$AK$7,$K8,FALSE)</f>
        <v>165.992776666667</v>
      </c>
    </row>
    <row r="9" spans="1:27" ht="26.4" x14ac:dyDescent="0.25">
      <c r="A9" s="10" t="s">
        <v>1007</v>
      </c>
      <c r="B9">
        <v>2.2037100000000001</v>
      </c>
      <c r="C9" t="s">
        <v>1037</v>
      </c>
      <c r="D9" t="s">
        <v>1038</v>
      </c>
      <c r="K9">
        <v>4</v>
      </c>
      <c r="L9">
        <v>1995</v>
      </c>
      <c r="M9" s="6">
        <f>HLOOKUP(M$4,Data2!$C$1:$AK$7,$K9,FALSE)</f>
        <v>29.4800166666667</v>
      </c>
      <c r="N9" s="6">
        <f>HLOOKUP(N$4,Data2!$C$1:$AK$7,$K9,FALSE)</f>
        <v>1.4331324999999999</v>
      </c>
      <c r="O9" s="6">
        <f>HLOOKUP(O$4,Data2!$C$1:$AK$7,$K9,FALSE)</f>
        <v>5.6023666666666703</v>
      </c>
      <c r="P9" s="6">
        <f>HLOOKUP(P$4,Data2!$C$1:$AK$7,$K9,FALSE)</f>
        <v>4.9914825</v>
      </c>
      <c r="Q9" s="6">
        <f>HLOOKUP(Q$4,Data2!$C$1:$AK$7,$K9,FALSE)</f>
        <v>0.63366811999999995</v>
      </c>
      <c r="R9" s="6">
        <f>HLOOKUP(R$4,Data2!$C$1:$AK$7,$K9,FALSE)</f>
        <v>0.62373307499999997</v>
      </c>
      <c r="S9" s="6">
        <f>HLOOKUP(S$4,Data2!$C$1:$AK$7,$K9,FALSE)</f>
        <v>1628.9331583333301</v>
      </c>
      <c r="T9" s="6">
        <f>HLOOKUP(T$4,Data2!$C$1:$AK$7,$K9,FALSE)</f>
        <v>1.60567525</v>
      </c>
      <c r="U9" s="6">
        <f>HLOOKUP(U$4,Data2!$C$1:$AK$7,$K9,FALSE)</f>
        <v>29.4800166666667</v>
      </c>
      <c r="V9" s="6">
        <f>HLOOKUP(V$4,Data2!$C$1:$AK$7,$K9,FALSE)</f>
        <v>124.68899999999999</v>
      </c>
      <c r="W9" s="6">
        <f>HLOOKUP(W$4,Data2!$C$1:$AK$7,$K9,FALSE)</f>
        <v>231.66273583333299</v>
      </c>
      <c r="X9" s="6">
        <f>HLOOKUP(X$4,Data2!$C$1:$AK$7,$K9,FALSE)</f>
        <v>151.10552833333301</v>
      </c>
    </row>
    <row r="10" spans="1:27" x14ac:dyDescent="0.25">
      <c r="A10" s="10" t="s">
        <v>991</v>
      </c>
      <c r="B10">
        <v>13.760300000000001</v>
      </c>
      <c r="C10" t="s">
        <v>1039</v>
      </c>
      <c r="D10" t="s">
        <v>1040</v>
      </c>
      <c r="K10">
        <v>5</v>
      </c>
      <c r="L10">
        <v>1996</v>
      </c>
      <c r="M10" s="6">
        <f>HLOOKUP(M$4,Data2!$C$1:$AK$7,$K10,FALSE)</f>
        <v>30.961513333333301</v>
      </c>
      <c r="N10" s="6">
        <f>HLOOKUP(N$4,Data2!$C$1:$AK$7,$K10,FALSE)</f>
        <v>1.5047741666666701</v>
      </c>
      <c r="O10" s="6">
        <f>HLOOKUP(O$4,Data2!$C$1:$AK$7,$K10,FALSE)</f>
        <v>5.79867166666667</v>
      </c>
      <c r="P10" s="6">
        <f>HLOOKUP(P$4,Data2!$C$1:$AK$7,$K10,FALSE)</f>
        <v>5.1155225</v>
      </c>
      <c r="Q10" s="6">
        <f>HLOOKUP(Q$4,Data2!$C$1:$AK$7,$K10,FALSE)</f>
        <v>0.64095825500000003</v>
      </c>
      <c r="R10" s="6">
        <f>HLOOKUP(R$4,Data2!$C$1:$AK$7,$K10,FALSE)</f>
        <v>0.62502836833333297</v>
      </c>
      <c r="S10" s="6">
        <f>HLOOKUP(S$4,Data2!$C$1:$AK$7,$K10,FALSE)</f>
        <v>1542.9469666666701</v>
      </c>
      <c r="T10" s="6">
        <f>HLOOKUP(T$4,Data2!$C$1:$AK$7,$K10,FALSE)</f>
        <v>1.6858967499999999</v>
      </c>
      <c r="U10" s="6">
        <f>HLOOKUP(U$4,Data2!$C$1:$AK$7,$K10,FALSE)</f>
        <v>30.961513333333301</v>
      </c>
      <c r="V10" s="6">
        <f>HLOOKUP(V$4,Data2!$C$1:$AK$7,$K10,FALSE)</f>
        <v>126.661583333333</v>
      </c>
      <c r="W10" s="6">
        <f>HLOOKUP(W$4,Data2!$C$1:$AK$7,$K10,FALSE)</f>
        <v>240.71154250000001</v>
      </c>
      <c r="X10" s="6">
        <f>HLOOKUP(X$4,Data2!$C$1:$AK$7,$K10,FALSE)</f>
        <v>154.24366166666701</v>
      </c>
    </row>
    <row r="11" spans="1:27" ht="26.4" x14ac:dyDescent="0.25">
      <c r="A11" s="10" t="s">
        <v>1076</v>
      </c>
      <c r="B11">
        <v>200.482</v>
      </c>
      <c r="C11" t="s">
        <v>1041</v>
      </c>
      <c r="D11" t="s">
        <v>1042</v>
      </c>
      <c r="K11">
        <v>6</v>
      </c>
      <c r="L11">
        <v>1997</v>
      </c>
      <c r="M11" s="6">
        <f>HLOOKUP(M$4,Data2!$C$1:$AK$7,$K11,FALSE)</f>
        <v>35.773890833333297</v>
      </c>
      <c r="N11" s="6">
        <f>HLOOKUP(N$4,Data2!$C$1:$AK$7,$K11,FALSE)</f>
        <v>1.73405583333333</v>
      </c>
      <c r="O11" s="6">
        <f>HLOOKUP(O$4,Data2!$C$1:$AK$7,$K11,FALSE)</f>
        <v>6.6044591666666701</v>
      </c>
      <c r="P11" s="6">
        <f>HLOOKUP(P$4,Data2!$C$1:$AK$7,$K11,FALSE)</f>
        <v>5.8366916666666704</v>
      </c>
      <c r="Q11" s="6">
        <f>HLOOKUP(Q$4,Data2!$C$1:$AK$7,$K11,FALSE)</f>
        <v>0.61083611416666705</v>
      </c>
      <c r="R11" s="6">
        <f>HLOOKUP(R$4,Data2!$C$1:$AK$7,$K11,FALSE)</f>
        <v>0.65964312666666702</v>
      </c>
      <c r="S11" s="6">
        <f>HLOOKUP(S$4,Data2!$C$1:$AK$7,$K11,FALSE)</f>
        <v>1703.09690833333</v>
      </c>
      <c r="T11" s="6">
        <f>HLOOKUP(T$4,Data2!$C$1:$AK$7,$K11,FALSE)</f>
        <v>1.95126991666667</v>
      </c>
      <c r="U11" s="6">
        <f>HLOOKUP(U$4,Data2!$C$1:$AK$7,$K11,FALSE)</f>
        <v>35.773890833333297</v>
      </c>
      <c r="V11" s="6">
        <f>HLOOKUP(V$4,Data2!$C$1:$AK$7,$K11,FALSE)</f>
        <v>146.41362833333301</v>
      </c>
      <c r="W11" s="6">
        <f>HLOOKUP(W$4,Data2!$C$1:$AK$7,$K11,FALSE)</f>
        <v>273.05785333333301</v>
      </c>
      <c r="X11" s="6">
        <f>HLOOKUP(X$4,Data2!$C$1:$AK$7,$K11,FALSE)</f>
        <v>175.312445</v>
      </c>
    </row>
    <row r="12" spans="1:27" x14ac:dyDescent="0.25">
      <c r="A12" s="10" t="s">
        <v>1077</v>
      </c>
      <c r="B12">
        <v>5.9457300000000002</v>
      </c>
      <c r="C12" t="s">
        <v>1043</v>
      </c>
      <c r="D12" t="s">
        <v>1044</v>
      </c>
      <c r="K12">
        <v>7</v>
      </c>
      <c r="L12">
        <v>1998</v>
      </c>
      <c r="M12" s="6">
        <f>HLOOKUP(M$4,Data2!$C$1:$AK$7,$K12,FALSE)</f>
        <v>36.298640833333302</v>
      </c>
      <c r="N12" s="6">
        <f>HLOOKUP(N$4,Data2!$C$1:$AK$7,$K12,FALSE)</f>
        <v>1.7596676</v>
      </c>
      <c r="O12" s="6">
        <f>HLOOKUP(O$4,Data2!$C$1:$AK$7,$K12,FALSE)</f>
        <v>6.7008266666666696</v>
      </c>
      <c r="P12" s="6">
        <f>HLOOKUP(P$4,Data2!$C$1:$AK$7,$K12,FALSE)</f>
        <v>5.8995156666666704</v>
      </c>
      <c r="Q12" s="6">
        <f>HLOOKUP(Q$4,Data2!$C$1:$AK$7,$K12,FALSE)</f>
        <v>0.60382359416666698</v>
      </c>
      <c r="R12" s="6">
        <f>HLOOKUP(R$4,Data2!$C$1:$AK$7,$K12,FALSE)</f>
        <v>0.70227099833333295</v>
      </c>
      <c r="S12" s="6">
        <f>HLOOKUP(S$4,Data2!$C$1:$AK$7,$K12,FALSE)</f>
        <v>1736.20738333333</v>
      </c>
      <c r="T12" s="6">
        <f>HLOOKUP(T$4,Data2!$C$1:$AK$7,$K12,FALSE)</f>
        <v>1.983733</v>
      </c>
      <c r="U12" s="6">
        <f>HLOOKUP(U$4,Data2!$C$1:$AK$7,$K12,FALSE)</f>
        <v>36.298640833333302</v>
      </c>
      <c r="V12" s="6">
        <f>HLOOKUP(V$4,Data2!$C$1:$AK$7,$K12,FALSE)</f>
        <v>149.395331666667</v>
      </c>
      <c r="W12" s="6">
        <f>HLOOKUP(W$4,Data2!$C$1:$AK$7,$K12,FALSE)</f>
        <v>295.52910500000002</v>
      </c>
      <c r="X12" s="6">
        <f>HLOOKUP(X$4,Data2!$C$1:$AK$7,$K12,FALSE)</f>
        <v>180.10448</v>
      </c>
    </row>
    <row r="13" spans="1:27" x14ac:dyDescent="0.25">
      <c r="A13" s="10" t="s">
        <v>1078</v>
      </c>
      <c r="B13">
        <v>340.75</v>
      </c>
      <c r="C13" t="s">
        <v>1045</v>
      </c>
      <c r="D13" t="s">
        <v>1046</v>
      </c>
      <c r="E13" t="s">
        <v>1047</v>
      </c>
      <c r="F13" t="s">
        <v>1048</v>
      </c>
      <c r="G13" t="s">
        <v>1049</v>
      </c>
      <c r="H13" t="s">
        <v>1050</v>
      </c>
      <c r="L13" s="6"/>
      <c r="N13" s="6"/>
      <c r="O13" s="15"/>
    </row>
    <row r="14" spans="1:27" x14ac:dyDescent="0.25">
      <c r="A14" s="10" t="s">
        <v>1079</v>
      </c>
      <c r="B14" s="10">
        <v>0.58527399999999996</v>
      </c>
      <c r="C14" s="10" t="s">
        <v>1070</v>
      </c>
      <c r="D14" t="s">
        <v>1034</v>
      </c>
      <c r="E14" t="s">
        <v>1051</v>
      </c>
      <c r="F14" t="s">
        <v>1052</v>
      </c>
      <c r="G14" t="s">
        <v>1053</v>
      </c>
      <c r="L14" s="6">
        <v>1994</v>
      </c>
      <c r="M14">
        <f>M8^M$7</f>
        <v>1.3327486066253109</v>
      </c>
      <c r="N14" s="6">
        <f t="shared" ref="N14:X14" si="1">N8^N$7</f>
        <v>1.167093300864636</v>
      </c>
      <c r="O14" s="6">
        <f t="shared" si="1"/>
        <v>1.0503081044801386</v>
      </c>
      <c r="P14" s="6">
        <f t="shared" si="1"/>
        <v>1.4163435907000981</v>
      </c>
      <c r="Q14" s="6">
        <f t="shared" si="1"/>
        <v>0.94839292857076796</v>
      </c>
      <c r="R14" s="6">
        <f t="shared" si="1"/>
        <v>0.9956380946540484</v>
      </c>
      <c r="S14" s="6">
        <f t="shared" si="1"/>
        <v>1.7842956495178697</v>
      </c>
      <c r="T14" s="6">
        <f t="shared" si="1"/>
        <v>1.0608865176798095</v>
      </c>
      <c r="U14" s="6">
        <f t="shared" si="1"/>
        <v>1.0113671123328298</v>
      </c>
      <c r="V14" s="6">
        <f t="shared" si="1"/>
        <v>1.2246555553320295</v>
      </c>
      <c r="W14" s="6">
        <f t="shared" si="1"/>
        <v>1.0242877878112535</v>
      </c>
      <c r="X14" s="6">
        <f t="shared" si="1"/>
        <v>1.036166673547499</v>
      </c>
      <c r="Y14">
        <f>PRODUCT(M14:X14)</f>
        <v>5.4367468216509982</v>
      </c>
    </row>
    <row r="15" spans="1:27" x14ac:dyDescent="0.25">
      <c r="A15" s="10" t="s">
        <v>996</v>
      </c>
      <c r="B15">
        <v>15.646599999999999</v>
      </c>
      <c r="C15" t="s">
        <v>1054</v>
      </c>
      <c r="D15" t="s">
        <v>1055</v>
      </c>
      <c r="E15" t="s">
        <v>1051</v>
      </c>
      <c r="F15" t="s">
        <v>1052</v>
      </c>
      <c r="G15" t="s">
        <v>1056</v>
      </c>
      <c r="L15" s="6">
        <v>1995</v>
      </c>
      <c r="M15" s="6">
        <f t="shared" ref="M15:X18" si="2">M9^M$7</f>
        <v>1.3190202217396583</v>
      </c>
      <c r="N15" s="6">
        <f t="shared" si="2"/>
        <v>1.121705338915989</v>
      </c>
      <c r="O15" s="6">
        <f t="shared" si="2"/>
        <v>1.0467773013082371</v>
      </c>
      <c r="P15" s="6">
        <f t="shared" si="2"/>
        <v>1.3860614760835426</v>
      </c>
      <c r="Q15" s="6">
        <f t="shared" si="2"/>
        <v>0.94477379445700849</v>
      </c>
      <c r="R15" s="6">
        <f t="shared" si="2"/>
        <v>0.99488684108401515</v>
      </c>
      <c r="S15" s="6">
        <f t="shared" si="2"/>
        <v>1.7857193961871918</v>
      </c>
      <c r="T15" s="6">
        <f t="shared" si="2"/>
        <v>1.0478483075956053</v>
      </c>
      <c r="U15" s="6">
        <f t="shared" si="2"/>
        <v>1.0109551273957609</v>
      </c>
      <c r="V15" s="6">
        <f t="shared" si="2"/>
        <v>1.2210272842752279</v>
      </c>
      <c r="W15" s="6">
        <f t="shared" si="2"/>
        <v>1.0240812661208281</v>
      </c>
      <c r="X15" s="6">
        <f t="shared" si="2"/>
        <v>1.0354902129296886</v>
      </c>
      <c r="Y15" s="6">
        <f t="shared" ref="Y15:Y18" si="3">PRODUCT(M15:X15)</f>
        <v>4.9421719964017177</v>
      </c>
    </row>
    <row r="16" spans="1:27" x14ac:dyDescent="0.25">
      <c r="A16" s="10" t="s">
        <v>1080</v>
      </c>
      <c r="B16">
        <v>0.70280399999999998</v>
      </c>
      <c r="C16" t="s">
        <v>1057</v>
      </c>
      <c r="D16" t="s">
        <v>1058</v>
      </c>
      <c r="E16" t="s">
        <v>1051</v>
      </c>
      <c r="F16" t="s">
        <v>1052</v>
      </c>
      <c r="G16" t="s">
        <v>1059</v>
      </c>
      <c r="L16" s="6">
        <v>1996</v>
      </c>
      <c r="M16" s="6">
        <f t="shared" si="2"/>
        <v>1.3243231747791027</v>
      </c>
      <c r="N16" s="6">
        <f t="shared" si="2"/>
        <v>1.1393049228960488</v>
      </c>
      <c r="O16" s="6">
        <f t="shared" si="2"/>
        <v>1.0477341644826006</v>
      </c>
      <c r="P16" s="6">
        <f t="shared" si="2"/>
        <v>1.3929874485053113</v>
      </c>
      <c r="Q16" s="6">
        <f t="shared" si="2"/>
        <v>0.94612047222076934</v>
      </c>
      <c r="R16" s="6">
        <f t="shared" si="2"/>
        <v>0.99490925548849918</v>
      </c>
      <c r="S16" s="6">
        <f t="shared" si="2"/>
        <v>1.7781431387756832</v>
      </c>
      <c r="T16" s="6">
        <f t="shared" si="2"/>
        <v>1.0529026459666291</v>
      </c>
      <c r="U16" s="6">
        <f t="shared" si="2"/>
        <v>1.0111147536261773</v>
      </c>
      <c r="V16" s="6">
        <f t="shared" si="2"/>
        <v>1.2218206095217505</v>
      </c>
      <c r="W16" s="6">
        <f t="shared" si="2"/>
        <v>1.0242527567575648</v>
      </c>
      <c r="X16" s="6">
        <f t="shared" si="2"/>
        <v>1.0356381516068112</v>
      </c>
      <c r="Y16" s="6">
        <f t="shared" si="3"/>
        <v>5.0855764165215751</v>
      </c>
    </row>
    <row r="17" spans="1:26" x14ac:dyDescent="0.25">
      <c r="A17" s="10" t="s">
        <v>1081</v>
      </c>
      <c r="B17">
        <v>3.4527999999999999</v>
      </c>
      <c r="C17" t="s">
        <v>1060</v>
      </c>
      <c r="D17" t="s">
        <v>1061</v>
      </c>
      <c r="E17" t="s">
        <v>1051</v>
      </c>
      <c r="F17" t="s">
        <v>1052</v>
      </c>
      <c r="G17" t="s">
        <v>1062</v>
      </c>
      <c r="L17" s="6">
        <v>1997</v>
      </c>
      <c r="M17" s="6">
        <f t="shared" si="2"/>
        <v>1.3400725780334313</v>
      </c>
      <c r="N17" s="6">
        <f t="shared" si="2"/>
        <v>1.1920568864337564</v>
      </c>
      <c r="O17" s="6">
        <f t="shared" si="2"/>
        <v>1.0513571740192902</v>
      </c>
      <c r="P17" s="6">
        <f t="shared" si="2"/>
        <v>1.4307963400838484</v>
      </c>
      <c r="Q17" s="6">
        <f t="shared" si="2"/>
        <v>0.94046653039015449</v>
      </c>
      <c r="R17" s="6">
        <f t="shared" si="2"/>
        <v>0.99549182098549882</v>
      </c>
      <c r="S17" s="6">
        <f t="shared" si="2"/>
        <v>1.7919635267122727</v>
      </c>
      <c r="T17" s="6">
        <f t="shared" si="2"/>
        <v>1.0682043011686437</v>
      </c>
      <c r="U17" s="6">
        <f t="shared" si="2"/>
        <v>1.0115852380109505</v>
      </c>
      <c r="V17" s="6">
        <f t="shared" si="2"/>
        <v>1.2291694639166686</v>
      </c>
      <c r="W17" s="6">
        <f t="shared" si="2"/>
        <v>1.0248172640529079</v>
      </c>
      <c r="X17" s="6">
        <f t="shared" si="2"/>
        <v>1.0365601260938233</v>
      </c>
      <c r="Y17" s="6">
        <f t="shared" si="3"/>
        <v>5.6881771091590281</v>
      </c>
    </row>
    <row r="18" spans="1:26" x14ac:dyDescent="0.25">
      <c r="A18" s="10" t="s">
        <v>1082</v>
      </c>
      <c r="B18">
        <v>0.42930000000000001</v>
      </c>
      <c r="C18" t="s">
        <v>1063</v>
      </c>
      <c r="D18" t="s">
        <v>1036</v>
      </c>
      <c r="E18" t="s">
        <v>1051</v>
      </c>
      <c r="F18" t="s">
        <v>1052</v>
      </c>
      <c r="G18" t="s">
        <v>1053</v>
      </c>
      <c r="L18" s="6">
        <v>1998</v>
      </c>
      <c r="M18" s="6">
        <f t="shared" si="2"/>
        <v>1.3416703691080156</v>
      </c>
      <c r="N18" s="6">
        <f t="shared" si="2"/>
        <v>1.1976479846170431</v>
      </c>
      <c r="O18" s="6">
        <f t="shared" si="2"/>
        <v>1.0517612983148126</v>
      </c>
      <c r="P18" s="6">
        <f t="shared" si="2"/>
        <v>1.4339102519589735</v>
      </c>
      <c r="Q18" s="6">
        <f t="shared" si="2"/>
        <v>0.93911531497521716</v>
      </c>
      <c r="R18" s="6">
        <f t="shared" si="2"/>
        <v>0.99616904290782904</v>
      </c>
      <c r="S18" s="6">
        <f t="shared" si="2"/>
        <v>1.7946706703041775</v>
      </c>
      <c r="T18" s="6">
        <f t="shared" si="2"/>
        <v>1.0699453450419827</v>
      </c>
      <c r="U18" s="6">
        <f t="shared" si="2"/>
        <v>1.0116326719156106</v>
      </c>
      <c r="V18" s="6">
        <f t="shared" si="2"/>
        <v>1.2301953076845793</v>
      </c>
      <c r="W18" s="6">
        <f t="shared" si="2"/>
        <v>1.0251714974856034</v>
      </c>
      <c r="X18" s="6">
        <f t="shared" si="2"/>
        <v>1.0367544195584428</v>
      </c>
      <c r="Y18" s="6">
        <f t="shared" si="3"/>
        <v>5.758134795891964</v>
      </c>
    </row>
    <row r="19" spans="1:26" x14ac:dyDescent="0.25">
      <c r="A19" s="10" t="s">
        <v>1083</v>
      </c>
      <c r="B19">
        <v>30.126000000000001</v>
      </c>
      <c r="C19" t="s">
        <v>1064</v>
      </c>
      <c r="D19" t="s">
        <v>1065</v>
      </c>
      <c r="E19" t="s">
        <v>1051</v>
      </c>
      <c r="F19" t="s">
        <v>1052</v>
      </c>
      <c r="G19" t="s">
        <v>1066</v>
      </c>
      <c r="L19" s="6"/>
    </row>
    <row r="20" spans="1:26" x14ac:dyDescent="0.25">
      <c r="A20" s="10" t="s">
        <v>1084</v>
      </c>
      <c r="B20">
        <v>239.64</v>
      </c>
      <c r="C20" t="s">
        <v>1067</v>
      </c>
      <c r="D20" t="s">
        <v>1068</v>
      </c>
      <c r="E20" t="s">
        <v>1051</v>
      </c>
      <c r="F20" t="s">
        <v>1052</v>
      </c>
      <c r="G20" t="s">
        <v>1069</v>
      </c>
      <c r="L20" s="6">
        <v>1994</v>
      </c>
      <c r="M20">
        <f>(1/M8)^M$7</f>
        <v>0.7503290530778548</v>
      </c>
      <c r="N20" s="6">
        <f t="shared" ref="N20:X20" si="4">(1/N8)^N$7</f>
        <v>0.85682952619054054</v>
      </c>
      <c r="O20" s="6">
        <f t="shared" si="4"/>
        <v>0.95210157451366229</v>
      </c>
      <c r="P20" s="6">
        <f t="shared" si="4"/>
        <v>0.70604336868972628</v>
      </c>
      <c r="Q20" s="6">
        <f t="shared" si="4"/>
        <v>1.0544152849252093</v>
      </c>
      <c r="R20" s="6">
        <f t="shared" si="4"/>
        <v>1.0043810149183445</v>
      </c>
      <c r="S20" s="6">
        <f t="shared" si="4"/>
        <v>0.56044523802443147</v>
      </c>
      <c r="T20" s="6">
        <f t="shared" si="4"/>
        <v>0.94260788815285346</v>
      </c>
      <c r="U20" s="6">
        <f t="shared" si="4"/>
        <v>0.98876064665914409</v>
      </c>
      <c r="V20" s="6">
        <f t="shared" si="4"/>
        <v>0.81655612931007293</v>
      </c>
      <c r="W20" s="6">
        <f t="shared" si="4"/>
        <v>0.97628812126799558</v>
      </c>
      <c r="X20" s="6">
        <f t="shared" si="4"/>
        <v>0.96509569891523717</v>
      </c>
      <c r="Y20">
        <f>PRODUCT(M20:X20)</f>
        <v>0.18393352363175264</v>
      </c>
    </row>
    <row r="21" spans="1:26" x14ac:dyDescent="0.25">
      <c r="L21" s="6">
        <v>1995</v>
      </c>
      <c r="M21" s="6">
        <f t="shared" ref="M21:X24" si="5">(1/M9)^M$7</f>
        <v>0.75813849061472172</v>
      </c>
      <c r="N21" s="6">
        <f t="shared" si="5"/>
        <v>0.89149972395281241</v>
      </c>
      <c r="O21" s="6">
        <f t="shared" si="5"/>
        <v>0.95531303434858983</v>
      </c>
      <c r="P21" s="6">
        <f t="shared" si="5"/>
        <v>0.7214687207277426</v>
      </c>
      <c r="Q21" s="6">
        <f t="shared" si="5"/>
        <v>1.0584544214361193</v>
      </c>
      <c r="R21" s="6">
        <f t="shared" si="5"/>
        <v>1.0051394376775691</v>
      </c>
      <c r="S21" s="6">
        <f t="shared" si="5"/>
        <v>0.55999839736028323</v>
      </c>
      <c r="T21" s="6">
        <f t="shared" si="5"/>
        <v>0.95433660841100354</v>
      </c>
      <c r="U21" s="6">
        <f t="shared" si="5"/>
        <v>0.98916358689036821</v>
      </c>
      <c r="V21" s="6">
        <f t="shared" si="5"/>
        <v>0.81898251814542844</v>
      </c>
      <c r="W21" s="6">
        <f t="shared" si="5"/>
        <v>0.97648500473790834</v>
      </c>
      <c r="X21" s="6">
        <f t="shared" si="5"/>
        <v>0.96572617250598924</v>
      </c>
      <c r="Y21" s="6">
        <f t="shared" ref="Y21:Y24" si="6">PRODUCT(M21:X21)</f>
        <v>0.20234018579848645</v>
      </c>
    </row>
    <row r="22" spans="1:26" x14ac:dyDescent="0.25">
      <c r="L22" s="6">
        <v>1996</v>
      </c>
      <c r="M22" s="6">
        <f t="shared" si="5"/>
        <v>0.7551026962635462</v>
      </c>
      <c r="N22" s="6">
        <f t="shared" si="5"/>
        <v>0.87772814801682453</v>
      </c>
      <c r="O22" s="6">
        <f t="shared" si="5"/>
        <v>0.95444057653100112</v>
      </c>
      <c r="P22" s="6">
        <f t="shared" si="5"/>
        <v>0.71788155813823695</v>
      </c>
      <c r="Q22" s="6">
        <f t="shared" si="5"/>
        <v>1.0569478511047992</v>
      </c>
      <c r="R22" s="6">
        <f t="shared" si="5"/>
        <v>1.0051167927963454</v>
      </c>
      <c r="S22" s="6">
        <f t="shared" si="5"/>
        <v>0.56238442124998811</v>
      </c>
      <c r="T22" s="6">
        <f t="shared" si="5"/>
        <v>0.94975542499652355</v>
      </c>
      <c r="U22" s="6">
        <f t="shared" si="5"/>
        <v>0.98900742612417003</v>
      </c>
      <c r="V22" s="6">
        <f t="shared" si="5"/>
        <v>0.81845075472366069</v>
      </c>
      <c r="W22" s="6">
        <f t="shared" si="5"/>
        <v>0.97632151185578375</v>
      </c>
      <c r="X22" s="6">
        <f t="shared" si="5"/>
        <v>0.96558822060435112</v>
      </c>
      <c r="Y22" s="6">
        <f t="shared" si="6"/>
        <v>0.19663454407081324</v>
      </c>
    </row>
    <row r="23" spans="1:26" x14ac:dyDescent="0.25">
      <c r="L23" s="6">
        <v>1997</v>
      </c>
      <c r="M23" s="6">
        <f t="shared" si="5"/>
        <v>0.74622823897158541</v>
      </c>
      <c r="N23" s="6">
        <f t="shared" si="5"/>
        <v>0.83888613989863547</v>
      </c>
      <c r="O23" s="6">
        <f t="shared" si="5"/>
        <v>0.95115154460500406</v>
      </c>
      <c r="P23" s="6">
        <f t="shared" si="5"/>
        <v>0.6989114886479213</v>
      </c>
      <c r="Q23" s="6">
        <f t="shared" si="5"/>
        <v>1.0633020609304915</v>
      </c>
      <c r="R23" s="6">
        <f t="shared" si="5"/>
        <v>1.0045285947302292</v>
      </c>
      <c r="S23" s="6">
        <f t="shared" si="5"/>
        <v>0.55804707243941876</v>
      </c>
      <c r="T23" s="6">
        <f t="shared" si="5"/>
        <v>0.93615050876126749</v>
      </c>
      <c r="U23" s="6">
        <f t="shared" si="5"/>
        <v>0.98854744259245009</v>
      </c>
      <c r="V23" s="6">
        <f t="shared" si="5"/>
        <v>0.81355747059771977</v>
      </c>
      <c r="W23" s="6">
        <f t="shared" si="5"/>
        <v>0.9757837178164217</v>
      </c>
      <c r="X23" s="6">
        <f t="shared" si="5"/>
        <v>0.96472937249516189</v>
      </c>
      <c r="Y23" s="6">
        <f t="shared" si="6"/>
        <v>0.17580324606802639</v>
      </c>
    </row>
    <row r="24" spans="1:26" x14ac:dyDescent="0.25">
      <c r="L24" s="6">
        <v>1998</v>
      </c>
      <c r="M24" s="6">
        <f t="shared" si="5"/>
        <v>0.74533955808000085</v>
      </c>
      <c r="N24" s="6">
        <f t="shared" si="5"/>
        <v>0.83496988501154412</v>
      </c>
      <c r="O24" s="6">
        <f t="shared" si="5"/>
        <v>0.95078607817406169</v>
      </c>
      <c r="P24" s="6">
        <f t="shared" si="5"/>
        <v>0.69739371668054129</v>
      </c>
      <c r="Q24" s="6">
        <f t="shared" si="5"/>
        <v>1.064831958390956</v>
      </c>
      <c r="R24" s="6">
        <f t="shared" si="5"/>
        <v>1.0038456897646491</v>
      </c>
      <c r="S24" s="6">
        <f t="shared" si="5"/>
        <v>0.55720529484694303</v>
      </c>
      <c r="T24" s="6">
        <f t="shared" si="5"/>
        <v>0.93462717944790141</v>
      </c>
      <c r="U24" s="6">
        <f t="shared" si="5"/>
        <v>0.98850109111879192</v>
      </c>
      <c r="V24" s="6">
        <f t="shared" si="5"/>
        <v>0.81287905566975127</v>
      </c>
      <c r="W24" s="6">
        <f t="shared" si="5"/>
        <v>0.97544654962868116</v>
      </c>
      <c r="X24" s="6">
        <f t="shared" si="5"/>
        <v>0.9645485769194051</v>
      </c>
      <c r="Y24" s="6">
        <f t="shared" si="6"/>
        <v>0.17366734809915038</v>
      </c>
    </row>
    <row r="26" spans="1:26" x14ac:dyDescent="0.25">
      <c r="L26" s="6">
        <v>1994</v>
      </c>
      <c r="M26">
        <f>(1/M8)*M$6</f>
        <v>9.8665438604265146E-2</v>
      </c>
      <c r="N26" s="6">
        <f t="shared" ref="N26:X26" si="7">(1/N8)*N$6</f>
        <v>0.38464520813637709</v>
      </c>
      <c r="O26" s="6">
        <f t="shared" si="7"/>
        <v>3.1066487681493019E-2</v>
      </c>
      <c r="P26" s="6">
        <f t="shared" si="7"/>
        <v>0.23991160014012858</v>
      </c>
      <c r="Q26" s="6">
        <f t="shared" si="7"/>
        <v>0.13442978819637252</v>
      </c>
      <c r="R26" s="6">
        <f t="shared" si="7"/>
        <v>1.2790368784504742E-2</v>
      </c>
      <c r="S26" s="6">
        <f t="shared" si="7"/>
        <v>9.4142746927210613E-2</v>
      </c>
      <c r="T26" s="6">
        <f t="shared" si="7"/>
        <v>0.12076955702398667</v>
      </c>
      <c r="U26" s="6">
        <f t="shared" si="7"/>
        <v>3.8856428411252557E-3</v>
      </c>
      <c r="V26" s="6">
        <f t="shared" si="7"/>
        <v>5.1396723695879054E-2</v>
      </c>
      <c r="W26" s="6">
        <f t="shared" si="7"/>
        <v>5.9356276849505257E-3</v>
      </c>
      <c r="X26" s="6">
        <f t="shared" si="7"/>
        <v>8.3919314320363928E-3</v>
      </c>
      <c r="Y26">
        <f>SUM(M26:X26)</f>
        <v>1.1860311211483296</v>
      </c>
      <c r="Z26">
        <f>1/Y26</f>
        <v>0.84314819583468259</v>
      </c>
    </row>
    <row r="27" spans="1:26" x14ac:dyDescent="0.25">
      <c r="L27" s="6">
        <v>1995</v>
      </c>
      <c r="M27" s="6">
        <f t="shared" ref="M27:X30" si="8">(1/M9)*M$6</f>
        <v>0.11197415650488651</v>
      </c>
      <c r="N27" s="6">
        <f t="shared" si="8"/>
        <v>0.43554939965425388</v>
      </c>
      <c r="O27" s="6">
        <f t="shared" si="8"/>
        <v>3.5270808170356549E-2</v>
      </c>
      <c r="P27" s="6">
        <f t="shared" si="8"/>
        <v>0.26685458678859436</v>
      </c>
      <c r="Q27" s="6">
        <f t="shared" si="8"/>
        <v>0.13862146007913417</v>
      </c>
      <c r="R27" s="6">
        <f t="shared" si="8"/>
        <v>1.3710993280258548E-2</v>
      </c>
      <c r="S27" s="6">
        <f t="shared" si="8"/>
        <v>9.3189827479057935E-2</v>
      </c>
      <c r="T27" s="6">
        <f t="shared" si="8"/>
        <v>0.13688944884714391</v>
      </c>
      <c r="U27" s="6">
        <f t="shared" si="8"/>
        <v>4.4097668420585417E-3</v>
      </c>
      <c r="V27" s="6">
        <f t="shared" si="8"/>
        <v>5.5217380843538721E-2</v>
      </c>
      <c r="W27" s="6">
        <f t="shared" si="8"/>
        <v>6.2159328077520028E-3</v>
      </c>
      <c r="X27" s="6">
        <f t="shared" si="8"/>
        <v>9.2187229373044202E-3</v>
      </c>
      <c r="Y27" s="6">
        <f t="shared" ref="Y27:Y30" si="9">SUM(M27:X27)</f>
        <v>1.3071224842343399</v>
      </c>
      <c r="Z27" s="6">
        <f t="shared" ref="Z27:Z30" si="10">1/Y27</f>
        <v>0.76503924617727015</v>
      </c>
    </row>
    <row r="28" spans="1:26" x14ac:dyDescent="0.25">
      <c r="L28" s="6">
        <v>1996</v>
      </c>
      <c r="M28" s="6">
        <f t="shared" si="8"/>
        <v>0.10661623559744185</v>
      </c>
      <c r="N28" s="6">
        <f t="shared" si="8"/>
        <v>0.41481307549471613</v>
      </c>
      <c r="O28" s="6">
        <f t="shared" si="8"/>
        <v>3.4076769880918109E-2</v>
      </c>
      <c r="P28" s="6">
        <f t="shared" si="8"/>
        <v>0.26038395882336557</v>
      </c>
      <c r="Q28" s="6">
        <f t="shared" si="8"/>
        <v>0.13704480645155276</v>
      </c>
      <c r="R28" s="6">
        <f t="shared" si="8"/>
        <v>1.3682578956862876E-2</v>
      </c>
      <c r="S28" s="6">
        <f t="shared" si="8"/>
        <v>9.8383161106271558E-2</v>
      </c>
      <c r="T28" s="6">
        <f t="shared" si="8"/>
        <v>0.13037571844183224</v>
      </c>
      <c r="U28" s="6">
        <f t="shared" si="8"/>
        <v>4.1987611716653864E-3</v>
      </c>
      <c r="V28" s="6">
        <f t="shared" si="8"/>
        <v>5.4357444607974537E-2</v>
      </c>
      <c r="W28" s="6">
        <f t="shared" si="8"/>
        <v>5.9822640204301785E-3</v>
      </c>
      <c r="X28" s="6">
        <f t="shared" si="8"/>
        <v>9.0311652676554402E-3</v>
      </c>
      <c r="Y28" s="6">
        <f t="shared" si="9"/>
        <v>1.2689459398206864</v>
      </c>
      <c r="Z28" s="6">
        <f t="shared" si="10"/>
        <v>0.78805563627187236</v>
      </c>
    </row>
    <row r="29" spans="1:26" x14ac:dyDescent="0.25">
      <c r="L29" s="6">
        <v>1997</v>
      </c>
      <c r="M29" s="6">
        <f t="shared" si="8"/>
        <v>9.2273999922988625E-2</v>
      </c>
      <c r="N29" s="6">
        <f t="shared" si="8"/>
        <v>0.3599653413697278</v>
      </c>
      <c r="O29" s="6">
        <f t="shared" si="8"/>
        <v>2.9919179604789726E-2</v>
      </c>
      <c r="P29" s="6">
        <f t="shared" si="8"/>
        <v>0.22821147253795301</v>
      </c>
      <c r="Q29" s="6">
        <f t="shared" si="8"/>
        <v>0.14380289240074762</v>
      </c>
      <c r="R29" s="6">
        <f t="shared" si="8"/>
        <v>1.2964585931813287E-2</v>
      </c>
      <c r="S29" s="6">
        <f t="shared" si="8"/>
        <v>8.9131745385265956E-2</v>
      </c>
      <c r="T29" s="6">
        <f t="shared" si="8"/>
        <v>0.11264459013209285</v>
      </c>
      <c r="U29" s="6">
        <f t="shared" si="8"/>
        <v>3.6339351681273922E-3</v>
      </c>
      <c r="V29" s="6">
        <f t="shared" si="8"/>
        <v>4.702431104517979E-2</v>
      </c>
      <c r="W29" s="6">
        <f t="shared" si="8"/>
        <v>5.2736077077487767E-3</v>
      </c>
      <c r="X29" s="6">
        <f t="shared" si="8"/>
        <v>7.9458135444976548E-3</v>
      </c>
      <c r="Y29" s="6">
        <f t="shared" si="9"/>
        <v>1.1327914747509324</v>
      </c>
      <c r="Z29" s="6">
        <f t="shared" si="10"/>
        <v>0.88277500518784413</v>
      </c>
    </row>
    <row r="30" spans="1:26" x14ac:dyDescent="0.25">
      <c r="L30" s="6">
        <v>1998</v>
      </c>
      <c r="M30" s="6">
        <f t="shared" si="8"/>
        <v>9.0940044150872673E-2</v>
      </c>
      <c r="N30" s="6">
        <f t="shared" si="8"/>
        <v>0.35472608576756204</v>
      </c>
      <c r="O30" s="6">
        <f t="shared" si="8"/>
        <v>2.9488898882127964E-2</v>
      </c>
      <c r="P30" s="6">
        <f t="shared" si="8"/>
        <v>0.22578124633621041</v>
      </c>
      <c r="Q30" s="6">
        <f t="shared" si="8"/>
        <v>0.1454729507899197</v>
      </c>
      <c r="R30" s="6">
        <f t="shared" si="8"/>
        <v>1.2177635158359186E-2</v>
      </c>
      <c r="S30" s="6">
        <f t="shared" si="8"/>
        <v>8.7431951653471521E-2</v>
      </c>
      <c r="T30" s="6">
        <f t="shared" si="8"/>
        <v>0.11080120157299396</v>
      </c>
      <c r="U30" s="6">
        <f t="shared" si="8"/>
        <v>3.5814013146360036E-3</v>
      </c>
      <c r="V30" s="6">
        <f t="shared" si="8"/>
        <v>4.6085777401411114E-2</v>
      </c>
      <c r="W30" s="6">
        <f t="shared" si="8"/>
        <v>4.8726165228294514E-3</v>
      </c>
      <c r="X30" s="6">
        <f t="shared" si="8"/>
        <v>7.7343994996681925E-3</v>
      </c>
      <c r="Y30" s="6">
        <f t="shared" si="9"/>
        <v>1.1190942090500622</v>
      </c>
      <c r="Z30" s="6">
        <f t="shared" si="10"/>
        <v>0.89357981831471123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workbookViewId="0"/>
  </sheetViews>
  <sheetFormatPr defaultColWidth="12" defaultRowHeight="13.2" x14ac:dyDescent="0.25"/>
  <cols>
    <col min="1" max="1" width="19" customWidth="1"/>
    <col min="2" max="2" width="62.26953125" customWidth="1"/>
    <col min="3" max="30" width="26.90625" customWidth="1"/>
  </cols>
  <sheetData>
    <row r="1" spans="1:30" x14ac:dyDescent="0.25">
      <c r="A1" s="26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26.4" x14ac:dyDescent="0.25">
      <c r="A2" t="s">
        <v>29</v>
      </c>
      <c r="B2" t="s">
        <v>30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</row>
    <row r="3" spans="1:30" ht="26.4" x14ac:dyDescent="0.25">
      <c r="A3" t="s">
        <v>29</v>
      </c>
      <c r="B3" t="s">
        <v>31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</row>
    <row r="4" spans="1:30" ht="26.4" x14ac:dyDescent="0.25">
      <c r="A4" t="s">
        <v>32</v>
      </c>
      <c r="B4" t="s">
        <v>30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</row>
    <row r="5" spans="1:30" ht="26.4" x14ac:dyDescent="0.25">
      <c r="A5" t="s">
        <v>32</v>
      </c>
      <c r="B5" t="s">
        <v>31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  <c r="AD5" t="s">
        <v>119</v>
      </c>
    </row>
    <row r="6" spans="1:30" ht="26.4" x14ac:dyDescent="0.25">
      <c r="A6" t="s">
        <v>33</v>
      </c>
      <c r="B6" t="s">
        <v>30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  <c r="AD6" t="s">
        <v>147</v>
      </c>
    </row>
    <row r="7" spans="1:30" ht="26.4" x14ac:dyDescent="0.25">
      <c r="A7" t="s">
        <v>33</v>
      </c>
      <c r="B7" t="s">
        <v>31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t="s">
        <v>142</v>
      </c>
      <c r="Z7" t="s">
        <v>143</v>
      </c>
      <c r="AA7" t="s">
        <v>144</v>
      </c>
      <c r="AB7" t="s">
        <v>145</v>
      </c>
      <c r="AC7" t="s">
        <v>146</v>
      </c>
      <c r="AD7" t="s">
        <v>147</v>
      </c>
    </row>
    <row r="8" spans="1:30" ht="26.4" x14ac:dyDescent="0.25">
      <c r="A8" t="s">
        <v>34</v>
      </c>
      <c r="B8" t="s">
        <v>30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  <c r="Z8" t="s">
        <v>171</v>
      </c>
      <c r="AA8" t="s">
        <v>172</v>
      </c>
      <c r="AB8" t="s">
        <v>173</v>
      </c>
      <c r="AC8" t="s">
        <v>174</v>
      </c>
      <c r="AD8" t="s">
        <v>175</v>
      </c>
    </row>
    <row r="9" spans="1:30" ht="26.4" x14ac:dyDescent="0.25">
      <c r="A9" t="s">
        <v>34</v>
      </c>
      <c r="B9" t="s">
        <v>31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  <c r="T9" t="s">
        <v>165</v>
      </c>
      <c r="U9" t="s">
        <v>166</v>
      </c>
      <c r="V9" t="s">
        <v>167</v>
      </c>
      <c r="W9" t="s">
        <v>168</v>
      </c>
      <c r="X9" t="s">
        <v>169</v>
      </c>
      <c r="Y9" t="s">
        <v>170</v>
      </c>
      <c r="Z9" t="s">
        <v>171</v>
      </c>
      <c r="AA9" t="s">
        <v>172</v>
      </c>
      <c r="AB9" t="s">
        <v>173</v>
      </c>
      <c r="AC9" t="s">
        <v>174</v>
      </c>
      <c r="AD9" t="s">
        <v>175</v>
      </c>
    </row>
    <row r="10" spans="1:30" ht="26.4" x14ac:dyDescent="0.25">
      <c r="A10" t="s">
        <v>35</v>
      </c>
      <c r="B10" t="s">
        <v>30</v>
      </c>
      <c r="C10" t="s">
        <v>176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186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  <c r="X10" t="s">
        <v>197</v>
      </c>
      <c r="Y10" t="s">
        <v>198</v>
      </c>
      <c r="Z10" t="s">
        <v>199</v>
      </c>
      <c r="AA10" t="s">
        <v>200</v>
      </c>
      <c r="AB10" t="s">
        <v>201</v>
      </c>
      <c r="AC10" t="s">
        <v>202</v>
      </c>
      <c r="AD10" t="s">
        <v>203</v>
      </c>
    </row>
    <row r="11" spans="1:30" ht="26.4" x14ac:dyDescent="0.25">
      <c r="A11" t="s">
        <v>35</v>
      </c>
      <c r="B11" t="s">
        <v>31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  <c r="I11" t="s">
        <v>182</v>
      </c>
      <c r="J11" t="s">
        <v>183</v>
      </c>
      <c r="K11" t="s">
        <v>184</v>
      </c>
      <c r="L11" t="s">
        <v>185</v>
      </c>
      <c r="M11" t="s">
        <v>186</v>
      </c>
      <c r="N11" t="s">
        <v>187</v>
      </c>
      <c r="O11" t="s">
        <v>188</v>
      </c>
      <c r="P11" t="s">
        <v>189</v>
      </c>
      <c r="Q11" t="s">
        <v>190</v>
      </c>
      <c r="R11" t="s">
        <v>191</v>
      </c>
      <c r="S11" t="s">
        <v>192</v>
      </c>
      <c r="T11" t="s">
        <v>193</v>
      </c>
      <c r="U11" t="s">
        <v>194</v>
      </c>
      <c r="V11" t="s">
        <v>195</v>
      </c>
      <c r="W11" t="s">
        <v>196</v>
      </c>
      <c r="X11" t="s">
        <v>197</v>
      </c>
      <c r="Y11" t="s">
        <v>198</v>
      </c>
      <c r="Z11" t="s">
        <v>199</v>
      </c>
      <c r="AA11" t="s">
        <v>200</v>
      </c>
      <c r="AB11" t="s">
        <v>201</v>
      </c>
      <c r="AC11" t="s">
        <v>202</v>
      </c>
      <c r="AD11" t="s">
        <v>203</v>
      </c>
    </row>
    <row r="12" spans="1:30" ht="26.4" x14ac:dyDescent="0.25">
      <c r="A12" t="s">
        <v>36</v>
      </c>
      <c r="B12" t="s">
        <v>30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  <c r="N12" t="s">
        <v>215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 t="s">
        <v>221</v>
      </c>
      <c r="U12" t="s">
        <v>222</v>
      </c>
      <c r="V12" t="s">
        <v>223</v>
      </c>
      <c r="W12" t="s">
        <v>224</v>
      </c>
      <c r="X12" t="s">
        <v>225</v>
      </c>
      <c r="Y12" t="s">
        <v>226</v>
      </c>
      <c r="Z12" t="s">
        <v>227</v>
      </c>
      <c r="AA12" t="s">
        <v>228</v>
      </c>
      <c r="AB12" t="s">
        <v>229</v>
      </c>
      <c r="AC12" t="s">
        <v>230</v>
      </c>
      <c r="AD12" t="s">
        <v>231</v>
      </c>
    </row>
    <row r="13" spans="1:30" ht="26.4" x14ac:dyDescent="0.25">
      <c r="A13" t="s">
        <v>36</v>
      </c>
      <c r="B13" t="s">
        <v>31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215</v>
      </c>
      <c r="O13" t="s">
        <v>216</v>
      </c>
      <c r="P13" t="s">
        <v>217</v>
      </c>
      <c r="Q13" t="s">
        <v>218</v>
      </c>
      <c r="R13" t="s">
        <v>219</v>
      </c>
      <c r="S13" t="s">
        <v>220</v>
      </c>
      <c r="T13" t="s">
        <v>221</v>
      </c>
      <c r="U13" t="s">
        <v>222</v>
      </c>
      <c r="V13" t="s">
        <v>223</v>
      </c>
      <c r="W13" t="s">
        <v>224</v>
      </c>
      <c r="X13" t="s">
        <v>225</v>
      </c>
      <c r="Y13" t="s">
        <v>226</v>
      </c>
      <c r="Z13" t="s">
        <v>227</v>
      </c>
      <c r="AA13" t="s">
        <v>228</v>
      </c>
      <c r="AB13" t="s">
        <v>229</v>
      </c>
      <c r="AC13" t="s">
        <v>230</v>
      </c>
      <c r="AD13" t="s">
        <v>231</v>
      </c>
    </row>
    <row r="14" spans="1:30" ht="26.4" x14ac:dyDescent="0.25">
      <c r="A14" t="s">
        <v>37</v>
      </c>
      <c r="B14" t="s">
        <v>30</v>
      </c>
      <c r="C14" t="s">
        <v>232</v>
      </c>
      <c r="D14" t="s">
        <v>233</v>
      </c>
      <c r="E14" t="s">
        <v>234</v>
      </c>
      <c r="F14" t="s">
        <v>235</v>
      </c>
      <c r="G14" t="s">
        <v>236</v>
      </c>
      <c r="H14" t="s">
        <v>237</v>
      </c>
      <c r="I14" t="s">
        <v>238</v>
      </c>
      <c r="J14" t="s">
        <v>239</v>
      </c>
      <c r="K14" t="s">
        <v>240</v>
      </c>
      <c r="L14" t="s">
        <v>241</v>
      </c>
      <c r="M14" t="s">
        <v>242</v>
      </c>
      <c r="N14" t="s">
        <v>243</v>
      </c>
      <c r="O14" t="s">
        <v>244</v>
      </c>
      <c r="P14" t="s">
        <v>245</v>
      </c>
      <c r="Q14" t="s">
        <v>246</v>
      </c>
      <c r="R14" t="s">
        <v>247</v>
      </c>
      <c r="S14" t="s">
        <v>248</v>
      </c>
      <c r="T14" t="s">
        <v>249</v>
      </c>
      <c r="U14" t="s">
        <v>250</v>
      </c>
      <c r="V14" t="s">
        <v>251</v>
      </c>
      <c r="W14" t="s">
        <v>252</v>
      </c>
      <c r="X14" t="s">
        <v>253</v>
      </c>
      <c r="Y14" t="s">
        <v>254</v>
      </c>
      <c r="Z14" t="s">
        <v>255</v>
      </c>
      <c r="AA14" t="s">
        <v>256</v>
      </c>
      <c r="AB14" t="s">
        <v>257</v>
      </c>
      <c r="AC14" t="s">
        <v>258</v>
      </c>
      <c r="AD14" t="s">
        <v>259</v>
      </c>
    </row>
    <row r="15" spans="1:30" ht="26.4" x14ac:dyDescent="0.25">
      <c r="A15" t="s">
        <v>37</v>
      </c>
      <c r="B15" t="s">
        <v>31</v>
      </c>
      <c r="C15" t="s">
        <v>232</v>
      </c>
      <c r="D15" t="s">
        <v>233</v>
      </c>
      <c r="E15" t="s">
        <v>234</v>
      </c>
      <c r="F15" t="s">
        <v>235</v>
      </c>
      <c r="G15" t="s">
        <v>236</v>
      </c>
      <c r="H15" t="s">
        <v>237</v>
      </c>
      <c r="I15" t="s">
        <v>238</v>
      </c>
      <c r="J15" t="s">
        <v>239</v>
      </c>
      <c r="K15" t="s">
        <v>240</v>
      </c>
      <c r="L15" t="s">
        <v>241</v>
      </c>
      <c r="M15" t="s">
        <v>242</v>
      </c>
      <c r="N15" t="s">
        <v>243</v>
      </c>
      <c r="O15" t="s">
        <v>244</v>
      </c>
      <c r="P15" t="s">
        <v>245</v>
      </c>
      <c r="Q15" t="s">
        <v>246</v>
      </c>
      <c r="R15" t="s">
        <v>247</v>
      </c>
      <c r="S15" t="s">
        <v>248</v>
      </c>
      <c r="T15" t="s">
        <v>249</v>
      </c>
      <c r="U15" t="s">
        <v>250</v>
      </c>
      <c r="V15" t="s">
        <v>251</v>
      </c>
      <c r="W15" t="s">
        <v>252</v>
      </c>
      <c r="X15" t="s">
        <v>253</v>
      </c>
      <c r="Y15" t="s">
        <v>254</v>
      </c>
      <c r="Z15" t="s">
        <v>255</v>
      </c>
      <c r="AA15" t="s">
        <v>256</v>
      </c>
      <c r="AB15" t="s">
        <v>257</v>
      </c>
      <c r="AC15" t="s">
        <v>258</v>
      </c>
      <c r="AD15" t="s">
        <v>259</v>
      </c>
    </row>
    <row r="16" spans="1:30" ht="26.4" x14ac:dyDescent="0.25">
      <c r="A16" t="s">
        <v>38</v>
      </c>
      <c r="B16" t="s">
        <v>30</v>
      </c>
      <c r="C16" t="s">
        <v>260</v>
      </c>
      <c r="D16" t="s">
        <v>261</v>
      </c>
      <c r="E16" t="s">
        <v>262</v>
      </c>
      <c r="F16" t="s">
        <v>263</v>
      </c>
      <c r="G16" t="s">
        <v>264</v>
      </c>
      <c r="H16" t="s">
        <v>265</v>
      </c>
      <c r="I16" t="s">
        <v>266</v>
      </c>
      <c r="J16" t="s">
        <v>267</v>
      </c>
      <c r="K16" t="s">
        <v>268</v>
      </c>
      <c r="L16" t="s">
        <v>269</v>
      </c>
      <c r="M16" t="s">
        <v>270</v>
      </c>
      <c r="N16" t="s">
        <v>271</v>
      </c>
      <c r="O16" t="s">
        <v>272</v>
      </c>
      <c r="P16" t="s">
        <v>273</v>
      </c>
      <c r="Q16" t="s">
        <v>274</v>
      </c>
      <c r="R16" t="s">
        <v>275</v>
      </c>
      <c r="S16" t="s">
        <v>276</v>
      </c>
      <c r="T16" t="s">
        <v>277</v>
      </c>
      <c r="U16" t="s">
        <v>278</v>
      </c>
      <c r="V16" t="s">
        <v>279</v>
      </c>
      <c r="W16" t="s">
        <v>280</v>
      </c>
      <c r="X16" t="s">
        <v>281</v>
      </c>
      <c r="Y16" t="s">
        <v>282</v>
      </c>
      <c r="Z16" t="s">
        <v>283</v>
      </c>
      <c r="AA16" t="s">
        <v>284</v>
      </c>
      <c r="AB16" t="s">
        <v>285</v>
      </c>
      <c r="AC16" t="s">
        <v>286</v>
      </c>
      <c r="AD16" t="s">
        <v>287</v>
      </c>
    </row>
    <row r="17" spans="1:30" ht="26.4" x14ac:dyDescent="0.25">
      <c r="A17" t="s">
        <v>38</v>
      </c>
      <c r="B17" t="s">
        <v>31</v>
      </c>
      <c r="C17" t="s">
        <v>260</v>
      </c>
      <c r="D17" t="s">
        <v>261</v>
      </c>
      <c r="E17" t="s">
        <v>262</v>
      </c>
      <c r="F17" t="s">
        <v>263</v>
      </c>
      <c r="G17" t="s">
        <v>264</v>
      </c>
      <c r="H17" t="s">
        <v>265</v>
      </c>
      <c r="I17" t="s">
        <v>266</v>
      </c>
      <c r="J17" t="s">
        <v>267</v>
      </c>
      <c r="K17" t="s">
        <v>268</v>
      </c>
      <c r="L17" t="s">
        <v>269</v>
      </c>
      <c r="M17" t="s">
        <v>270</v>
      </c>
      <c r="N17" t="s">
        <v>271</v>
      </c>
      <c r="O17" t="s">
        <v>272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  <c r="V17" t="s">
        <v>279</v>
      </c>
      <c r="W17" t="s">
        <v>280</v>
      </c>
      <c r="X17" t="s">
        <v>281</v>
      </c>
      <c r="Y17" t="s">
        <v>282</v>
      </c>
      <c r="Z17" t="s">
        <v>283</v>
      </c>
      <c r="AA17" t="s">
        <v>284</v>
      </c>
      <c r="AB17" t="s">
        <v>285</v>
      </c>
      <c r="AC17" t="s">
        <v>286</v>
      </c>
      <c r="AD17" t="s">
        <v>287</v>
      </c>
    </row>
    <row r="18" spans="1:30" ht="26.4" x14ac:dyDescent="0.25">
      <c r="A18" t="s">
        <v>39</v>
      </c>
      <c r="B18" t="s">
        <v>30</v>
      </c>
      <c r="C18" t="s">
        <v>288</v>
      </c>
      <c r="D18" t="s">
        <v>289</v>
      </c>
      <c r="E18" t="s">
        <v>290</v>
      </c>
      <c r="F18" t="s">
        <v>291</v>
      </c>
      <c r="G18" t="s">
        <v>292</v>
      </c>
      <c r="H18" t="s">
        <v>293</v>
      </c>
      <c r="I18" t="s">
        <v>294</v>
      </c>
      <c r="J18" t="s">
        <v>295</v>
      </c>
      <c r="K18" t="s">
        <v>296</v>
      </c>
      <c r="L18" t="s">
        <v>297</v>
      </c>
      <c r="M18" t="s">
        <v>298</v>
      </c>
      <c r="N18" t="s">
        <v>299</v>
      </c>
      <c r="O18" t="s">
        <v>300</v>
      </c>
      <c r="P18" t="s">
        <v>301</v>
      </c>
      <c r="Q18" t="s">
        <v>302</v>
      </c>
      <c r="R18" t="s">
        <v>303</v>
      </c>
      <c r="S18" t="s">
        <v>304</v>
      </c>
      <c r="T18" t="s">
        <v>305</v>
      </c>
      <c r="U18" t="s">
        <v>306</v>
      </c>
      <c r="V18" t="s">
        <v>307</v>
      </c>
      <c r="W18" t="s">
        <v>308</v>
      </c>
      <c r="X18" t="s">
        <v>309</v>
      </c>
      <c r="Y18" t="s">
        <v>310</v>
      </c>
      <c r="Z18" t="s">
        <v>311</v>
      </c>
      <c r="AA18" t="s">
        <v>312</v>
      </c>
      <c r="AB18" t="s">
        <v>313</v>
      </c>
      <c r="AC18" t="s">
        <v>314</v>
      </c>
      <c r="AD18" t="s">
        <v>315</v>
      </c>
    </row>
    <row r="19" spans="1:30" ht="26.4" x14ac:dyDescent="0.25">
      <c r="A19" t="s">
        <v>39</v>
      </c>
      <c r="B19" t="s">
        <v>31</v>
      </c>
      <c r="C19" t="s">
        <v>288</v>
      </c>
      <c r="D19" t="s">
        <v>289</v>
      </c>
      <c r="E19" t="s">
        <v>290</v>
      </c>
      <c r="F19" t="s">
        <v>291</v>
      </c>
      <c r="G19" t="s">
        <v>292</v>
      </c>
      <c r="H19" t="s">
        <v>293</v>
      </c>
      <c r="I19" t="s">
        <v>294</v>
      </c>
      <c r="J19" t="s">
        <v>295</v>
      </c>
      <c r="K19" t="s">
        <v>296</v>
      </c>
      <c r="L19" t="s">
        <v>297</v>
      </c>
      <c r="M19" t="s">
        <v>298</v>
      </c>
      <c r="N19" t="s">
        <v>299</v>
      </c>
      <c r="O19" t="s">
        <v>300</v>
      </c>
      <c r="P19" t="s">
        <v>301</v>
      </c>
      <c r="Q19" t="s">
        <v>302</v>
      </c>
      <c r="R19" t="s">
        <v>303</v>
      </c>
      <c r="S19" t="s">
        <v>304</v>
      </c>
      <c r="T19" t="s">
        <v>305</v>
      </c>
      <c r="U19" t="s">
        <v>306</v>
      </c>
      <c r="V19" t="s">
        <v>307</v>
      </c>
      <c r="W19" t="s">
        <v>308</v>
      </c>
      <c r="X19" t="s">
        <v>309</v>
      </c>
      <c r="Y19" t="s">
        <v>310</v>
      </c>
      <c r="Z19" t="s">
        <v>311</v>
      </c>
      <c r="AA19" t="s">
        <v>312</v>
      </c>
      <c r="AB19" t="s">
        <v>313</v>
      </c>
      <c r="AC19" t="s">
        <v>314</v>
      </c>
      <c r="AD19" t="s">
        <v>315</v>
      </c>
    </row>
    <row r="20" spans="1:30" ht="26.4" x14ac:dyDescent="0.25">
      <c r="A20" t="s">
        <v>40</v>
      </c>
      <c r="B20" t="s">
        <v>30</v>
      </c>
      <c r="C20" t="s">
        <v>316</v>
      </c>
      <c r="D20" t="s">
        <v>317</v>
      </c>
      <c r="E20" t="s">
        <v>318</v>
      </c>
      <c r="F20" t="s">
        <v>319</v>
      </c>
      <c r="G20" t="s">
        <v>320</v>
      </c>
      <c r="H20" t="s">
        <v>321</v>
      </c>
      <c r="I20" t="s">
        <v>322</v>
      </c>
      <c r="J20" t="s">
        <v>323</v>
      </c>
      <c r="K20" t="s">
        <v>324</v>
      </c>
      <c r="L20" t="s">
        <v>325</v>
      </c>
      <c r="M20" t="s">
        <v>326</v>
      </c>
      <c r="N20" t="s">
        <v>327</v>
      </c>
      <c r="O20" t="s">
        <v>328</v>
      </c>
      <c r="P20" t="s">
        <v>329</v>
      </c>
      <c r="Q20" t="s">
        <v>330</v>
      </c>
      <c r="R20" t="s">
        <v>331</v>
      </c>
      <c r="S20" t="s">
        <v>332</v>
      </c>
      <c r="T20" t="s">
        <v>333</v>
      </c>
      <c r="U20" t="s">
        <v>334</v>
      </c>
      <c r="V20" t="s">
        <v>335</v>
      </c>
      <c r="W20" t="s">
        <v>336</v>
      </c>
      <c r="X20" t="s">
        <v>337</v>
      </c>
      <c r="Y20" t="s">
        <v>338</v>
      </c>
      <c r="Z20" t="s">
        <v>339</v>
      </c>
      <c r="AA20" t="s">
        <v>340</v>
      </c>
      <c r="AB20" t="s">
        <v>341</v>
      </c>
      <c r="AC20" t="s">
        <v>342</v>
      </c>
      <c r="AD20" t="s">
        <v>343</v>
      </c>
    </row>
    <row r="21" spans="1:30" ht="26.4" x14ac:dyDescent="0.25">
      <c r="A21" t="s">
        <v>40</v>
      </c>
      <c r="B21" t="s">
        <v>31</v>
      </c>
      <c r="C21" t="s">
        <v>316</v>
      </c>
      <c r="D21" t="s">
        <v>317</v>
      </c>
      <c r="E21" t="s">
        <v>318</v>
      </c>
      <c r="F21" t="s">
        <v>319</v>
      </c>
      <c r="G21" t="s">
        <v>320</v>
      </c>
      <c r="H21" t="s">
        <v>321</v>
      </c>
      <c r="I21" t="s">
        <v>322</v>
      </c>
      <c r="J21" t="s">
        <v>323</v>
      </c>
      <c r="K21" t="s">
        <v>324</v>
      </c>
      <c r="L21" t="s">
        <v>325</v>
      </c>
      <c r="M21" t="s">
        <v>326</v>
      </c>
      <c r="N21" t="s">
        <v>327</v>
      </c>
      <c r="O21" t="s">
        <v>328</v>
      </c>
      <c r="P21" t="s">
        <v>329</v>
      </c>
      <c r="Q21" t="s">
        <v>330</v>
      </c>
      <c r="R21" t="s">
        <v>331</v>
      </c>
      <c r="S21" t="s">
        <v>332</v>
      </c>
      <c r="T21" t="s">
        <v>333</v>
      </c>
      <c r="U21" t="s">
        <v>334</v>
      </c>
      <c r="V21" t="s">
        <v>335</v>
      </c>
      <c r="W21" t="s">
        <v>336</v>
      </c>
      <c r="X21" t="s">
        <v>337</v>
      </c>
      <c r="Y21" t="s">
        <v>338</v>
      </c>
      <c r="Z21" t="s">
        <v>339</v>
      </c>
      <c r="AA21" t="s">
        <v>340</v>
      </c>
      <c r="AB21" t="s">
        <v>341</v>
      </c>
      <c r="AC21" t="s">
        <v>342</v>
      </c>
      <c r="AD21" t="s">
        <v>343</v>
      </c>
    </row>
    <row r="22" spans="1:30" ht="26.4" x14ac:dyDescent="0.25">
      <c r="A22" t="s">
        <v>41</v>
      </c>
      <c r="B22" t="s">
        <v>30</v>
      </c>
      <c r="C22" t="s">
        <v>344</v>
      </c>
      <c r="D22" t="s">
        <v>345</v>
      </c>
      <c r="E22" t="s">
        <v>346</v>
      </c>
      <c r="F22" t="s">
        <v>347</v>
      </c>
      <c r="G22" t="s">
        <v>348</v>
      </c>
      <c r="H22" t="s">
        <v>349</v>
      </c>
      <c r="I22" t="s">
        <v>350</v>
      </c>
      <c r="J22" t="s">
        <v>351</v>
      </c>
      <c r="K22" t="s">
        <v>352</v>
      </c>
      <c r="L22" t="s">
        <v>353</v>
      </c>
      <c r="M22" t="s">
        <v>354</v>
      </c>
      <c r="N22" t="s">
        <v>355</v>
      </c>
      <c r="O22" t="s">
        <v>356</v>
      </c>
      <c r="P22" t="s">
        <v>357</v>
      </c>
      <c r="Q22" t="s">
        <v>358</v>
      </c>
      <c r="R22" t="s">
        <v>359</v>
      </c>
      <c r="S22" t="s">
        <v>360</v>
      </c>
      <c r="T22" t="s">
        <v>361</v>
      </c>
      <c r="U22" t="s">
        <v>362</v>
      </c>
      <c r="V22" t="s">
        <v>363</v>
      </c>
      <c r="W22" t="s">
        <v>364</v>
      </c>
      <c r="X22" t="s">
        <v>365</v>
      </c>
      <c r="Y22" t="s">
        <v>366</v>
      </c>
      <c r="Z22" t="s">
        <v>367</v>
      </c>
      <c r="AA22" t="s">
        <v>368</v>
      </c>
      <c r="AB22" t="s">
        <v>369</v>
      </c>
      <c r="AC22" t="s">
        <v>370</v>
      </c>
      <c r="AD22" t="s">
        <v>371</v>
      </c>
    </row>
    <row r="23" spans="1:30" ht="26.4" x14ac:dyDescent="0.25">
      <c r="A23" t="s">
        <v>41</v>
      </c>
      <c r="B23" t="s">
        <v>31</v>
      </c>
      <c r="C23" t="s">
        <v>344</v>
      </c>
      <c r="D23" t="s">
        <v>345</v>
      </c>
      <c r="E23" t="s">
        <v>346</v>
      </c>
      <c r="F23" t="s">
        <v>347</v>
      </c>
      <c r="G23" t="s">
        <v>348</v>
      </c>
      <c r="H23" t="s">
        <v>349</v>
      </c>
      <c r="I23" t="s">
        <v>350</v>
      </c>
      <c r="J23" t="s">
        <v>351</v>
      </c>
      <c r="K23" t="s">
        <v>352</v>
      </c>
      <c r="L23" t="s">
        <v>353</v>
      </c>
      <c r="M23" t="s">
        <v>354</v>
      </c>
      <c r="N23" t="s">
        <v>355</v>
      </c>
      <c r="O23" t="s">
        <v>356</v>
      </c>
      <c r="P23" t="s">
        <v>357</v>
      </c>
      <c r="Q23" t="s">
        <v>358</v>
      </c>
      <c r="R23" t="s">
        <v>359</v>
      </c>
      <c r="S23" t="s">
        <v>360</v>
      </c>
      <c r="T23" t="s">
        <v>361</v>
      </c>
      <c r="U23" t="s">
        <v>362</v>
      </c>
      <c r="V23" t="s">
        <v>363</v>
      </c>
      <c r="W23" t="s">
        <v>364</v>
      </c>
      <c r="X23" t="s">
        <v>365</v>
      </c>
      <c r="Y23" t="s">
        <v>366</v>
      </c>
      <c r="Z23" t="s">
        <v>367</v>
      </c>
      <c r="AA23" t="s">
        <v>368</v>
      </c>
      <c r="AB23" t="s">
        <v>369</v>
      </c>
      <c r="AC23" t="s">
        <v>370</v>
      </c>
      <c r="AD23" t="s">
        <v>371</v>
      </c>
    </row>
    <row r="24" spans="1:30" ht="26.4" x14ac:dyDescent="0.25">
      <c r="A24" t="s">
        <v>42</v>
      </c>
      <c r="B24" t="s">
        <v>30</v>
      </c>
      <c r="C24" t="s">
        <v>372</v>
      </c>
      <c r="D24" t="s">
        <v>373</v>
      </c>
      <c r="E24" t="s">
        <v>374</v>
      </c>
      <c r="F24" t="s">
        <v>375</v>
      </c>
      <c r="G24" t="s">
        <v>376</v>
      </c>
      <c r="H24" t="s">
        <v>377</v>
      </c>
      <c r="I24" t="s">
        <v>378</v>
      </c>
      <c r="J24" t="s">
        <v>379</v>
      </c>
      <c r="K24" t="s">
        <v>380</v>
      </c>
      <c r="L24" t="s">
        <v>381</v>
      </c>
      <c r="M24" t="s">
        <v>382</v>
      </c>
      <c r="N24" t="s">
        <v>383</v>
      </c>
      <c r="O24" t="s">
        <v>384</v>
      </c>
      <c r="P24" t="s">
        <v>385</v>
      </c>
      <c r="Q24" t="s">
        <v>386</v>
      </c>
      <c r="R24" t="s">
        <v>387</v>
      </c>
      <c r="S24" t="s">
        <v>388</v>
      </c>
      <c r="T24" t="s">
        <v>389</v>
      </c>
      <c r="U24" t="s">
        <v>390</v>
      </c>
      <c r="V24" t="s">
        <v>391</v>
      </c>
      <c r="W24" t="s">
        <v>392</v>
      </c>
      <c r="X24" t="s">
        <v>393</v>
      </c>
      <c r="Y24" t="s">
        <v>394</v>
      </c>
      <c r="Z24" t="s">
        <v>395</v>
      </c>
      <c r="AA24" t="s">
        <v>396</v>
      </c>
      <c r="AB24" t="s">
        <v>397</v>
      </c>
      <c r="AC24" t="s">
        <v>398</v>
      </c>
      <c r="AD24" t="s">
        <v>399</v>
      </c>
    </row>
    <row r="25" spans="1:30" ht="26.4" x14ac:dyDescent="0.25">
      <c r="A25" t="s">
        <v>42</v>
      </c>
      <c r="B25" t="s">
        <v>31</v>
      </c>
      <c r="C25" t="s">
        <v>372</v>
      </c>
      <c r="D25" t="s">
        <v>373</v>
      </c>
      <c r="E25" t="s">
        <v>374</v>
      </c>
      <c r="F25" t="s">
        <v>375</v>
      </c>
      <c r="G25" t="s">
        <v>376</v>
      </c>
      <c r="H25" t="s">
        <v>377</v>
      </c>
      <c r="I25" t="s">
        <v>378</v>
      </c>
      <c r="J25" t="s">
        <v>379</v>
      </c>
      <c r="K25" t="s">
        <v>380</v>
      </c>
      <c r="L25" t="s">
        <v>381</v>
      </c>
      <c r="M25" t="s">
        <v>382</v>
      </c>
      <c r="N25" t="s">
        <v>383</v>
      </c>
      <c r="O25" t="s">
        <v>384</v>
      </c>
      <c r="P25" t="s">
        <v>385</v>
      </c>
      <c r="Q25" t="s">
        <v>386</v>
      </c>
      <c r="R25" t="s">
        <v>387</v>
      </c>
      <c r="S25" t="s">
        <v>388</v>
      </c>
      <c r="T25" t="s">
        <v>389</v>
      </c>
      <c r="U25" t="s">
        <v>390</v>
      </c>
      <c r="V25" t="s">
        <v>391</v>
      </c>
      <c r="W25" t="s">
        <v>392</v>
      </c>
      <c r="X25" t="s">
        <v>393</v>
      </c>
      <c r="Y25" t="s">
        <v>394</v>
      </c>
      <c r="Z25" t="s">
        <v>395</v>
      </c>
      <c r="AA25" t="s">
        <v>396</v>
      </c>
      <c r="AB25" t="s">
        <v>397</v>
      </c>
      <c r="AC25" t="s">
        <v>398</v>
      </c>
      <c r="AD25" t="s">
        <v>399</v>
      </c>
    </row>
    <row r="26" spans="1:30" ht="26.4" x14ac:dyDescent="0.25">
      <c r="A26" t="s">
        <v>43</v>
      </c>
      <c r="B26" t="s">
        <v>30</v>
      </c>
      <c r="C26" t="s">
        <v>400</v>
      </c>
      <c r="D26" t="s">
        <v>401</v>
      </c>
      <c r="E26" t="s">
        <v>402</v>
      </c>
      <c r="F26" t="s">
        <v>403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410</v>
      </c>
      <c r="N26" t="s">
        <v>411</v>
      </c>
      <c r="O26" t="s">
        <v>412</v>
      </c>
      <c r="P26" t="s">
        <v>413</v>
      </c>
      <c r="Q26" t="s">
        <v>414</v>
      </c>
      <c r="R26" t="s">
        <v>415</v>
      </c>
      <c r="S26" t="s">
        <v>416</v>
      </c>
      <c r="T26" t="s">
        <v>417</v>
      </c>
      <c r="U26" t="s">
        <v>418</v>
      </c>
      <c r="V26" t="s">
        <v>419</v>
      </c>
      <c r="W26" t="s">
        <v>420</v>
      </c>
      <c r="X26" t="s">
        <v>421</v>
      </c>
      <c r="Y26" t="s">
        <v>422</v>
      </c>
      <c r="Z26" t="s">
        <v>423</v>
      </c>
      <c r="AA26" t="s">
        <v>424</v>
      </c>
      <c r="AB26" t="s">
        <v>425</v>
      </c>
      <c r="AC26" t="s">
        <v>426</v>
      </c>
      <c r="AD26" t="s">
        <v>427</v>
      </c>
    </row>
    <row r="27" spans="1:30" ht="26.4" x14ac:dyDescent="0.25">
      <c r="A27" t="s">
        <v>43</v>
      </c>
      <c r="B27" t="s">
        <v>31</v>
      </c>
      <c r="C27" t="s">
        <v>400</v>
      </c>
      <c r="D27" t="s">
        <v>401</v>
      </c>
      <c r="E27" t="s">
        <v>402</v>
      </c>
      <c r="F27" t="s">
        <v>403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410</v>
      </c>
      <c r="N27" t="s">
        <v>411</v>
      </c>
      <c r="O27" t="s">
        <v>412</v>
      </c>
      <c r="P27" t="s">
        <v>413</v>
      </c>
      <c r="Q27" t="s">
        <v>414</v>
      </c>
      <c r="R27" t="s">
        <v>415</v>
      </c>
      <c r="S27" t="s">
        <v>416</v>
      </c>
      <c r="T27" t="s">
        <v>417</v>
      </c>
      <c r="U27" t="s">
        <v>418</v>
      </c>
      <c r="V27" t="s">
        <v>419</v>
      </c>
      <c r="W27" t="s">
        <v>420</v>
      </c>
      <c r="X27" t="s">
        <v>421</v>
      </c>
      <c r="Y27" t="s">
        <v>422</v>
      </c>
      <c r="Z27" t="s">
        <v>423</v>
      </c>
      <c r="AA27" t="s">
        <v>424</v>
      </c>
      <c r="AB27" t="s">
        <v>425</v>
      </c>
      <c r="AC27" t="s">
        <v>426</v>
      </c>
      <c r="AD27" t="s">
        <v>427</v>
      </c>
    </row>
    <row r="28" spans="1:30" ht="26.4" x14ac:dyDescent="0.25">
      <c r="A28" t="s">
        <v>44</v>
      </c>
      <c r="B28" t="s">
        <v>30</v>
      </c>
      <c r="C28" t="s">
        <v>428</v>
      </c>
      <c r="D28" t="s">
        <v>429</v>
      </c>
      <c r="E28" t="s">
        <v>430</v>
      </c>
      <c r="F28" t="s">
        <v>431</v>
      </c>
      <c r="G28" t="s">
        <v>432</v>
      </c>
      <c r="H28" t="s">
        <v>433</v>
      </c>
      <c r="I28" t="s">
        <v>434</v>
      </c>
      <c r="J28" t="s">
        <v>435</v>
      </c>
      <c r="K28" t="s">
        <v>436</v>
      </c>
      <c r="L28" t="s">
        <v>437</v>
      </c>
      <c r="M28" t="s">
        <v>438</v>
      </c>
      <c r="N28" t="s">
        <v>439</v>
      </c>
      <c r="O28" t="s">
        <v>440</v>
      </c>
      <c r="P28" t="s">
        <v>441</v>
      </c>
      <c r="Q28" t="s">
        <v>442</v>
      </c>
      <c r="R28" t="s">
        <v>443</v>
      </c>
      <c r="S28" t="s">
        <v>444</v>
      </c>
      <c r="T28" t="s">
        <v>445</v>
      </c>
      <c r="U28" t="s">
        <v>446</v>
      </c>
      <c r="V28" t="s">
        <v>447</v>
      </c>
      <c r="W28" t="s">
        <v>448</v>
      </c>
      <c r="X28" t="s">
        <v>449</v>
      </c>
      <c r="Y28" t="s">
        <v>450</v>
      </c>
      <c r="Z28" t="s">
        <v>451</v>
      </c>
      <c r="AA28" t="s">
        <v>452</v>
      </c>
      <c r="AB28" t="s">
        <v>453</v>
      </c>
      <c r="AC28" t="s">
        <v>454</v>
      </c>
      <c r="AD28" t="s">
        <v>455</v>
      </c>
    </row>
    <row r="29" spans="1:30" ht="26.4" x14ac:dyDescent="0.25">
      <c r="A29" t="s">
        <v>44</v>
      </c>
      <c r="B29" t="s">
        <v>31</v>
      </c>
      <c r="C29" t="s">
        <v>428</v>
      </c>
      <c r="D29" t="s">
        <v>429</v>
      </c>
      <c r="E29" t="s">
        <v>430</v>
      </c>
      <c r="F29" t="s">
        <v>431</v>
      </c>
      <c r="G29" t="s">
        <v>432</v>
      </c>
      <c r="H29" t="s">
        <v>433</v>
      </c>
      <c r="I29" t="s">
        <v>434</v>
      </c>
      <c r="J29" t="s">
        <v>435</v>
      </c>
      <c r="K29" t="s">
        <v>436</v>
      </c>
      <c r="L29" t="s">
        <v>437</v>
      </c>
      <c r="M29" t="s">
        <v>438</v>
      </c>
      <c r="N29" t="s">
        <v>439</v>
      </c>
      <c r="O29" t="s">
        <v>440</v>
      </c>
      <c r="P29" t="s">
        <v>441</v>
      </c>
      <c r="Q29" t="s">
        <v>442</v>
      </c>
      <c r="R29" t="s">
        <v>443</v>
      </c>
      <c r="S29" t="s">
        <v>444</v>
      </c>
      <c r="T29" t="s">
        <v>445</v>
      </c>
      <c r="U29" t="s">
        <v>446</v>
      </c>
      <c r="V29" t="s">
        <v>447</v>
      </c>
      <c r="W29" t="s">
        <v>448</v>
      </c>
      <c r="X29" t="s">
        <v>449</v>
      </c>
      <c r="Y29" t="s">
        <v>450</v>
      </c>
      <c r="Z29" t="s">
        <v>451</v>
      </c>
      <c r="AA29" t="s">
        <v>452</v>
      </c>
      <c r="AB29" t="s">
        <v>453</v>
      </c>
      <c r="AC29" t="s">
        <v>454</v>
      </c>
      <c r="AD29" t="s">
        <v>455</v>
      </c>
    </row>
    <row r="30" spans="1:30" ht="26.4" x14ac:dyDescent="0.25">
      <c r="A30" t="s">
        <v>45</v>
      </c>
      <c r="B30" t="s">
        <v>30</v>
      </c>
      <c r="C30" t="s">
        <v>456</v>
      </c>
      <c r="D30" t="s">
        <v>457</v>
      </c>
      <c r="E30" t="s">
        <v>458</v>
      </c>
      <c r="F30" t="s">
        <v>459</v>
      </c>
      <c r="G30" t="s">
        <v>460</v>
      </c>
      <c r="H30" t="s">
        <v>461</v>
      </c>
      <c r="I30" t="s">
        <v>462</v>
      </c>
      <c r="J30" t="s">
        <v>463</v>
      </c>
      <c r="K30" t="s">
        <v>464</v>
      </c>
      <c r="L30" t="s">
        <v>465</v>
      </c>
      <c r="M30" t="s">
        <v>466</v>
      </c>
      <c r="N30" t="s">
        <v>467</v>
      </c>
      <c r="O30" t="s">
        <v>468</v>
      </c>
      <c r="P30" t="s">
        <v>469</v>
      </c>
      <c r="Q30" t="s">
        <v>470</v>
      </c>
      <c r="R30" t="s">
        <v>471</v>
      </c>
      <c r="S30" t="s">
        <v>472</v>
      </c>
      <c r="T30" t="s">
        <v>473</v>
      </c>
      <c r="U30" t="s">
        <v>474</v>
      </c>
      <c r="V30" t="s">
        <v>475</v>
      </c>
      <c r="W30" t="s">
        <v>476</v>
      </c>
      <c r="X30" t="s">
        <v>477</v>
      </c>
      <c r="Y30" t="s">
        <v>478</v>
      </c>
      <c r="Z30" t="s">
        <v>479</v>
      </c>
      <c r="AA30" t="s">
        <v>480</v>
      </c>
      <c r="AB30" t="s">
        <v>481</v>
      </c>
      <c r="AC30" t="s">
        <v>482</v>
      </c>
      <c r="AD30" t="s">
        <v>483</v>
      </c>
    </row>
    <row r="31" spans="1:30" ht="26.4" x14ac:dyDescent="0.25">
      <c r="A31" t="s">
        <v>45</v>
      </c>
      <c r="B31" t="s">
        <v>31</v>
      </c>
      <c r="C31" t="s">
        <v>456</v>
      </c>
      <c r="D31" t="s">
        <v>457</v>
      </c>
      <c r="E31" t="s">
        <v>458</v>
      </c>
      <c r="F31" t="s">
        <v>459</v>
      </c>
      <c r="G31" t="s">
        <v>460</v>
      </c>
      <c r="H31" t="s">
        <v>461</v>
      </c>
      <c r="I31" t="s">
        <v>462</v>
      </c>
      <c r="J31" t="s">
        <v>463</v>
      </c>
      <c r="K31" t="s">
        <v>464</v>
      </c>
      <c r="L31" t="s">
        <v>465</v>
      </c>
      <c r="M31" t="s">
        <v>466</v>
      </c>
      <c r="N31" t="s">
        <v>467</v>
      </c>
      <c r="O31" t="s">
        <v>468</v>
      </c>
      <c r="P31" t="s">
        <v>469</v>
      </c>
      <c r="Q31" t="s">
        <v>470</v>
      </c>
      <c r="R31" t="s">
        <v>471</v>
      </c>
      <c r="S31" t="s">
        <v>472</v>
      </c>
      <c r="T31" t="s">
        <v>473</v>
      </c>
      <c r="U31" t="s">
        <v>474</v>
      </c>
      <c r="V31" t="s">
        <v>475</v>
      </c>
      <c r="W31" t="s">
        <v>476</v>
      </c>
      <c r="X31" t="s">
        <v>477</v>
      </c>
      <c r="Y31" t="s">
        <v>478</v>
      </c>
      <c r="Z31" t="s">
        <v>479</v>
      </c>
      <c r="AA31" t="s">
        <v>480</v>
      </c>
      <c r="AB31" t="s">
        <v>481</v>
      </c>
      <c r="AC31" t="s">
        <v>482</v>
      </c>
      <c r="AD31" t="s">
        <v>483</v>
      </c>
    </row>
    <row r="32" spans="1:30" ht="26.4" x14ac:dyDescent="0.25">
      <c r="A32" t="s">
        <v>46</v>
      </c>
      <c r="B32" t="s">
        <v>30</v>
      </c>
      <c r="C32" t="s">
        <v>484</v>
      </c>
      <c r="D32" t="s">
        <v>485</v>
      </c>
      <c r="E32" t="s">
        <v>486</v>
      </c>
      <c r="F32" t="s">
        <v>487</v>
      </c>
      <c r="G32" t="s">
        <v>488</v>
      </c>
      <c r="H32" t="s">
        <v>489</v>
      </c>
      <c r="I32" t="s">
        <v>490</v>
      </c>
      <c r="J32" t="s">
        <v>491</v>
      </c>
      <c r="K32" t="s">
        <v>492</v>
      </c>
      <c r="L32" t="s">
        <v>493</v>
      </c>
      <c r="M32" t="s">
        <v>494</v>
      </c>
      <c r="N32" t="s">
        <v>495</v>
      </c>
      <c r="O32" t="s">
        <v>496</v>
      </c>
      <c r="P32" t="s">
        <v>497</v>
      </c>
      <c r="Q32" t="s">
        <v>498</v>
      </c>
      <c r="R32" t="s">
        <v>499</v>
      </c>
      <c r="S32" t="s">
        <v>500</v>
      </c>
      <c r="T32" t="s">
        <v>501</v>
      </c>
      <c r="U32" t="s">
        <v>502</v>
      </c>
      <c r="V32" t="s">
        <v>503</v>
      </c>
      <c r="W32" t="s">
        <v>504</v>
      </c>
      <c r="X32" t="s">
        <v>505</v>
      </c>
      <c r="Y32" t="s">
        <v>506</v>
      </c>
      <c r="Z32" t="s">
        <v>507</v>
      </c>
      <c r="AA32" t="s">
        <v>508</v>
      </c>
      <c r="AB32" t="s">
        <v>509</v>
      </c>
      <c r="AC32" t="s">
        <v>510</v>
      </c>
      <c r="AD32" t="s">
        <v>511</v>
      </c>
    </row>
    <row r="33" spans="1:30" ht="26.4" x14ac:dyDescent="0.25">
      <c r="A33" t="s">
        <v>46</v>
      </c>
      <c r="B33" t="s">
        <v>31</v>
      </c>
      <c r="C33" t="s">
        <v>484</v>
      </c>
      <c r="D33" t="s">
        <v>485</v>
      </c>
      <c r="E33" t="s">
        <v>486</v>
      </c>
      <c r="F33" t="s">
        <v>487</v>
      </c>
      <c r="G33" t="s">
        <v>488</v>
      </c>
      <c r="H33" t="s">
        <v>489</v>
      </c>
      <c r="I33" t="s">
        <v>490</v>
      </c>
      <c r="J33" t="s">
        <v>491</v>
      </c>
      <c r="K33" t="s">
        <v>492</v>
      </c>
      <c r="L33" t="s">
        <v>493</v>
      </c>
      <c r="M33" t="s">
        <v>494</v>
      </c>
      <c r="N33" t="s">
        <v>495</v>
      </c>
      <c r="O33" t="s">
        <v>496</v>
      </c>
      <c r="P33" t="s">
        <v>497</v>
      </c>
      <c r="Q33" t="s">
        <v>498</v>
      </c>
      <c r="R33" t="s">
        <v>499</v>
      </c>
      <c r="S33" t="s">
        <v>500</v>
      </c>
      <c r="T33" t="s">
        <v>501</v>
      </c>
      <c r="U33" t="s">
        <v>502</v>
      </c>
      <c r="V33" t="s">
        <v>503</v>
      </c>
      <c r="W33" t="s">
        <v>504</v>
      </c>
      <c r="X33" t="s">
        <v>505</v>
      </c>
      <c r="Y33" t="s">
        <v>506</v>
      </c>
      <c r="Z33" t="s">
        <v>507</v>
      </c>
      <c r="AA33" t="s">
        <v>508</v>
      </c>
      <c r="AB33" t="s">
        <v>509</v>
      </c>
      <c r="AC33" t="s">
        <v>510</v>
      </c>
      <c r="AD33" t="s">
        <v>511</v>
      </c>
    </row>
    <row r="34" spans="1:30" ht="26.4" x14ac:dyDescent="0.25">
      <c r="A34" t="s">
        <v>47</v>
      </c>
      <c r="B34" t="s">
        <v>30</v>
      </c>
      <c r="C34" t="s">
        <v>512</v>
      </c>
      <c r="D34" t="s">
        <v>513</v>
      </c>
      <c r="E34" t="s">
        <v>514</v>
      </c>
      <c r="F34" t="s">
        <v>515</v>
      </c>
      <c r="G34" t="s">
        <v>516</v>
      </c>
      <c r="H34" t="s">
        <v>517</v>
      </c>
      <c r="I34" t="s">
        <v>518</v>
      </c>
      <c r="J34" t="s">
        <v>519</v>
      </c>
      <c r="K34" t="s">
        <v>520</v>
      </c>
      <c r="L34" t="s">
        <v>521</v>
      </c>
      <c r="M34" t="s">
        <v>522</v>
      </c>
      <c r="N34" t="s">
        <v>523</v>
      </c>
      <c r="O34" t="s">
        <v>524</v>
      </c>
      <c r="P34" t="s">
        <v>525</v>
      </c>
      <c r="Q34" t="s">
        <v>526</v>
      </c>
      <c r="R34" t="s">
        <v>527</v>
      </c>
      <c r="S34" t="s">
        <v>528</v>
      </c>
      <c r="T34" t="s">
        <v>529</v>
      </c>
      <c r="U34" t="s">
        <v>530</v>
      </c>
      <c r="V34" t="s">
        <v>531</v>
      </c>
      <c r="W34" t="s">
        <v>532</v>
      </c>
      <c r="X34" t="s">
        <v>533</v>
      </c>
      <c r="Y34" t="s">
        <v>534</v>
      </c>
      <c r="Z34" t="s">
        <v>535</v>
      </c>
      <c r="AA34" t="s">
        <v>536</v>
      </c>
      <c r="AB34" t="s">
        <v>537</v>
      </c>
      <c r="AC34" t="s">
        <v>538</v>
      </c>
      <c r="AD34" t="s">
        <v>539</v>
      </c>
    </row>
    <row r="35" spans="1:30" ht="26.4" x14ac:dyDescent="0.25">
      <c r="A35" t="s">
        <v>47</v>
      </c>
      <c r="B35" t="s">
        <v>31</v>
      </c>
      <c r="C35" t="s">
        <v>512</v>
      </c>
      <c r="D35" t="s">
        <v>513</v>
      </c>
      <c r="E35" t="s">
        <v>514</v>
      </c>
      <c r="F35" t="s">
        <v>515</v>
      </c>
      <c r="G35" t="s">
        <v>516</v>
      </c>
      <c r="H35" t="s">
        <v>517</v>
      </c>
      <c r="I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523</v>
      </c>
      <c r="O35" t="s">
        <v>524</v>
      </c>
      <c r="P35" t="s">
        <v>525</v>
      </c>
      <c r="Q35" t="s">
        <v>526</v>
      </c>
      <c r="R35" t="s">
        <v>527</v>
      </c>
      <c r="S35" t="s">
        <v>528</v>
      </c>
      <c r="T35" t="s">
        <v>529</v>
      </c>
      <c r="U35" t="s">
        <v>530</v>
      </c>
      <c r="V35" t="s">
        <v>531</v>
      </c>
      <c r="W35" t="s">
        <v>532</v>
      </c>
      <c r="X35" t="s">
        <v>533</v>
      </c>
      <c r="Y35" t="s">
        <v>534</v>
      </c>
      <c r="Z35" t="s">
        <v>535</v>
      </c>
      <c r="AA35" t="s">
        <v>536</v>
      </c>
      <c r="AB35" t="s">
        <v>537</v>
      </c>
      <c r="AC35" t="s">
        <v>538</v>
      </c>
      <c r="AD35" t="s">
        <v>539</v>
      </c>
    </row>
    <row r="36" spans="1:30" ht="26.4" x14ac:dyDescent="0.25">
      <c r="A36" t="s">
        <v>48</v>
      </c>
      <c r="B36" t="s">
        <v>30</v>
      </c>
      <c r="C36" t="s">
        <v>540</v>
      </c>
      <c r="D36" t="s">
        <v>541</v>
      </c>
      <c r="E36" t="s">
        <v>542</v>
      </c>
      <c r="F36" t="s">
        <v>543</v>
      </c>
      <c r="G36" t="s">
        <v>544</v>
      </c>
      <c r="H36" t="s">
        <v>545</v>
      </c>
      <c r="I36" t="s">
        <v>546</v>
      </c>
      <c r="J36" t="s">
        <v>547</v>
      </c>
      <c r="K36" t="s">
        <v>548</v>
      </c>
      <c r="L36" t="s">
        <v>549</v>
      </c>
      <c r="M36" t="s">
        <v>550</v>
      </c>
      <c r="N36" t="s">
        <v>551</v>
      </c>
      <c r="O36" t="s">
        <v>552</v>
      </c>
      <c r="P36" t="s">
        <v>553</v>
      </c>
      <c r="Q36" t="s">
        <v>554</v>
      </c>
      <c r="R36" t="s">
        <v>555</v>
      </c>
      <c r="S36" t="s">
        <v>556</v>
      </c>
      <c r="T36" t="s">
        <v>557</v>
      </c>
      <c r="U36" t="s">
        <v>558</v>
      </c>
      <c r="V36" t="s">
        <v>559</v>
      </c>
      <c r="W36" t="s">
        <v>560</v>
      </c>
      <c r="X36" t="s">
        <v>561</v>
      </c>
      <c r="Y36" t="s">
        <v>562</v>
      </c>
      <c r="Z36" t="s">
        <v>563</v>
      </c>
      <c r="AA36" t="s">
        <v>564</v>
      </c>
      <c r="AB36" t="s">
        <v>565</v>
      </c>
      <c r="AC36" t="s">
        <v>566</v>
      </c>
      <c r="AD36" t="s">
        <v>567</v>
      </c>
    </row>
    <row r="37" spans="1:30" ht="26.4" x14ac:dyDescent="0.25">
      <c r="A37" t="s">
        <v>48</v>
      </c>
      <c r="B37" t="s">
        <v>31</v>
      </c>
      <c r="C37" t="s">
        <v>540</v>
      </c>
      <c r="D37" t="s">
        <v>541</v>
      </c>
      <c r="E37" t="s">
        <v>542</v>
      </c>
      <c r="F37" t="s">
        <v>543</v>
      </c>
      <c r="G37" t="s">
        <v>544</v>
      </c>
      <c r="H37" t="s">
        <v>545</v>
      </c>
      <c r="I37" t="s">
        <v>546</v>
      </c>
      <c r="J37" t="s">
        <v>547</v>
      </c>
      <c r="K37" t="s">
        <v>548</v>
      </c>
      <c r="L37" t="s">
        <v>549</v>
      </c>
      <c r="M37" t="s">
        <v>550</v>
      </c>
      <c r="N37" t="s">
        <v>551</v>
      </c>
      <c r="O37" t="s">
        <v>552</v>
      </c>
      <c r="P37" t="s">
        <v>553</v>
      </c>
      <c r="Q37" t="s">
        <v>554</v>
      </c>
      <c r="R37" t="s">
        <v>555</v>
      </c>
      <c r="S37" t="s">
        <v>556</v>
      </c>
      <c r="T37" t="s">
        <v>557</v>
      </c>
      <c r="U37" t="s">
        <v>558</v>
      </c>
      <c r="V37" t="s">
        <v>559</v>
      </c>
      <c r="W37" t="s">
        <v>560</v>
      </c>
      <c r="X37" t="s">
        <v>561</v>
      </c>
      <c r="Y37" t="s">
        <v>562</v>
      </c>
      <c r="Z37" t="s">
        <v>563</v>
      </c>
      <c r="AA37" t="s">
        <v>564</v>
      </c>
      <c r="AB37" t="s">
        <v>565</v>
      </c>
      <c r="AC37" t="s">
        <v>566</v>
      </c>
      <c r="AD37" t="s">
        <v>567</v>
      </c>
    </row>
    <row r="38" spans="1:30" ht="26.4" x14ac:dyDescent="0.25">
      <c r="A38" t="s">
        <v>49</v>
      </c>
      <c r="B38" t="s">
        <v>30</v>
      </c>
      <c r="C38" t="s">
        <v>568</v>
      </c>
      <c r="D38" t="s">
        <v>569</v>
      </c>
      <c r="E38" t="s">
        <v>570</v>
      </c>
      <c r="F38" t="s">
        <v>571</v>
      </c>
      <c r="G38" t="s">
        <v>572</v>
      </c>
      <c r="H38" t="s">
        <v>573</v>
      </c>
      <c r="I38" t="s">
        <v>574</v>
      </c>
      <c r="J38" t="s">
        <v>575</v>
      </c>
      <c r="K38" t="s">
        <v>576</v>
      </c>
      <c r="L38" t="s">
        <v>577</v>
      </c>
      <c r="M38" t="s">
        <v>578</v>
      </c>
      <c r="N38" t="s">
        <v>579</v>
      </c>
      <c r="O38" t="s">
        <v>580</v>
      </c>
      <c r="P38" t="s">
        <v>581</v>
      </c>
      <c r="Q38" t="s">
        <v>582</v>
      </c>
      <c r="R38" t="s">
        <v>583</v>
      </c>
      <c r="S38" t="s">
        <v>584</v>
      </c>
      <c r="T38" t="s">
        <v>585</v>
      </c>
      <c r="U38" t="s">
        <v>586</v>
      </c>
      <c r="V38" t="s">
        <v>587</v>
      </c>
      <c r="W38" t="s">
        <v>588</v>
      </c>
      <c r="X38" t="s">
        <v>589</v>
      </c>
      <c r="Y38" t="s">
        <v>590</v>
      </c>
      <c r="Z38" t="s">
        <v>591</v>
      </c>
      <c r="AA38" t="s">
        <v>592</v>
      </c>
      <c r="AB38" t="s">
        <v>593</v>
      </c>
      <c r="AC38" t="s">
        <v>594</v>
      </c>
      <c r="AD38" t="s">
        <v>595</v>
      </c>
    </row>
    <row r="39" spans="1:30" ht="26.4" x14ac:dyDescent="0.25">
      <c r="A39" t="s">
        <v>49</v>
      </c>
      <c r="B39" t="s">
        <v>31</v>
      </c>
      <c r="C39" t="s">
        <v>568</v>
      </c>
      <c r="D39" t="s">
        <v>569</v>
      </c>
      <c r="E39" t="s">
        <v>570</v>
      </c>
      <c r="F39" t="s">
        <v>571</v>
      </c>
      <c r="G39" t="s">
        <v>572</v>
      </c>
      <c r="H39" t="s">
        <v>573</v>
      </c>
      <c r="I39" t="s">
        <v>574</v>
      </c>
      <c r="J39" t="s">
        <v>575</v>
      </c>
      <c r="K39" t="s">
        <v>576</v>
      </c>
      <c r="L39" t="s">
        <v>577</v>
      </c>
      <c r="M39" t="s">
        <v>578</v>
      </c>
      <c r="N39" t="s">
        <v>579</v>
      </c>
      <c r="O39" t="s">
        <v>580</v>
      </c>
      <c r="P39" t="s">
        <v>581</v>
      </c>
      <c r="Q39" t="s">
        <v>582</v>
      </c>
      <c r="R39" t="s">
        <v>583</v>
      </c>
      <c r="S39" t="s">
        <v>584</v>
      </c>
      <c r="T39" t="s">
        <v>585</v>
      </c>
      <c r="U39" t="s">
        <v>586</v>
      </c>
      <c r="V39" t="s">
        <v>587</v>
      </c>
      <c r="W39" t="s">
        <v>588</v>
      </c>
      <c r="X39" t="s">
        <v>589</v>
      </c>
      <c r="Y39" t="s">
        <v>590</v>
      </c>
      <c r="Z39" t="s">
        <v>591</v>
      </c>
      <c r="AA39" t="s">
        <v>592</v>
      </c>
      <c r="AB39" t="s">
        <v>593</v>
      </c>
      <c r="AC39" t="s">
        <v>594</v>
      </c>
      <c r="AD39" t="s">
        <v>595</v>
      </c>
    </row>
    <row r="40" spans="1:30" ht="26.4" x14ac:dyDescent="0.25">
      <c r="A40" t="s">
        <v>50</v>
      </c>
      <c r="B40" t="s">
        <v>30</v>
      </c>
      <c r="C40" t="s">
        <v>596</v>
      </c>
      <c r="D40" t="s">
        <v>597</v>
      </c>
      <c r="E40" t="s">
        <v>598</v>
      </c>
      <c r="F40" t="s">
        <v>599</v>
      </c>
      <c r="G40" t="s">
        <v>600</v>
      </c>
      <c r="H40" t="s">
        <v>601</v>
      </c>
      <c r="I40" t="s">
        <v>602</v>
      </c>
      <c r="J40" t="s">
        <v>603</v>
      </c>
      <c r="K40" t="s">
        <v>604</v>
      </c>
      <c r="L40" t="s">
        <v>605</v>
      </c>
      <c r="M40" t="s">
        <v>606</v>
      </c>
      <c r="N40" t="s">
        <v>607</v>
      </c>
      <c r="O40" t="s">
        <v>608</v>
      </c>
      <c r="P40" t="s">
        <v>609</v>
      </c>
      <c r="Q40" t="s">
        <v>610</v>
      </c>
      <c r="R40" t="s">
        <v>611</v>
      </c>
      <c r="S40" t="s">
        <v>612</v>
      </c>
      <c r="T40" t="s">
        <v>613</v>
      </c>
      <c r="U40" t="s">
        <v>614</v>
      </c>
      <c r="V40" t="s">
        <v>615</v>
      </c>
      <c r="W40" t="s">
        <v>616</v>
      </c>
      <c r="X40" t="s">
        <v>617</v>
      </c>
      <c r="Y40" t="s">
        <v>618</v>
      </c>
      <c r="Z40" t="s">
        <v>619</v>
      </c>
      <c r="AA40" t="s">
        <v>620</v>
      </c>
      <c r="AB40" t="s">
        <v>621</v>
      </c>
      <c r="AC40" t="s">
        <v>622</v>
      </c>
      <c r="AD40" t="s">
        <v>623</v>
      </c>
    </row>
    <row r="41" spans="1:30" ht="26.4" x14ac:dyDescent="0.25">
      <c r="A41" t="s">
        <v>50</v>
      </c>
      <c r="B41" t="s">
        <v>31</v>
      </c>
      <c r="C41" t="s">
        <v>596</v>
      </c>
      <c r="D41" t="s">
        <v>597</v>
      </c>
      <c r="E41" t="s">
        <v>598</v>
      </c>
      <c r="F41" t="s">
        <v>599</v>
      </c>
      <c r="G41" t="s">
        <v>600</v>
      </c>
      <c r="H41" t="s">
        <v>601</v>
      </c>
      <c r="I41" t="s">
        <v>602</v>
      </c>
      <c r="J41" t="s">
        <v>603</v>
      </c>
      <c r="K41" t="s">
        <v>604</v>
      </c>
      <c r="L41" t="s">
        <v>605</v>
      </c>
      <c r="M41" t="s">
        <v>606</v>
      </c>
      <c r="N41" t="s">
        <v>607</v>
      </c>
      <c r="O41" t="s">
        <v>608</v>
      </c>
      <c r="P41" t="s">
        <v>609</v>
      </c>
      <c r="Q41" t="s">
        <v>610</v>
      </c>
      <c r="R41" t="s">
        <v>611</v>
      </c>
      <c r="S41" t="s">
        <v>612</v>
      </c>
      <c r="T41" t="s">
        <v>613</v>
      </c>
      <c r="U41" t="s">
        <v>614</v>
      </c>
      <c r="V41" t="s">
        <v>615</v>
      </c>
      <c r="W41" t="s">
        <v>616</v>
      </c>
      <c r="X41" t="s">
        <v>617</v>
      </c>
      <c r="Y41" t="s">
        <v>618</v>
      </c>
      <c r="Z41" t="s">
        <v>619</v>
      </c>
      <c r="AA41" t="s">
        <v>620</v>
      </c>
      <c r="AB41" t="s">
        <v>621</v>
      </c>
      <c r="AC41" t="s">
        <v>622</v>
      </c>
      <c r="AD41" t="s">
        <v>623</v>
      </c>
    </row>
    <row r="42" spans="1:30" ht="26.4" x14ac:dyDescent="0.25">
      <c r="A42" t="s">
        <v>51</v>
      </c>
      <c r="B42" t="s">
        <v>30</v>
      </c>
      <c r="C42" t="s">
        <v>624</v>
      </c>
      <c r="D42" t="s">
        <v>625</v>
      </c>
      <c r="E42" t="s">
        <v>626</v>
      </c>
      <c r="F42" t="s">
        <v>627</v>
      </c>
      <c r="G42" t="s">
        <v>628</v>
      </c>
      <c r="H42" t="s">
        <v>629</v>
      </c>
      <c r="I42" t="s">
        <v>630</v>
      </c>
      <c r="J42" t="s">
        <v>631</v>
      </c>
      <c r="K42" t="s">
        <v>632</v>
      </c>
      <c r="L42" t="s">
        <v>633</v>
      </c>
      <c r="M42" t="s">
        <v>634</v>
      </c>
      <c r="N42" t="s">
        <v>635</v>
      </c>
      <c r="O42" t="s">
        <v>636</v>
      </c>
      <c r="P42" t="s">
        <v>637</v>
      </c>
      <c r="Q42" t="s">
        <v>638</v>
      </c>
      <c r="R42" t="s">
        <v>639</v>
      </c>
      <c r="S42" t="s">
        <v>640</v>
      </c>
      <c r="T42" t="s">
        <v>641</v>
      </c>
      <c r="U42" t="s">
        <v>642</v>
      </c>
      <c r="V42" t="s">
        <v>643</v>
      </c>
      <c r="W42" t="s">
        <v>644</v>
      </c>
      <c r="X42" t="s">
        <v>645</v>
      </c>
      <c r="Y42" t="s">
        <v>646</v>
      </c>
      <c r="Z42" t="s">
        <v>647</v>
      </c>
      <c r="AA42" t="s">
        <v>648</v>
      </c>
      <c r="AB42" t="s">
        <v>649</v>
      </c>
      <c r="AC42" t="s">
        <v>650</v>
      </c>
      <c r="AD42" t="s">
        <v>651</v>
      </c>
    </row>
    <row r="43" spans="1:30" ht="26.4" x14ac:dyDescent="0.25">
      <c r="A43" t="s">
        <v>51</v>
      </c>
      <c r="B43" t="s">
        <v>31</v>
      </c>
      <c r="C43" t="s">
        <v>624</v>
      </c>
      <c r="D43" t="s">
        <v>625</v>
      </c>
      <c r="E43" t="s">
        <v>626</v>
      </c>
      <c r="F43" t="s">
        <v>627</v>
      </c>
      <c r="G43" t="s">
        <v>628</v>
      </c>
      <c r="H43" t="s">
        <v>629</v>
      </c>
      <c r="I43" t="s">
        <v>630</v>
      </c>
      <c r="J43" t="s">
        <v>631</v>
      </c>
      <c r="K43" t="s">
        <v>632</v>
      </c>
      <c r="L43" t="s">
        <v>633</v>
      </c>
      <c r="M43" t="s">
        <v>634</v>
      </c>
      <c r="N43" t="s">
        <v>635</v>
      </c>
      <c r="O43" t="s">
        <v>636</v>
      </c>
      <c r="P43" t="s">
        <v>637</v>
      </c>
      <c r="Q43" t="s">
        <v>638</v>
      </c>
      <c r="R43" t="s">
        <v>639</v>
      </c>
      <c r="S43" t="s">
        <v>640</v>
      </c>
      <c r="T43" t="s">
        <v>641</v>
      </c>
      <c r="U43" t="s">
        <v>642</v>
      </c>
      <c r="V43" t="s">
        <v>643</v>
      </c>
      <c r="W43" t="s">
        <v>644</v>
      </c>
      <c r="X43" t="s">
        <v>645</v>
      </c>
      <c r="Y43" t="s">
        <v>646</v>
      </c>
      <c r="Z43" t="s">
        <v>647</v>
      </c>
      <c r="AA43" t="s">
        <v>648</v>
      </c>
      <c r="AB43" t="s">
        <v>649</v>
      </c>
      <c r="AC43" t="s">
        <v>650</v>
      </c>
      <c r="AD43" t="s">
        <v>651</v>
      </c>
    </row>
    <row r="44" spans="1:30" ht="26.4" x14ac:dyDescent="0.25">
      <c r="A44" t="s">
        <v>52</v>
      </c>
      <c r="B44" t="s">
        <v>30</v>
      </c>
      <c r="C44" t="s">
        <v>652</v>
      </c>
      <c r="D44" t="s">
        <v>653</v>
      </c>
      <c r="E44" t="s">
        <v>654</v>
      </c>
      <c r="F44" t="s">
        <v>655</v>
      </c>
      <c r="G44" t="s">
        <v>656</v>
      </c>
      <c r="H44" t="s">
        <v>657</v>
      </c>
      <c r="I44" t="s">
        <v>658</v>
      </c>
      <c r="J44" t="s">
        <v>659</v>
      </c>
      <c r="K44" t="s">
        <v>660</v>
      </c>
      <c r="L44" t="s">
        <v>661</v>
      </c>
      <c r="M44" t="s">
        <v>662</v>
      </c>
      <c r="N44" t="s">
        <v>663</v>
      </c>
      <c r="O44" t="s">
        <v>664</v>
      </c>
      <c r="P44" t="s">
        <v>665</v>
      </c>
      <c r="Q44" t="s">
        <v>666</v>
      </c>
      <c r="R44" t="s">
        <v>667</v>
      </c>
      <c r="S44" t="s">
        <v>668</v>
      </c>
      <c r="T44" t="s">
        <v>669</v>
      </c>
      <c r="U44" t="s">
        <v>670</v>
      </c>
      <c r="V44" t="s">
        <v>671</v>
      </c>
      <c r="W44" t="s">
        <v>672</v>
      </c>
      <c r="X44" t="s">
        <v>673</v>
      </c>
      <c r="Y44" t="s">
        <v>674</v>
      </c>
      <c r="Z44" t="s">
        <v>675</v>
      </c>
      <c r="AA44" t="s">
        <v>676</v>
      </c>
      <c r="AB44" t="s">
        <v>677</v>
      </c>
      <c r="AC44" t="s">
        <v>678</v>
      </c>
      <c r="AD44" t="s">
        <v>679</v>
      </c>
    </row>
    <row r="45" spans="1:30" ht="26.4" x14ac:dyDescent="0.25">
      <c r="A45" t="s">
        <v>52</v>
      </c>
      <c r="B45" t="s">
        <v>31</v>
      </c>
      <c r="C45" t="s">
        <v>652</v>
      </c>
      <c r="D45" t="s">
        <v>653</v>
      </c>
      <c r="E45" t="s">
        <v>654</v>
      </c>
      <c r="F45" t="s">
        <v>655</v>
      </c>
      <c r="G45" t="s">
        <v>656</v>
      </c>
      <c r="H45" t="s">
        <v>657</v>
      </c>
      <c r="I45" t="s">
        <v>658</v>
      </c>
      <c r="J45" t="s">
        <v>659</v>
      </c>
      <c r="K45" t="s">
        <v>660</v>
      </c>
      <c r="L45" t="s">
        <v>661</v>
      </c>
      <c r="M45" t="s">
        <v>662</v>
      </c>
      <c r="N45" t="s">
        <v>663</v>
      </c>
      <c r="O45" t="s">
        <v>664</v>
      </c>
      <c r="P45" t="s">
        <v>665</v>
      </c>
      <c r="Q45" t="s">
        <v>666</v>
      </c>
      <c r="R45" t="s">
        <v>667</v>
      </c>
      <c r="S45" t="s">
        <v>668</v>
      </c>
      <c r="T45" t="s">
        <v>669</v>
      </c>
      <c r="U45" t="s">
        <v>670</v>
      </c>
      <c r="V45" t="s">
        <v>671</v>
      </c>
      <c r="W45" t="s">
        <v>672</v>
      </c>
      <c r="X45" t="s">
        <v>673</v>
      </c>
      <c r="Y45" t="s">
        <v>674</v>
      </c>
      <c r="Z45" t="s">
        <v>675</v>
      </c>
      <c r="AA45" t="s">
        <v>676</v>
      </c>
      <c r="AB45" t="s">
        <v>677</v>
      </c>
      <c r="AC45" t="s">
        <v>678</v>
      </c>
      <c r="AD45" t="s">
        <v>679</v>
      </c>
    </row>
    <row r="46" spans="1:30" ht="26.4" x14ac:dyDescent="0.25">
      <c r="A46" t="s">
        <v>53</v>
      </c>
      <c r="B46" t="s">
        <v>30</v>
      </c>
      <c r="C46" t="s">
        <v>680</v>
      </c>
      <c r="D46" t="s">
        <v>681</v>
      </c>
      <c r="E46" t="s">
        <v>682</v>
      </c>
      <c r="F46" t="s">
        <v>683</v>
      </c>
      <c r="G46" t="s">
        <v>684</v>
      </c>
      <c r="H46" t="s">
        <v>685</v>
      </c>
      <c r="I46" t="s">
        <v>686</v>
      </c>
      <c r="J46" t="s">
        <v>687</v>
      </c>
      <c r="K46" t="s">
        <v>688</v>
      </c>
      <c r="L46" t="s">
        <v>689</v>
      </c>
      <c r="M46" t="s">
        <v>690</v>
      </c>
      <c r="N46" t="s">
        <v>691</v>
      </c>
      <c r="O46" t="s">
        <v>692</v>
      </c>
      <c r="P46" t="s">
        <v>693</v>
      </c>
      <c r="Q46" t="s">
        <v>694</v>
      </c>
      <c r="R46" t="s">
        <v>695</v>
      </c>
      <c r="S46" t="s">
        <v>696</v>
      </c>
      <c r="T46" t="s">
        <v>697</v>
      </c>
      <c r="U46" t="s">
        <v>698</v>
      </c>
      <c r="V46" t="s">
        <v>699</v>
      </c>
      <c r="W46" t="s">
        <v>700</v>
      </c>
      <c r="X46" t="s">
        <v>701</v>
      </c>
      <c r="Y46" t="s">
        <v>702</v>
      </c>
      <c r="Z46" t="s">
        <v>703</v>
      </c>
      <c r="AA46" t="s">
        <v>704</v>
      </c>
      <c r="AB46" t="s">
        <v>705</v>
      </c>
      <c r="AC46" t="s">
        <v>706</v>
      </c>
      <c r="AD46" t="s">
        <v>707</v>
      </c>
    </row>
    <row r="47" spans="1:30" ht="26.4" x14ac:dyDescent="0.25">
      <c r="A47" t="s">
        <v>53</v>
      </c>
      <c r="B47" t="s">
        <v>31</v>
      </c>
      <c r="C47" t="s">
        <v>680</v>
      </c>
      <c r="D47" t="s">
        <v>681</v>
      </c>
      <c r="E47" t="s">
        <v>682</v>
      </c>
      <c r="F47" t="s">
        <v>683</v>
      </c>
      <c r="G47" t="s">
        <v>684</v>
      </c>
      <c r="H47" t="s">
        <v>685</v>
      </c>
      <c r="I47" t="s">
        <v>686</v>
      </c>
      <c r="J47" t="s">
        <v>687</v>
      </c>
      <c r="K47" t="s">
        <v>688</v>
      </c>
      <c r="L47" t="s">
        <v>689</v>
      </c>
      <c r="M47" t="s">
        <v>690</v>
      </c>
      <c r="N47" t="s">
        <v>691</v>
      </c>
      <c r="O47" t="s">
        <v>692</v>
      </c>
      <c r="P47" t="s">
        <v>693</v>
      </c>
      <c r="Q47" t="s">
        <v>694</v>
      </c>
      <c r="R47" t="s">
        <v>695</v>
      </c>
      <c r="S47" t="s">
        <v>696</v>
      </c>
      <c r="T47" t="s">
        <v>697</v>
      </c>
      <c r="U47" t="s">
        <v>698</v>
      </c>
      <c r="V47" t="s">
        <v>699</v>
      </c>
      <c r="W47" t="s">
        <v>700</v>
      </c>
      <c r="X47" t="s">
        <v>701</v>
      </c>
      <c r="Y47" t="s">
        <v>702</v>
      </c>
      <c r="Z47" t="s">
        <v>703</v>
      </c>
      <c r="AA47" t="s">
        <v>704</v>
      </c>
      <c r="AB47" t="s">
        <v>705</v>
      </c>
      <c r="AC47" t="s">
        <v>706</v>
      </c>
      <c r="AD47" t="s">
        <v>707</v>
      </c>
    </row>
    <row r="48" spans="1:30" ht="26.4" x14ac:dyDescent="0.25">
      <c r="A48" t="s">
        <v>54</v>
      </c>
      <c r="B48" t="s">
        <v>30</v>
      </c>
      <c r="C48" t="s">
        <v>708</v>
      </c>
      <c r="D48" t="s">
        <v>709</v>
      </c>
      <c r="E48" t="s">
        <v>710</v>
      </c>
      <c r="F48" t="s">
        <v>711</v>
      </c>
      <c r="G48" t="s">
        <v>712</v>
      </c>
      <c r="H48" t="s">
        <v>713</v>
      </c>
      <c r="I48" t="s">
        <v>714</v>
      </c>
      <c r="J48" t="s">
        <v>715</v>
      </c>
      <c r="K48" t="s">
        <v>716</v>
      </c>
      <c r="L48" t="s">
        <v>717</v>
      </c>
      <c r="M48" t="s">
        <v>718</v>
      </c>
      <c r="N48" t="s">
        <v>719</v>
      </c>
      <c r="O48" t="s">
        <v>720</v>
      </c>
      <c r="P48" t="s">
        <v>721</v>
      </c>
      <c r="Q48" t="s">
        <v>722</v>
      </c>
      <c r="R48" t="s">
        <v>723</v>
      </c>
      <c r="S48" t="s">
        <v>724</v>
      </c>
      <c r="T48" t="s">
        <v>725</v>
      </c>
      <c r="U48" t="s">
        <v>726</v>
      </c>
      <c r="V48" t="s">
        <v>727</v>
      </c>
      <c r="W48" t="s">
        <v>728</v>
      </c>
      <c r="X48" t="s">
        <v>729</v>
      </c>
      <c r="Y48" t="s">
        <v>730</v>
      </c>
      <c r="Z48" t="s">
        <v>731</v>
      </c>
      <c r="AA48" t="s">
        <v>732</v>
      </c>
      <c r="AB48" t="s">
        <v>733</v>
      </c>
      <c r="AC48" t="s">
        <v>734</v>
      </c>
      <c r="AD48" t="s">
        <v>735</v>
      </c>
    </row>
    <row r="49" spans="1:30" ht="26.4" x14ac:dyDescent="0.25">
      <c r="A49" t="s">
        <v>54</v>
      </c>
      <c r="B49" t="s">
        <v>31</v>
      </c>
      <c r="C49" t="s">
        <v>708</v>
      </c>
      <c r="D49" t="s">
        <v>709</v>
      </c>
      <c r="E49" t="s">
        <v>710</v>
      </c>
      <c r="F49" t="s">
        <v>711</v>
      </c>
      <c r="G49" t="s">
        <v>712</v>
      </c>
      <c r="H49" t="s">
        <v>713</v>
      </c>
      <c r="I49" t="s">
        <v>714</v>
      </c>
      <c r="J49" t="s">
        <v>715</v>
      </c>
      <c r="K49" t="s">
        <v>716</v>
      </c>
      <c r="L49" t="s">
        <v>717</v>
      </c>
      <c r="M49" t="s">
        <v>718</v>
      </c>
      <c r="N49" t="s">
        <v>719</v>
      </c>
      <c r="O49" t="s">
        <v>720</v>
      </c>
      <c r="P49" t="s">
        <v>721</v>
      </c>
      <c r="Q49" t="s">
        <v>722</v>
      </c>
      <c r="R49" t="s">
        <v>723</v>
      </c>
      <c r="S49" t="s">
        <v>724</v>
      </c>
      <c r="T49" t="s">
        <v>725</v>
      </c>
      <c r="U49" t="s">
        <v>726</v>
      </c>
      <c r="V49" t="s">
        <v>727</v>
      </c>
      <c r="W49" t="s">
        <v>728</v>
      </c>
      <c r="X49" t="s">
        <v>729</v>
      </c>
      <c r="Y49" t="s">
        <v>730</v>
      </c>
      <c r="Z49" t="s">
        <v>731</v>
      </c>
      <c r="AA49" t="s">
        <v>732</v>
      </c>
      <c r="AB49" t="s">
        <v>733</v>
      </c>
      <c r="AC49" t="s">
        <v>734</v>
      </c>
      <c r="AD49" t="s">
        <v>735</v>
      </c>
    </row>
    <row r="50" spans="1:30" ht="26.4" x14ac:dyDescent="0.25">
      <c r="A50" t="s">
        <v>55</v>
      </c>
      <c r="B50" t="s">
        <v>30</v>
      </c>
      <c r="C50" t="s">
        <v>736</v>
      </c>
      <c r="D50" t="s">
        <v>737</v>
      </c>
      <c r="E50" t="s">
        <v>738</v>
      </c>
      <c r="F50" t="s">
        <v>739</v>
      </c>
      <c r="G50" t="s">
        <v>740</v>
      </c>
      <c r="H50" t="s">
        <v>741</v>
      </c>
      <c r="I50" t="s">
        <v>742</v>
      </c>
      <c r="J50" t="s">
        <v>743</v>
      </c>
      <c r="K50" t="s">
        <v>744</v>
      </c>
      <c r="L50" t="s">
        <v>745</v>
      </c>
      <c r="M50" t="s">
        <v>746</v>
      </c>
      <c r="N50" t="s">
        <v>747</v>
      </c>
      <c r="O50" t="s">
        <v>748</v>
      </c>
      <c r="P50" t="s">
        <v>749</v>
      </c>
      <c r="Q50" t="s">
        <v>750</v>
      </c>
      <c r="R50" t="s">
        <v>751</v>
      </c>
      <c r="S50" t="s">
        <v>752</v>
      </c>
      <c r="T50" t="s">
        <v>753</v>
      </c>
      <c r="U50" t="s">
        <v>754</v>
      </c>
      <c r="V50" t="s">
        <v>755</v>
      </c>
      <c r="W50" t="s">
        <v>756</v>
      </c>
      <c r="X50" t="s">
        <v>757</v>
      </c>
      <c r="Y50" t="s">
        <v>758</v>
      </c>
      <c r="Z50" t="s">
        <v>759</v>
      </c>
      <c r="AA50" t="s">
        <v>760</v>
      </c>
      <c r="AB50" t="s">
        <v>761</v>
      </c>
      <c r="AC50" t="s">
        <v>762</v>
      </c>
      <c r="AD50" t="s">
        <v>763</v>
      </c>
    </row>
    <row r="51" spans="1:30" ht="26.4" x14ac:dyDescent="0.25">
      <c r="A51" t="s">
        <v>55</v>
      </c>
      <c r="B51" t="s">
        <v>31</v>
      </c>
      <c r="C51" t="s">
        <v>736</v>
      </c>
      <c r="D51" t="s">
        <v>737</v>
      </c>
      <c r="E51" t="s">
        <v>738</v>
      </c>
      <c r="F51" t="s">
        <v>739</v>
      </c>
      <c r="G51" t="s">
        <v>740</v>
      </c>
      <c r="H51" t="s">
        <v>741</v>
      </c>
      <c r="I51" t="s">
        <v>742</v>
      </c>
      <c r="J51" t="s">
        <v>743</v>
      </c>
      <c r="K51" t="s">
        <v>744</v>
      </c>
      <c r="L51" t="s">
        <v>745</v>
      </c>
      <c r="M51" t="s">
        <v>746</v>
      </c>
      <c r="N51" t="s">
        <v>747</v>
      </c>
      <c r="O51" t="s">
        <v>748</v>
      </c>
      <c r="P51" t="s">
        <v>749</v>
      </c>
      <c r="Q51" t="s">
        <v>750</v>
      </c>
      <c r="R51" t="s">
        <v>751</v>
      </c>
      <c r="S51" t="s">
        <v>752</v>
      </c>
      <c r="T51" t="s">
        <v>753</v>
      </c>
      <c r="U51" t="s">
        <v>754</v>
      </c>
      <c r="V51" t="s">
        <v>755</v>
      </c>
      <c r="W51" t="s">
        <v>756</v>
      </c>
      <c r="X51" t="s">
        <v>757</v>
      </c>
      <c r="Y51" t="s">
        <v>758</v>
      </c>
      <c r="Z51" t="s">
        <v>759</v>
      </c>
      <c r="AA51" t="s">
        <v>760</v>
      </c>
      <c r="AB51" t="s">
        <v>761</v>
      </c>
      <c r="AC51" t="s">
        <v>762</v>
      </c>
      <c r="AD51" t="s">
        <v>763</v>
      </c>
    </row>
    <row r="52" spans="1:30" ht="26.4" x14ac:dyDescent="0.25">
      <c r="A52" t="s">
        <v>56</v>
      </c>
      <c r="B52" t="s">
        <v>30</v>
      </c>
      <c r="C52" t="s">
        <v>764</v>
      </c>
      <c r="D52" t="s">
        <v>765</v>
      </c>
      <c r="E52" t="s">
        <v>766</v>
      </c>
      <c r="F52" t="s">
        <v>767</v>
      </c>
      <c r="G52" t="s">
        <v>768</v>
      </c>
      <c r="H52" t="s">
        <v>769</v>
      </c>
      <c r="I52" t="s">
        <v>770</v>
      </c>
      <c r="J52" t="s">
        <v>771</v>
      </c>
      <c r="K52" t="s">
        <v>772</v>
      </c>
      <c r="L52" t="s">
        <v>773</v>
      </c>
      <c r="M52" t="s">
        <v>774</v>
      </c>
      <c r="N52" t="s">
        <v>775</v>
      </c>
      <c r="O52" t="s">
        <v>776</v>
      </c>
      <c r="P52" t="s">
        <v>777</v>
      </c>
      <c r="Q52" t="s">
        <v>778</v>
      </c>
      <c r="R52" t="s">
        <v>779</v>
      </c>
      <c r="S52" t="s">
        <v>780</v>
      </c>
      <c r="T52" t="s">
        <v>781</v>
      </c>
      <c r="U52" t="s">
        <v>782</v>
      </c>
      <c r="V52" t="s">
        <v>783</v>
      </c>
      <c r="W52" t="s">
        <v>784</v>
      </c>
      <c r="X52" t="s">
        <v>785</v>
      </c>
      <c r="Y52" t="s">
        <v>786</v>
      </c>
      <c r="Z52" t="s">
        <v>787</v>
      </c>
      <c r="AA52" t="s">
        <v>788</v>
      </c>
      <c r="AB52" t="s">
        <v>789</v>
      </c>
      <c r="AC52" t="s">
        <v>790</v>
      </c>
      <c r="AD52" t="s">
        <v>791</v>
      </c>
    </row>
    <row r="53" spans="1:30" ht="26.4" x14ac:dyDescent="0.25">
      <c r="A53" t="s">
        <v>56</v>
      </c>
      <c r="B53" t="s">
        <v>31</v>
      </c>
      <c r="C53" t="s">
        <v>764</v>
      </c>
      <c r="D53" t="s">
        <v>765</v>
      </c>
      <c r="E53" t="s">
        <v>766</v>
      </c>
      <c r="F53" t="s">
        <v>767</v>
      </c>
      <c r="G53" t="s">
        <v>768</v>
      </c>
      <c r="H53" t="s">
        <v>769</v>
      </c>
      <c r="I53" t="s">
        <v>770</v>
      </c>
      <c r="J53" t="s">
        <v>771</v>
      </c>
      <c r="K53" t="s">
        <v>772</v>
      </c>
      <c r="L53" t="s">
        <v>773</v>
      </c>
      <c r="M53" t="s">
        <v>774</v>
      </c>
      <c r="N53" t="s">
        <v>775</v>
      </c>
      <c r="O53" t="s">
        <v>776</v>
      </c>
      <c r="P53" t="s">
        <v>777</v>
      </c>
      <c r="Q53" t="s">
        <v>778</v>
      </c>
      <c r="R53" t="s">
        <v>779</v>
      </c>
      <c r="S53" t="s">
        <v>780</v>
      </c>
      <c r="T53" t="s">
        <v>781</v>
      </c>
      <c r="U53" t="s">
        <v>782</v>
      </c>
      <c r="V53" t="s">
        <v>783</v>
      </c>
      <c r="W53" t="s">
        <v>784</v>
      </c>
      <c r="X53" t="s">
        <v>785</v>
      </c>
      <c r="Y53" t="s">
        <v>786</v>
      </c>
      <c r="Z53" t="s">
        <v>787</v>
      </c>
      <c r="AA53" t="s">
        <v>788</v>
      </c>
      <c r="AB53" t="s">
        <v>789</v>
      </c>
      <c r="AC53" t="s">
        <v>790</v>
      </c>
      <c r="AD53" t="s">
        <v>791</v>
      </c>
    </row>
    <row r="54" spans="1:30" ht="26.4" x14ac:dyDescent="0.25">
      <c r="A54" t="s">
        <v>57</v>
      </c>
      <c r="B54" t="s">
        <v>30</v>
      </c>
      <c r="C54" t="s">
        <v>792</v>
      </c>
      <c r="D54" t="s">
        <v>793</v>
      </c>
      <c r="E54" t="s">
        <v>794</v>
      </c>
      <c r="F54" t="s">
        <v>795</v>
      </c>
      <c r="G54" t="s">
        <v>796</v>
      </c>
      <c r="H54" t="s">
        <v>797</v>
      </c>
      <c r="I54" t="s">
        <v>798</v>
      </c>
      <c r="J54" t="s">
        <v>799</v>
      </c>
      <c r="K54" t="s">
        <v>800</v>
      </c>
      <c r="L54" t="s">
        <v>801</v>
      </c>
      <c r="M54" t="s">
        <v>802</v>
      </c>
      <c r="N54" t="s">
        <v>803</v>
      </c>
      <c r="O54" t="s">
        <v>804</v>
      </c>
      <c r="P54" t="s">
        <v>805</v>
      </c>
      <c r="Q54" t="s">
        <v>806</v>
      </c>
      <c r="R54" t="s">
        <v>807</v>
      </c>
      <c r="S54" t="s">
        <v>808</v>
      </c>
      <c r="T54" t="s">
        <v>809</v>
      </c>
      <c r="U54" t="s">
        <v>810</v>
      </c>
      <c r="V54" t="s">
        <v>811</v>
      </c>
      <c r="W54" t="s">
        <v>812</v>
      </c>
      <c r="X54" t="s">
        <v>813</v>
      </c>
      <c r="Y54" t="s">
        <v>814</v>
      </c>
      <c r="Z54" t="s">
        <v>815</v>
      </c>
      <c r="AA54" t="s">
        <v>816</v>
      </c>
      <c r="AB54" t="s">
        <v>817</v>
      </c>
      <c r="AC54" t="s">
        <v>818</v>
      </c>
      <c r="AD54" t="s">
        <v>819</v>
      </c>
    </row>
    <row r="55" spans="1:30" ht="26.4" x14ac:dyDescent="0.25">
      <c r="A55" t="s">
        <v>57</v>
      </c>
      <c r="B55" t="s">
        <v>31</v>
      </c>
      <c r="C55" t="s">
        <v>792</v>
      </c>
      <c r="D55" t="s">
        <v>793</v>
      </c>
      <c r="E55" t="s">
        <v>794</v>
      </c>
      <c r="F55" t="s">
        <v>795</v>
      </c>
      <c r="G55" t="s">
        <v>796</v>
      </c>
      <c r="H55" t="s">
        <v>797</v>
      </c>
      <c r="I55" t="s">
        <v>798</v>
      </c>
      <c r="J55" t="s">
        <v>799</v>
      </c>
      <c r="K55" t="s">
        <v>800</v>
      </c>
      <c r="L55" t="s">
        <v>801</v>
      </c>
      <c r="M55" t="s">
        <v>802</v>
      </c>
      <c r="N55" t="s">
        <v>803</v>
      </c>
      <c r="O55" t="s">
        <v>804</v>
      </c>
      <c r="P55" t="s">
        <v>805</v>
      </c>
      <c r="Q55" t="s">
        <v>806</v>
      </c>
      <c r="R55" t="s">
        <v>807</v>
      </c>
      <c r="S55" t="s">
        <v>808</v>
      </c>
      <c r="T55" t="s">
        <v>809</v>
      </c>
      <c r="U55" t="s">
        <v>810</v>
      </c>
      <c r="V55" t="s">
        <v>811</v>
      </c>
      <c r="W55" t="s">
        <v>812</v>
      </c>
      <c r="X55" t="s">
        <v>813</v>
      </c>
      <c r="Y55" t="s">
        <v>814</v>
      </c>
      <c r="Z55" t="s">
        <v>815</v>
      </c>
      <c r="AA55" t="s">
        <v>816</v>
      </c>
      <c r="AB55" t="s">
        <v>817</v>
      </c>
      <c r="AC55" t="s">
        <v>818</v>
      </c>
      <c r="AD55" t="s">
        <v>819</v>
      </c>
    </row>
    <row r="56" spans="1:30" ht="26.4" x14ac:dyDescent="0.25">
      <c r="A56" t="s">
        <v>58</v>
      </c>
      <c r="B56" t="s">
        <v>30</v>
      </c>
      <c r="C56" t="s">
        <v>820</v>
      </c>
      <c r="D56" t="s">
        <v>821</v>
      </c>
      <c r="E56" t="s">
        <v>822</v>
      </c>
      <c r="F56" t="s">
        <v>823</v>
      </c>
      <c r="G56" t="s">
        <v>824</v>
      </c>
      <c r="H56" t="s">
        <v>825</v>
      </c>
      <c r="I56" t="s">
        <v>826</v>
      </c>
      <c r="J56" t="s">
        <v>827</v>
      </c>
      <c r="K56" t="s">
        <v>828</v>
      </c>
      <c r="L56" t="s">
        <v>829</v>
      </c>
      <c r="M56" t="s">
        <v>830</v>
      </c>
      <c r="N56" t="s">
        <v>831</v>
      </c>
      <c r="O56" t="s">
        <v>832</v>
      </c>
      <c r="P56" t="s">
        <v>833</v>
      </c>
      <c r="Q56" t="s">
        <v>834</v>
      </c>
      <c r="R56" t="s">
        <v>835</v>
      </c>
      <c r="S56" t="s">
        <v>836</v>
      </c>
      <c r="T56" t="s">
        <v>837</v>
      </c>
      <c r="U56" t="s">
        <v>838</v>
      </c>
      <c r="V56" t="s">
        <v>839</v>
      </c>
      <c r="W56" t="s">
        <v>840</v>
      </c>
      <c r="X56" t="s">
        <v>841</v>
      </c>
      <c r="Y56" t="s">
        <v>842</v>
      </c>
      <c r="Z56" t="s">
        <v>843</v>
      </c>
      <c r="AA56" t="s">
        <v>844</v>
      </c>
      <c r="AB56" t="s">
        <v>845</v>
      </c>
      <c r="AC56" t="s">
        <v>846</v>
      </c>
      <c r="AD56" t="s">
        <v>847</v>
      </c>
    </row>
    <row r="57" spans="1:30" ht="26.4" x14ac:dyDescent="0.25">
      <c r="A57" t="s">
        <v>58</v>
      </c>
      <c r="B57" t="s">
        <v>31</v>
      </c>
      <c r="C57" t="s">
        <v>820</v>
      </c>
      <c r="D57" t="s">
        <v>821</v>
      </c>
      <c r="E57" t="s">
        <v>822</v>
      </c>
      <c r="F57" t="s">
        <v>823</v>
      </c>
      <c r="G57" t="s">
        <v>824</v>
      </c>
      <c r="H57" t="s">
        <v>825</v>
      </c>
      <c r="I57" t="s">
        <v>826</v>
      </c>
      <c r="J57" t="s">
        <v>827</v>
      </c>
      <c r="K57" t="s">
        <v>828</v>
      </c>
      <c r="L57" t="s">
        <v>829</v>
      </c>
      <c r="M57" t="s">
        <v>830</v>
      </c>
      <c r="N57" t="s">
        <v>831</v>
      </c>
      <c r="O57" t="s">
        <v>832</v>
      </c>
      <c r="P57" t="s">
        <v>833</v>
      </c>
      <c r="Q57" t="s">
        <v>834</v>
      </c>
      <c r="R57" t="s">
        <v>835</v>
      </c>
      <c r="S57" t="s">
        <v>836</v>
      </c>
      <c r="T57" t="s">
        <v>837</v>
      </c>
      <c r="U57" t="s">
        <v>838</v>
      </c>
      <c r="V57" t="s">
        <v>839</v>
      </c>
      <c r="W57" t="s">
        <v>840</v>
      </c>
      <c r="X57" t="s">
        <v>841</v>
      </c>
      <c r="Y57" t="s">
        <v>842</v>
      </c>
      <c r="Z57" t="s">
        <v>843</v>
      </c>
      <c r="AA57" t="s">
        <v>844</v>
      </c>
      <c r="AB57" t="s">
        <v>845</v>
      </c>
      <c r="AC57" t="s">
        <v>846</v>
      </c>
      <c r="AD57" t="s">
        <v>847</v>
      </c>
    </row>
    <row r="58" spans="1:30" ht="26.4" x14ac:dyDescent="0.25">
      <c r="A58" t="s">
        <v>59</v>
      </c>
      <c r="B58" t="s">
        <v>30</v>
      </c>
      <c r="C58" t="s">
        <v>848</v>
      </c>
      <c r="D58" t="s">
        <v>849</v>
      </c>
      <c r="E58" t="s">
        <v>850</v>
      </c>
      <c r="F58" t="s">
        <v>851</v>
      </c>
      <c r="G58" t="s">
        <v>852</v>
      </c>
      <c r="H58" t="s">
        <v>853</v>
      </c>
      <c r="I58" t="s">
        <v>854</v>
      </c>
      <c r="J58" t="s">
        <v>855</v>
      </c>
      <c r="K58" t="s">
        <v>856</v>
      </c>
      <c r="L58" t="s">
        <v>857</v>
      </c>
      <c r="M58" t="s">
        <v>858</v>
      </c>
      <c r="N58" t="s">
        <v>859</v>
      </c>
      <c r="O58" t="s">
        <v>860</v>
      </c>
      <c r="P58" t="s">
        <v>861</v>
      </c>
      <c r="Q58" t="s">
        <v>862</v>
      </c>
      <c r="R58" t="s">
        <v>863</v>
      </c>
      <c r="S58" t="s">
        <v>864</v>
      </c>
      <c r="T58" t="s">
        <v>865</v>
      </c>
      <c r="U58" t="s">
        <v>866</v>
      </c>
      <c r="V58" t="s">
        <v>867</v>
      </c>
      <c r="W58" t="s">
        <v>868</v>
      </c>
      <c r="X58" t="s">
        <v>869</v>
      </c>
      <c r="Y58" t="s">
        <v>870</v>
      </c>
      <c r="Z58" t="s">
        <v>871</v>
      </c>
      <c r="AA58" t="s">
        <v>872</v>
      </c>
      <c r="AB58" t="s">
        <v>873</v>
      </c>
      <c r="AC58" t="s">
        <v>874</v>
      </c>
      <c r="AD58" t="s">
        <v>875</v>
      </c>
    </row>
    <row r="59" spans="1:30" ht="26.4" x14ac:dyDescent="0.25">
      <c r="A59" t="s">
        <v>59</v>
      </c>
      <c r="B59" t="s">
        <v>31</v>
      </c>
      <c r="C59" t="s">
        <v>848</v>
      </c>
      <c r="D59" t="s">
        <v>849</v>
      </c>
      <c r="E59" t="s">
        <v>850</v>
      </c>
      <c r="F59" t="s">
        <v>851</v>
      </c>
      <c r="G59" t="s">
        <v>852</v>
      </c>
      <c r="H59" t="s">
        <v>853</v>
      </c>
      <c r="I59" t="s">
        <v>854</v>
      </c>
      <c r="J59" t="s">
        <v>855</v>
      </c>
      <c r="K59" t="s">
        <v>856</v>
      </c>
      <c r="L59" t="s">
        <v>857</v>
      </c>
      <c r="M59" t="s">
        <v>858</v>
      </c>
      <c r="N59" t="s">
        <v>859</v>
      </c>
      <c r="O59" t="s">
        <v>860</v>
      </c>
      <c r="P59" t="s">
        <v>861</v>
      </c>
      <c r="Q59" t="s">
        <v>862</v>
      </c>
      <c r="R59" t="s">
        <v>863</v>
      </c>
      <c r="S59" t="s">
        <v>864</v>
      </c>
      <c r="T59" t="s">
        <v>865</v>
      </c>
      <c r="U59" t="s">
        <v>866</v>
      </c>
      <c r="V59" t="s">
        <v>867</v>
      </c>
      <c r="W59" t="s">
        <v>868</v>
      </c>
      <c r="X59" t="s">
        <v>869</v>
      </c>
      <c r="Y59" t="s">
        <v>870</v>
      </c>
      <c r="Z59" t="s">
        <v>871</v>
      </c>
      <c r="AA59" t="s">
        <v>872</v>
      </c>
      <c r="AB59" t="s">
        <v>873</v>
      </c>
      <c r="AC59" t="s">
        <v>874</v>
      </c>
      <c r="AD59" t="s">
        <v>875</v>
      </c>
    </row>
    <row r="60" spans="1:30" ht="26.4" x14ac:dyDescent="0.25">
      <c r="A60" t="s">
        <v>60</v>
      </c>
      <c r="B60" t="s">
        <v>30</v>
      </c>
      <c r="C60" t="s">
        <v>876</v>
      </c>
      <c r="D60" t="s">
        <v>877</v>
      </c>
      <c r="E60" t="s">
        <v>878</v>
      </c>
      <c r="F60" t="s">
        <v>879</v>
      </c>
      <c r="G60" t="s">
        <v>880</v>
      </c>
      <c r="H60" t="s">
        <v>881</v>
      </c>
      <c r="I60" t="s">
        <v>882</v>
      </c>
      <c r="J60" t="s">
        <v>883</v>
      </c>
      <c r="K60" t="s">
        <v>884</v>
      </c>
      <c r="L60" t="s">
        <v>885</v>
      </c>
      <c r="M60" t="s">
        <v>886</v>
      </c>
      <c r="N60" t="s">
        <v>887</v>
      </c>
      <c r="O60" t="s">
        <v>888</v>
      </c>
      <c r="P60" t="s">
        <v>889</v>
      </c>
      <c r="Q60" t="s">
        <v>890</v>
      </c>
      <c r="R60" t="s">
        <v>891</v>
      </c>
      <c r="S60" t="s">
        <v>892</v>
      </c>
      <c r="T60" t="s">
        <v>893</v>
      </c>
      <c r="U60" t="s">
        <v>894</v>
      </c>
      <c r="V60" t="s">
        <v>895</v>
      </c>
      <c r="W60" t="s">
        <v>896</v>
      </c>
      <c r="X60" t="s">
        <v>897</v>
      </c>
      <c r="Y60" t="s">
        <v>898</v>
      </c>
      <c r="Z60" t="s">
        <v>899</v>
      </c>
      <c r="AA60" t="s">
        <v>900</v>
      </c>
      <c r="AB60" t="s">
        <v>901</v>
      </c>
      <c r="AC60" t="s">
        <v>902</v>
      </c>
      <c r="AD60" t="s">
        <v>903</v>
      </c>
    </row>
    <row r="61" spans="1:30" ht="26.4" x14ac:dyDescent="0.25">
      <c r="A61" t="s">
        <v>60</v>
      </c>
      <c r="B61" t="s">
        <v>31</v>
      </c>
      <c r="C61" t="s">
        <v>876</v>
      </c>
      <c r="D61" t="s">
        <v>877</v>
      </c>
      <c r="E61" t="s">
        <v>878</v>
      </c>
      <c r="F61" t="s">
        <v>879</v>
      </c>
      <c r="G61" t="s">
        <v>880</v>
      </c>
      <c r="H61" t="s">
        <v>881</v>
      </c>
      <c r="I61" t="s">
        <v>882</v>
      </c>
      <c r="J61" t="s">
        <v>883</v>
      </c>
      <c r="K61" t="s">
        <v>884</v>
      </c>
      <c r="L61" t="s">
        <v>885</v>
      </c>
      <c r="M61" t="s">
        <v>886</v>
      </c>
      <c r="N61" t="s">
        <v>887</v>
      </c>
      <c r="O61" t="s">
        <v>888</v>
      </c>
      <c r="P61" t="s">
        <v>889</v>
      </c>
      <c r="Q61" t="s">
        <v>890</v>
      </c>
      <c r="R61" t="s">
        <v>891</v>
      </c>
      <c r="S61" t="s">
        <v>892</v>
      </c>
      <c r="T61" t="s">
        <v>893</v>
      </c>
      <c r="U61" t="s">
        <v>894</v>
      </c>
      <c r="V61" t="s">
        <v>895</v>
      </c>
      <c r="W61" t="s">
        <v>896</v>
      </c>
      <c r="X61" t="s">
        <v>897</v>
      </c>
      <c r="Y61" t="s">
        <v>898</v>
      </c>
      <c r="Z61" t="s">
        <v>899</v>
      </c>
      <c r="AA61" t="s">
        <v>900</v>
      </c>
      <c r="AB61" t="s">
        <v>901</v>
      </c>
      <c r="AC61" t="s">
        <v>902</v>
      </c>
      <c r="AD61" t="s">
        <v>903</v>
      </c>
    </row>
    <row r="62" spans="1:30" ht="26.4" x14ac:dyDescent="0.25">
      <c r="A62" t="s">
        <v>61</v>
      </c>
      <c r="B62" t="s">
        <v>30</v>
      </c>
      <c r="C62" t="s">
        <v>904</v>
      </c>
      <c r="D62" t="s">
        <v>905</v>
      </c>
      <c r="E62" t="s">
        <v>906</v>
      </c>
      <c r="F62" t="s">
        <v>907</v>
      </c>
      <c r="G62" t="s">
        <v>908</v>
      </c>
      <c r="H62" t="s">
        <v>909</v>
      </c>
      <c r="I62" t="s">
        <v>910</v>
      </c>
      <c r="J62" t="s">
        <v>911</v>
      </c>
      <c r="K62" t="s">
        <v>912</v>
      </c>
      <c r="L62" t="s">
        <v>913</v>
      </c>
      <c r="M62" t="s">
        <v>914</v>
      </c>
      <c r="N62" t="s">
        <v>915</v>
      </c>
      <c r="O62" t="s">
        <v>916</v>
      </c>
      <c r="P62" t="s">
        <v>917</v>
      </c>
      <c r="Q62" t="s">
        <v>918</v>
      </c>
      <c r="R62" t="s">
        <v>919</v>
      </c>
      <c r="S62" t="s">
        <v>920</v>
      </c>
      <c r="T62" t="s">
        <v>921</v>
      </c>
      <c r="U62" t="s">
        <v>922</v>
      </c>
      <c r="V62" t="s">
        <v>923</v>
      </c>
      <c r="W62" t="s">
        <v>924</v>
      </c>
      <c r="X62" t="s">
        <v>925</v>
      </c>
      <c r="Y62" t="s">
        <v>926</v>
      </c>
      <c r="Z62" t="s">
        <v>927</v>
      </c>
      <c r="AA62" t="s">
        <v>928</v>
      </c>
      <c r="AB62" t="s">
        <v>929</v>
      </c>
      <c r="AC62" t="s">
        <v>930</v>
      </c>
      <c r="AD62" t="s">
        <v>931</v>
      </c>
    </row>
    <row r="63" spans="1:30" ht="26.4" x14ac:dyDescent="0.25">
      <c r="A63" t="s">
        <v>61</v>
      </c>
      <c r="B63" t="s">
        <v>31</v>
      </c>
      <c r="C63" t="s">
        <v>904</v>
      </c>
      <c r="D63" t="s">
        <v>905</v>
      </c>
      <c r="E63" t="s">
        <v>906</v>
      </c>
      <c r="F63" t="s">
        <v>907</v>
      </c>
      <c r="G63" t="s">
        <v>908</v>
      </c>
      <c r="H63" t="s">
        <v>909</v>
      </c>
      <c r="I63" t="s">
        <v>910</v>
      </c>
      <c r="J63" t="s">
        <v>911</v>
      </c>
      <c r="K63" t="s">
        <v>912</v>
      </c>
      <c r="L63" t="s">
        <v>913</v>
      </c>
      <c r="M63" t="s">
        <v>914</v>
      </c>
      <c r="N63" t="s">
        <v>915</v>
      </c>
      <c r="O63" t="s">
        <v>916</v>
      </c>
      <c r="P63" t="s">
        <v>917</v>
      </c>
      <c r="Q63" t="s">
        <v>918</v>
      </c>
      <c r="R63" t="s">
        <v>919</v>
      </c>
      <c r="S63" t="s">
        <v>920</v>
      </c>
      <c r="T63" t="s">
        <v>921</v>
      </c>
      <c r="U63" t="s">
        <v>922</v>
      </c>
      <c r="V63" t="s">
        <v>923</v>
      </c>
      <c r="W63" t="s">
        <v>924</v>
      </c>
      <c r="X63" t="s">
        <v>925</v>
      </c>
      <c r="Y63" t="s">
        <v>926</v>
      </c>
      <c r="Z63" t="s">
        <v>927</v>
      </c>
      <c r="AA63" t="s">
        <v>928</v>
      </c>
      <c r="AB63" t="s">
        <v>929</v>
      </c>
      <c r="AC63" t="s">
        <v>930</v>
      </c>
      <c r="AD63" t="s">
        <v>931</v>
      </c>
    </row>
    <row r="64" spans="1:30" ht="26.4" x14ac:dyDescent="0.25">
      <c r="A64" t="s">
        <v>62</v>
      </c>
      <c r="B64" t="s">
        <v>30</v>
      </c>
      <c r="C64" t="s">
        <v>932</v>
      </c>
      <c r="D64" t="s">
        <v>933</v>
      </c>
      <c r="E64" t="s">
        <v>934</v>
      </c>
      <c r="F64" t="s">
        <v>935</v>
      </c>
      <c r="G64" t="s">
        <v>936</v>
      </c>
      <c r="H64" t="s">
        <v>937</v>
      </c>
      <c r="I64" t="s">
        <v>938</v>
      </c>
      <c r="J64" t="s">
        <v>939</v>
      </c>
      <c r="K64" t="s">
        <v>940</v>
      </c>
      <c r="L64" t="s">
        <v>941</v>
      </c>
      <c r="M64" t="s">
        <v>942</v>
      </c>
      <c r="N64" t="s">
        <v>943</v>
      </c>
      <c r="O64" t="s">
        <v>944</v>
      </c>
      <c r="P64" t="s">
        <v>945</v>
      </c>
      <c r="Q64" t="s">
        <v>946</v>
      </c>
      <c r="R64" t="s">
        <v>947</v>
      </c>
      <c r="S64" t="s">
        <v>948</v>
      </c>
      <c r="T64" t="s">
        <v>949</v>
      </c>
      <c r="U64" t="s">
        <v>950</v>
      </c>
      <c r="V64" t="s">
        <v>951</v>
      </c>
      <c r="W64" t="s">
        <v>952</v>
      </c>
      <c r="X64" t="s">
        <v>953</v>
      </c>
      <c r="Y64" t="s">
        <v>954</v>
      </c>
      <c r="Z64" t="s">
        <v>955</v>
      </c>
      <c r="AA64" t="s">
        <v>956</v>
      </c>
      <c r="AB64" t="s">
        <v>957</v>
      </c>
      <c r="AC64" t="s">
        <v>958</v>
      </c>
      <c r="AD64" t="s">
        <v>959</v>
      </c>
    </row>
    <row r="65" spans="1:30" ht="26.4" x14ac:dyDescent="0.25">
      <c r="A65" t="s">
        <v>62</v>
      </c>
      <c r="B65" t="s">
        <v>31</v>
      </c>
      <c r="C65" t="s">
        <v>932</v>
      </c>
      <c r="D65" t="s">
        <v>933</v>
      </c>
      <c r="E65" t="s">
        <v>934</v>
      </c>
      <c r="F65" t="s">
        <v>935</v>
      </c>
      <c r="G65" t="s">
        <v>936</v>
      </c>
      <c r="H65" t="s">
        <v>937</v>
      </c>
      <c r="I65" t="s">
        <v>938</v>
      </c>
      <c r="J65" t="s">
        <v>939</v>
      </c>
      <c r="K65" t="s">
        <v>940</v>
      </c>
      <c r="L65" t="s">
        <v>941</v>
      </c>
      <c r="M65" t="s">
        <v>942</v>
      </c>
      <c r="N65" t="s">
        <v>943</v>
      </c>
      <c r="O65" t="s">
        <v>944</v>
      </c>
      <c r="P65" t="s">
        <v>945</v>
      </c>
      <c r="Q65" t="s">
        <v>946</v>
      </c>
      <c r="R65" t="s">
        <v>947</v>
      </c>
      <c r="S65" t="s">
        <v>948</v>
      </c>
      <c r="T65" t="s">
        <v>949</v>
      </c>
      <c r="U65" t="s">
        <v>950</v>
      </c>
      <c r="V65" t="s">
        <v>951</v>
      </c>
      <c r="W65" t="s">
        <v>952</v>
      </c>
      <c r="X65" t="s">
        <v>953</v>
      </c>
      <c r="Y65" t="s">
        <v>954</v>
      </c>
      <c r="Z65" t="s">
        <v>955</v>
      </c>
      <c r="AA65" t="s">
        <v>956</v>
      </c>
      <c r="AB65" t="s">
        <v>957</v>
      </c>
      <c r="AC65" t="s">
        <v>958</v>
      </c>
      <c r="AD65" t="s">
        <v>959</v>
      </c>
    </row>
    <row r="66" spans="1:30" ht="26.4" x14ac:dyDescent="0.25">
      <c r="A66" t="s">
        <v>63</v>
      </c>
      <c r="B66" t="s">
        <v>30</v>
      </c>
      <c r="C66" t="s">
        <v>960</v>
      </c>
      <c r="D66" t="s">
        <v>961</v>
      </c>
      <c r="E66" t="s">
        <v>962</v>
      </c>
      <c r="F66" t="s">
        <v>963</v>
      </c>
      <c r="G66" t="s">
        <v>964</v>
      </c>
      <c r="H66" t="s">
        <v>965</v>
      </c>
      <c r="I66" t="s">
        <v>966</v>
      </c>
      <c r="J66" t="s">
        <v>967</v>
      </c>
      <c r="K66" t="s">
        <v>968</v>
      </c>
      <c r="L66" t="s">
        <v>969</v>
      </c>
      <c r="M66" t="s">
        <v>970</v>
      </c>
      <c r="N66" t="s">
        <v>971</v>
      </c>
      <c r="O66" t="s">
        <v>972</v>
      </c>
      <c r="P66" t="s">
        <v>973</v>
      </c>
      <c r="Q66" t="s">
        <v>974</v>
      </c>
      <c r="R66" t="s">
        <v>975</v>
      </c>
      <c r="S66" t="s">
        <v>976</v>
      </c>
      <c r="T66" t="s">
        <v>977</v>
      </c>
      <c r="U66" t="s">
        <v>978</v>
      </c>
      <c r="V66" t="s">
        <v>979</v>
      </c>
      <c r="W66" t="s">
        <v>980</v>
      </c>
      <c r="X66" t="s">
        <v>981</v>
      </c>
      <c r="Y66" t="s">
        <v>982</v>
      </c>
      <c r="Z66" t="s">
        <v>983</v>
      </c>
      <c r="AA66" t="s">
        <v>984</v>
      </c>
      <c r="AB66" t="s">
        <v>985</v>
      </c>
      <c r="AC66" t="s">
        <v>986</v>
      </c>
      <c r="AD66" t="s">
        <v>987</v>
      </c>
    </row>
    <row r="67" spans="1:30" ht="26.4" x14ac:dyDescent="0.25">
      <c r="A67" t="s">
        <v>63</v>
      </c>
      <c r="B67" t="s">
        <v>31</v>
      </c>
      <c r="C67" t="s">
        <v>960</v>
      </c>
      <c r="D67" t="s">
        <v>961</v>
      </c>
      <c r="E67" t="s">
        <v>962</v>
      </c>
      <c r="F67" t="s">
        <v>963</v>
      </c>
      <c r="G67" t="s">
        <v>964</v>
      </c>
      <c r="H67" t="s">
        <v>965</v>
      </c>
      <c r="I67" t="s">
        <v>966</v>
      </c>
      <c r="J67" t="s">
        <v>967</v>
      </c>
      <c r="K67" t="s">
        <v>968</v>
      </c>
      <c r="L67" t="s">
        <v>969</v>
      </c>
      <c r="M67" t="s">
        <v>970</v>
      </c>
      <c r="N67" t="s">
        <v>971</v>
      </c>
      <c r="O67" t="s">
        <v>972</v>
      </c>
      <c r="P67" t="s">
        <v>973</v>
      </c>
      <c r="Q67" t="s">
        <v>974</v>
      </c>
      <c r="R67" t="s">
        <v>975</v>
      </c>
      <c r="S67" t="s">
        <v>976</v>
      </c>
      <c r="T67" t="s">
        <v>977</v>
      </c>
      <c r="U67" t="s">
        <v>978</v>
      </c>
      <c r="V67" t="s">
        <v>979</v>
      </c>
      <c r="W67" t="s">
        <v>980</v>
      </c>
      <c r="X67" t="s">
        <v>981</v>
      </c>
      <c r="Y67" t="s">
        <v>982</v>
      </c>
      <c r="Z67" t="s">
        <v>983</v>
      </c>
      <c r="AA67" t="s">
        <v>984</v>
      </c>
      <c r="AB67" t="s">
        <v>985</v>
      </c>
      <c r="AC67" t="s">
        <v>986</v>
      </c>
      <c r="AD67" t="s">
        <v>987</v>
      </c>
    </row>
  </sheetData>
  <mergeCells count="1">
    <mergeCell ref="A1"/>
  </mergeCells>
  <phoneticPr fontId="3"/>
  <pageMargins left="1.18" right="0.79" top="0.79" bottom="0.79" header="0" footer="0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pane xSplit="2" ySplit="2" topLeftCell="K3" activePane="bottomRight" state="frozen"/>
      <selection pane="topRight"/>
      <selection pane="bottomLeft"/>
      <selection pane="bottomRight" activeCell="A3" sqref="A3:A4"/>
    </sheetView>
  </sheetViews>
  <sheetFormatPr defaultColWidth="12" defaultRowHeight="15" customHeight="1" x14ac:dyDescent="0.25"/>
  <cols>
    <col min="1" max="1" width="9" style="18" customWidth="1"/>
    <col min="2" max="2" width="28" style="18" customWidth="1"/>
    <col min="3" max="31" width="6" style="18" customWidth="1"/>
    <col min="32" max="16384" width="12" style="18"/>
  </cols>
  <sheetData>
    <row r="1" spans="1:31" ht="23.25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31" ht="17.25" customHeight="1" x14ac:dyDescent="0.25"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9" t="s">
        <v>8</v>
      </c>
      <c r="K2" s="19" t="s">
        <v>9</v>
      </c>
      <c r="L2" s="19" t="s">
        <v>10</v>
      </c>
      <c r="M2" s="19" t="s">
        <v>11</v>
      </c>
      <c r="N2" s="19" t="s">
        <v>12</v>
      </c>
      <c r="O2" s="19" t="s">
        <v>13</v>
      </c>
      <c r="P2" s="19" t="s">
        <v>14</v>
      </c>
      <c r="Q2" s="19" t="s">
        <v>15</v>
      </c>
      <c r="R2" s="19" t="s">
        <v>16</v>
      </c>
      <c r="S2" s="19" t="s">
        <v>17</v>
      </c>
      <c r="T2" s="19" t="s">
        <v>18</v>
      </c>
      <c r="U2" s="19" t="s">
        <v>19</v>
      </c>
      <c r="V2" s="19" t="s">
        <v>20</v>
      </c>
      <c r="W2" s="19" t="s">
        <v>21</v>
      </c>
      <c r="X2" s="19" t="s">
        <v>22</v>
      </c>
      <c r="Y2" s="19" t="s">
        <v>23</v>
      </c>
      <c r="Z2" s="19" t="s">
        <v>24</v>
      </c>
      <c r="AA2" s="19" t="s">
        <v>25</v>
      </c>
      <c r="AB2" s="19" t="s">
        <v>26</v>
      </c>
      <c r="AC2" s="19" t="s">
        <v>27</v>
      </c>
      <c r="AD2" s="19" t="s">
        <v>28</v>
      </c>
      <c r="AE2" s="19" t="s">
        <v>1175</v>
      </c>
    </row>
    <row r="3" spans="1:31" ht="24" customHeight="1" x14ac:dyDescent="0.25">
      <c r="A3" s="29" t="s">
        <v>1176</v>
      </c>
      <c r="B3" s="20" t="s">
        <v>30</v>
      </c>
      <c r="C3" s="21">
        <v>5.3250000000000002</v>
      </c>
      <c r="D3" s="21">
        <v>7.6425000000000001</v>
      </c>
      <c r="E3" s="21">
        <v>7.8509000000000002</v>
      </c>
      <c r="F3" s="21">
        <v>8.0832999999999995</v>
      </c>
      <c r="G3" s="21">
        <v>9.8650000000000002</v>
      </c>
      <c r="H3" s="21">
        <v>9.5143000000000004</v>
      </c>
      <c r="I3" s="21">
        <v>9.5722000000000005</v>
      </c>
      <c r="J3" s="21">
        <v>9.1423000000000005</v>
      </c>
      <c r="K3" s="21">
        <v>10.3125</v>
      </c>
      <c r="L3" s="21">
        <v>11.236000000000001</v>
      </c>
      <c r="M3" s="21">
        <v>11.264799999999999</v>
      </c>
      <c r="N3" s="21">
        <v>10.777699999999999</v>
      </c>
      <c r="O3" s="21">
        <v>10.881</v>
      </c>
      <c r="P3" s="21">
        <v>10.866199999999999</v>
      </c>
      <c r="Q3" s="21">
        <v>13.5383</v>
      </c>
      <c r="R3" s="21">
        <v>13.0587</v>
      </c>
      <c r="S3" s="21">
        <v>12.357100000000001</v>
      </c>
      <c r="T3" s="21">
        <v>13.990399999999999</v>
      </c>
      <c r="U3" s="21">
        <v>13.0101</v>
      </c>
      <c r="V3" s="21">
        <v>13.076499999999999</v>
      </c>
      <c r="W3" s="21">
        <v>14.718</v>
      </c>
      <c r="X3" s="21">
        <v>17.206499999999998</v>
      </c>
      <c r="Y3" s="21">
        <v>20.731400000000001</v>
      </c>
      <c r="Z3" s="21">
        <v>19.7867</v>
      </c>
      <c r="AA3" s="21">
        <v>19.6829</v>
      </c>
      <c r="AB3" s="21">
        <v>18.845199999999998</v>
      </c>
      <c r="AC3" s="21">
        <v>19.948699999999999</v>
      </c>
      <c r="AD3" s="21">
        <v>20.583500000000001</v>
      </c>
      <c r="AE3" s="21">
        <v>19.414300000000001</v>
      </c>
    </row>
    <row r="4" spans="1:31" ht="24.75" customHeight="1" x14ac:dyDescent="0.25">
      <c r="A4" s="29" t="s">
        <v>1176</v>
      </c>
      <c r="B4" s="20" t="s">
        <v>31</v>
      </c>
      <c r="C4" s="22">
        <v>3.3751166666666701</v>
      </c>
      <c r="D4" s="22">
        <v>6.4194250000000004</v>
      </c>
      <c r="E4" s="22">
        <v>7.5994484166666698</v>
      </c>
      <c r="F4" s="22">
        <v>7.9184599999999996</v>
      </c>
      <c r="G4" s="22">
        <v>9.1360417500000004</v>
      </c>
      <c r="H4" s="22">
        <v>9.5603975000000005</v>
      </c>
      <c r="I4" s="22">
        <v>9.4555583333333306</v>
      </c>
      <c r="J4" s="22">
        <v>9.3423416666666697</v>
      </c>
      <c r="K4" s="22">
        <v>9.6559583333333308</v>
      </c>
      <c r="L4" s="22">
        <v>10.7890191666667</v>
      </c>
      <c r="M4" s="22">
        <v>11.285966666666701</v>
      </c>
      <c r="N4" s="22">
        <v>10.8978916666667</v>
      </c>
      <c r="O4" s="22">
        <v>10.8992416666667</v>
      </c>
      <c r="P4" s="22">
        <v>10.9281916666667</v>
      </c>
      <c r="Q4" s="22">
        <v>11.129716666666701</v>
      </c>
      <c r="R4" s="22">
        <v>13.513475</v>
      </c>
      <c r="S4" s="22">
        <v>12.636008333333301</v>
      </c>
      <c r="T4" s="22">
        <v>12.423325</v>
      </c>
      <c r="U4" s="22">
        <v>13.169458333333299</v>
      </c>
      <c r="V4" s="22">
        <v>12.7719916666667</v>
      </c>
      <c r="W4" s="22">
        <v>13.292450000000001</v>
      </c>
      <c r="X4" s="22">
        <v>15.848266666666699</v>
      </c>
      <c r="Y4" s="22">
        <v>18.664058333333301</v>
      </c>
      <c r="Z4" s="22">
        <v>18.9265166666667</v>
      </c>
      <c r="AA4" s="22">
        <v>19.244341666666699</v>
      </c>
      <c r="AB4" s="22">
        <v>19.263633333333299</v>
      </c>
      <c r="AC4" s="22">
        <v>21.4856083333333</v>
      </c>
      <c r="AD4" s="22">
        <v>20.272408333333299</v>
      </c>
      <c r="AE4" s="22">
        <v>20.12735</v>
      </c>
    </row>
  </sheetData>
  <mergeCells count="2">
    <mergeCell ref="A1:T1"/>
    <mergeCell ref="A3:A4"/>
  </mergeCells>
  <phoneticPr fontId="3"/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International Financial Statis</vt:lpstr>
      <vt:lpstr>Data1</vt:lpstr>
      <vt:lpstr>Data2</vt:lpstr>
      <vt:lpstr>Data3</vt:lpstr>
      <vt:lpstr>ER(end)</vt:lpstr>
      <vt:lpstr>FRAER(ave)</vt:lpstr>
      <vt:lpstr>ER(ave)</vt:lpstr>
      <vt:lpstr>EuroConv</vt:lpstr>
      <vt:lpstr>Tooltip</vt:lpstr>
      <vt:lpstr>MEX(IFS,IFM)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吉田裕司</cp:lastModifiedBy>
  <dcterms:modified xsi:type="dcterms:W3CDTF">2023-06-17T08:02:07Z</dcterms:modified>
</cp:coreProperties>
</file>