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F:\MyDataBox\测井、录井数据\2023 合水南项目\储层分级计算\"/>
    </mc:Choice>
  </mc:AlternateContent>
  <xr:revisionPtr revIDLastSave="0" documentId="13_ncr:1_{4AEC6B4D-8C78-4E53-9280-624625B8A8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Sheet2!$L$1:$Y$383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3" i="2" l="1"/>
  <c r="F383" i="2"/>
  <c r="H382" i="2"/>
  <c r="F382" i="2"/>
  <c r="F381" i="2"/>
  <c r="H380" i="2"/>
  <c r="F380" i="2"/>
  <c r="F379" i="2"/>
  <c r="F378" i="2"/>
  <c r="H377" i="2"/>
  <c r="F377" i="2"/>
  <c r="F376" i="2"/>
  <c r="H375" i="2"/>
  <c r="F375" i="2"/>
  <c r="F374" i="2"/>
  <c r="F373" i="2"/>
  <c r="H372" i="2"/>
  <c r="F372" i="2"/>
  <c r="F371" i="2"/>
  <c r="F370" i="2"/>
  <c r="F369" i="2"/>
  <c r="H368" i="2"/>
  <c r="F368" i="2"/>
  <c r="F367" i="2"/>
  <c r="F366" i="2"/>
  <c r="F365" i="2"/>
  <c r="H364" i="2"/>
  <c r="F364" i="2"/>
  <c r="F363" i="2"/>
  <c r="F362" i="2"/>
  <c r="F361" i="2"/>
  <c r="F360" i="2"/>
  <c r="H359" i="2"/>
  <c r="F359" i="2"/>
  <c r="F358" i="2"/>
  <c r="F357" i="2"/>
  <c r="F356" i="2"/>
  <c r="H355" i="2"/>
  <c r="F355" i="2"/>
  <c r="F354" i="2"/>
  <c r="H353" i="2"/>
  <c r="F353" i="2"/>
  <c r="F352" i="2"/>
  <c r="F351" i="2"/>
  <c r="F350" i="2"/>
  <c r="F349" i="2"/>
  <c r="F348" i="2"/>
  <c r="F347" i="2"/>
  <c r="F346" i="2"/>
  <c r="F345" i="2"/>
  <c r="F344" i="2"/>
  <c r="F343" i="2"/>
  <c r="H342" i="2"/>
  <c r="F342" i="2"/>
  <c r="F341" i="2"/>
  <c r="H340" i="2"/>
  <c r="F340" i="2"/>
  <c r="H339" i="2"/>
  <c r="F339" i="2"/>
  <c r="F338" i="2"/>
  <c r="F337" i="2"/>
  <c r="F336" i="2"/>
  <c r="F335" i="2"/>
  <c r="F334" i="2"/>
  <c r="F333" i="2"/>
  <c r="F332" i="2"/>
  <c r="F331" i="2"/>
  <c r="H330" i="2"/>
  <c r="F330" i="2"/>
  <c r="F329" i="2"/>
  <c r="H328" i="2"/>
  <c r="F328" i="2"/>
  <c r="F327" i="2"/>
  <c r="F326" i="2"/>
  <c r="F325" i="2"/>
  <c r="F324" i="2"/>
  <c r="H323" i="2"/>
  <c r="F323" i="2"/>
  <c r="H322" i="2"/>
  <c r="F322" i="2"/>
  <c r="H321" i="2"/>
  <c r="F321" i="2"/>
  <c r="F320" i="2"/>
  <c r="F319" i="2"/>
  <c r="F318" i="2"/>
  <c r="F317" i="2"/>
  <c r="F316" i="2"/>
  <c r="F315" i="2"/>
  <c r="H314" i="2"/>
  <c r="F314" i="2"/>
  <c r="F313" i="2"/>
  <c r="F312" i="2"/>
  <c r="H311" i="2"/>
  <c r="F311" i="2"/>
  <c r="H310" i="2"/>
  <c r="F310" i="2"/>
  <c r="F309" i="2"/>
  <c r="H308" i="2"/>
  <c r="F308" i="2"/>
  <c r="H307" i="2"/>
  <c r="F307" i="2"/>
  <c r="H306" i="2"/>
  <c r="F306" i="2"/>
  <c r="H305" i="2"/>
  <c r="F305" i="2"/>
  <c r="F304" i="2"/>
  <c r="F303" i="2"/>
  <c r="H302" i="2"/>
  <c r="F302" i="2"/>
  <c r="H301" i="2"/>
  <c r="F301" i="2"/>
  <c r="H300" i="2"/>
  <c r="F300" i="2"/>
  <c r="H299" i="2"/>
  <c r="F299" i="2"/>
  <c r="H298" i="2"/>
  <c r="F298" i="2"/>
  <c r="F297" i="2"/>
  <c r="H296" i="2"/>
  <c r="F296" i="2"/>
  <c r="H295" i="2"/>
  <c r="F295" i="2"/>
  <c r="H294" i="2"/>
  <c r="F294" i="2"/>
  <c r="H293" i="2"/>
  <c r="F293" i="2"/>
  <c r="F292" i="2"/>
  <c r="F291" i="2"/>
  <c r="H290" i="2"/>
  <c r="F290" i="2"/>
  <c r="H289" i="2"/>
  <c r="F289" i="2"/>
  <c r="H288" i="2"/>
  <c r="F288" i="2"/>
  <c r="H287" i="2"/>
  <c r="F287" i="2"/>
  <c r="F286" i="2"/>
  <c r="F285" i="2"/>
  <c r="F284" i="2"/>
  <c r="F283" i="2"/>
  <c r="H282" i="2"/>
  <c r="F282" i="2"/>
  <c r="F281" i="2"/>
  <c r="F280" i="2"/>
  <c r="H279" i="2"/>
  <c r="F279" i="2"/>
  <c r="F278" i="2"/>
  <c r="F277" i="2"/>
  <c r="H276" i="2"/>
  <c r="F276" i="2"/>
  <c r="F275" i="2"/>
  <c r="H274" i="2"/>
  <c r="F274" i="2"/>
  <c r="H273" i="2"/>
  <c r="F273" i="2"/>
  <c r="H272" i="2"/>
  <c r="F272" i="2"/>
  <c r="H271" i="2"/>
  <c r="F271" i="2"/>
  <c r="H270" i="2"/>
  <c r="F270" i="2"/>
  <c r="H269" i="2"/>
  <c r="F269" i="2"/>
  <c r="F268" i="2"/>
  <c r="H267" i="2"/>
  <c r="F267" i="2"/>
  <c r="H266" i="2"/>
  <c r="F266" i="2"/>
  <c r="F265" i="2"/>
  <c r="H264" i="2"/>
  <c r="F264" i="2"/>
  <c r="F263" i="2"/>
  <c r="F262" i="2"/>
  <c r="H261" i="2"/>
  <c r="F261" i="2"/>
  <c r="F260" i="2"/>
  <c r="F259" i="2"/>
  <c r="H258" i="2"/>
  <c r="F258" i="2"/>
  <c r="F257" i="2"/>
  <c r="H256" i="2"/>
  <c r="F256" i="2"/>
  <c r="F255" i="2"/>
  <c r="H254" i="2"/>
  <c r="F254" i="2"/>
  <c r="H253" i="2"/>
  <c r="F253" i="2"/>
  <c r="H252" i="2"/>
  <c r="F252" i="2"/>
  <c r="F251" i="2"/>
  <c r="H250" i="2"/>
  <c r="F250" i="2"/>
  <c r="F249" i="2"/>
  <c r="H248" i="2"/>
  <c r="F248" i="2"/>
  <c r="H247" i="2"/>
  <c r="F247" i="2"/>
  <c r="H246" i="2"/>
  <c r="F246" i="2"/>
  <c r="H245" i="2"/>
  <c r="F245" i="2"/>
  <c r="F244" i="2"/>
  <c r="H243" i="2"/>
  <c r="F243" i="2"/>
  <c r="F242" i="2"/>
  <c r="F241" i="2"/>
  <c r="H240" i="2"/>
  <c r="F240" i="2"/>
  <c r="H239" i="2"/>
  <c r="F239" i="2"/>
  <c r="H238" i="2"/>
  <c r="F238" i="2"/>
  <c r="F237" i="2"/>
  <c r="F236" i="2"/>
  <c r="F235" i="2"/>
  <c r="H234" i="2"/>
  <c r="F234" i="2"/>
  <c r="F233" i="2"/>
  <c r="F232" i="2"/>
  <c r="H231" i="2"/>
  <c r="F231" i="2"/>
  <c r="H230" i="2"/>
  <c r="F230" i="2"/>
  <c r="F229" i="2"/>
  <c r="F228" i="2"/>
  <c r="F227" i="2"/>
  <c r="F226" i="2"/>
  <c r="F225" i="2"/>
  <c r="F224" i="2"/>
  <c r="F223" i="2"/>
  <c r="F222" i="2"/>
  <c r="F221" i="2"/>
  <c r="H220" i="2"/>
  <c r="F220" i="2"/>
  <c r="F219" i="2"/>
  <c r="F218" i="2"/>
  <c r="F217" i="2"/>
  <c r="F216" i="2"/>
  <c r="F215" i="2"/>
  <c r="F214" i="2"/>
  <c r="F213" i="2"/>
  <c r="H212" i="2"/>
  <c r="F212" i="2"/>
  <c r="F211" i="2"/>
  <c r="H210" i="2"/>
  <c r="F210" i="2"/>
  <c r="H209" i="2"/>
  <c r="F209" i="2"/>
  <c r="F208" i="2"/>
  <c r="F207" i="2"/>
  <c r="F206" i="2"/>
  <c r="F205" i="2"/>
  <c r="F204" i="2"/>
  <c r="F203" i="2"/>
  <c r="F202" i="2"/>
  <c r="H201" i="2"/>
  <c r="F201" i="2"/>
  <c r="F200" i="2"/>
  <c r="F199" i="2"/>
  <c r="F198" i="2"/>
  <c r="H197" i="2"/>
  <c r="F197" i="2"/>
  <c r="F196" i="2"/>
  <c r="F195" i="2"/>
  <c r="H194" i="2"/>
  <c r="F194" i="2"/>
  <c r="F193" i="2"/>
  <c r="F192" i="2"/>
  <c r="F191" i="2"/>
  <c r="F190" i="2"/>
  <c r="F189" i="2"/>
  <c r="F188" i="2"/>
  <c r="F187" i="2"/>
  <c r="H186" i="2"/>
  <c r="F186" i="2"/>
  <c r="F185" i="2"/>
  <c r="H184" i="2"/>
  <c r="F184" i="2"/>
  <c r="F183" i="2"/>
  <c r="H182" i="2"/>
  <c r="F182" i="2"/>
  <c r="H181" i="2"/>
  <c r="F181" i="2"/>
  <c r="F180" i="2"/>
  <c r="H179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H167" i="2"/>
  <c r="F167" i="2"/>
  <c r="F166" i="2"/>
  <c r="F165" i="2"/>
  <c r="F164" i="2"/>
  <c r="H163" i="2"/>
  <c r="F163" i="2"/>
  <c r="H162" i="2"/>
  <c r="F162" i="2"/>
  <c r="F161" i="2"/>
  <c r="F160" i="2"/>
  <c r="F159" i="2"/>
  <c r="F158" i="2"/>
  <c r="F157" i="2"/>
  <c r="H156" i="2"/>
  <c r="F156" i="2"/>
  <c r="F155" i="2"/>
  <c r="F154" i="2"/>
  <c r="F153" i="2"/>
  <c r="F152" i="2"/>
  <c r="F151" i="2"/>
  <c r="H150" i="2"/>
  <c r="F150" i="2"/>
  <c r="F149" i="2"/>
  <c r="F148" i="2"/>
  <c r="H147" i="2"/>
  <c r="F147" i="2"/>
  <c r="F146" i="2"/>
  <c r="F145" i="2"/>
  <c r="H144" i="2"/>
  <c r="F144" i="2"/>
  <c r="H143" i="2"/>
  <c r="F143" i="2"/>
  <c r="H142" i="2"/>
  <c r="F142" i="2"/>
  <c r="F141" i="2"/>
  <c r="H140" i="2"/>
  <c r="F140" i="2"/>
  <c r="H139" i="2"/>
  <c r="F139" i="2"/>
  <c r="H138" i="2"/>
  <c r="F138" i="2"/>
  <c r="H137" i="2"/>
  <c r="F137" i="2"/>
  <c r="F136" i="2"/>
  <c r="H135" i="2"/>
  <c r="F135" i="2"/>
  <c r="H134" i="2"/>
  <c r="F134" i="2"/>
  <c r="H133" i="2"/>
  <c r="F133" i="2"/>
  <c r="H132" i="2"/>
  <c r="F132" i="2"/>
  <c r="F131" i="2"/>
  <c r="H130" i="2"/>
  <c r="F130" i="2"/>
  <c r="H129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H117" i="2"/>
  <c r="F117" i="2"/>
  <c r="F116" i="2"/>
  <c r="F115" i="2"/>
  <c r="F114" i="2"/>
  <c r="F113" i="2"/>
  <c r="F112" i="2"/>
  <c r="F111" i="2"/>
  <c r="H110" i="2"/>
  <c r="F110" i="2"/>
  <c r="F109" i="2"/>
  <c r="F108" i="2"/>
  <c r="F107" i="2"/>
  <c r="H106" i="2"/>
  <c r="F106" i="2"/>
  <c r="F105" i="2"/>
  <c r="F104" i="2"/>
  <c r="F103" i="2"/>
  <c r="F102" i="2"/>
  <c r="F101" i="2"/>
  <c r="H100" i="2"/>
  <c r="F100" i="2"/>
  <c r="F99" i="2"/>
  <c r="F98" i="2"/>
  <c r="F97" i="2"/>
  <c r="F96" i="2"/>
  <c r="F95" i="2"/>
  <c r="F94" i="2"/>
  <c r="H93" i="2"/>
  <c r="F93" i="2"/>
  <c r="F92" i="2"/>
  <c r="F91" i="2"/>
  <c r="F90" i="2"/>
  <c r="F89" i="2"/>
  <c r="F88" i="2"/>
  <c r="H87" i="2"/>
  <c r="F87" i="2"/>
  <c r="F86" i="2"/>
  <c r="H85" i="2"/>
  <c r="F85" i="2"/>
  <c r="F84" i="2"/>
  <c r="H83" i="2"/>
  <c r="F83" i="2"/>
  <c r="F82" i="2"/>
  <c r="H81" i="2"/>
  <c r="F81" i="2"/>
  <c r="F80" i="2"/>
  <c r="H79" i="2"/>
  <c r="F79" i="2"/>
  <c r="F78" i="2"/>
  <c r="H77" i="2"/>
  <c r="F77" i="2"/>
  <c r="F76" i="2"/>
  <c r="H75" i="2"/>
  <c r="F75" i="2"/>
  <c r="F74" i="2"/>
  <c r="H73" i="2"/>
  <c r="F73" i="2"/>
  <c r="H72" i="2"/>
  <c r="F72" i="2"/>
  <c r="F71" i="2"/>
  <c r="H70" i="2"/>
  <c r="F70" i="2"/>
  <c r="H69" i="2"/>
  <c r="F69" i="2"/>
  <c r="F68" i="2"/>
  <c r="F67" i="2"/>
  <c r="F66" i="2"/>
  <c r="F65" i="2"/>
  <c r="H64" i="2"/>
  <c r="F64" i="2"/>
  <c r="F63" i="2"/>
  <c r="F62" i="2"/>
  <c r="F61" i="2"/>
  <c r="H60" i="2"/>
  <c r="F60" i="2"/>
  <c r="F59" i="2"/>
  <c r="F58" i="2"/>
  <c r="F57" i="2"/>
  <c r="F56" i="2"/>
  <c r="F55" i="2"/>
  <c r="H54" i="2"/>
  <c r="F54" i="2"/>
  <c r="F53" i="2"/>
  <c r="F52" i="2"/>
  <c r="F51" i="2"/>
  <c r="F50" i="2"/>
  <c r="F49" i="2"/>
  <c r="F48" i="2"/>
  <c r="H47" i="2"/>
  <c r="F47" i="2"/>
  <c r="F46" i="2"/>
  <c r="H45" i="2"/>
  <c r="F45" i="2"/>
  <c r="F44" i="2"/>
  <c r="F43" i="2"/>
  <c r="F42" i="2"/>
  <c r="H41" i="2"/>
  <c r="F41" i="2"/>
  <c r="H40" i="2"/>
  <c r="F40" i="2"/>
  <c r="H39" i="2"/>
  <c r="F39" i="2"/>
  <c r="F38" i="2"/>
  <c r="H37" i="2"/>
  <c r="F37" i="2"/>
  <c r="H36" i="2"/>
  <c r="F36" i="2"/>
  <c r="F35" i="2"/>
  <c r="F34" i="2"/>
  <c r="F33" i="2"/>
  <c r="F32" i="2"/>
  <c r="H31" i="2"/>
  <c r="F31" i="2"/>
  <c r="F30" i="2"/>
  <c r="F29" i="2"/>
  <c r="F28" i="2"/>
  <c r="H27" i="2"/>
  <c r="F27" i="2"/>
  <c r="F26" i="2"/>
  <c r="F25" i="2"/>
  <c r="F24" i="2"/>
  <c r="F23" i="2"/>
  <c r="F22" i="2"/>
  <c r="F21" i="2"/>
  <c r="H20" i="2"/>
  <c r="F20" i="2"/>
  <c r="F19" i="2"/>
  <c r="H18" i="2"/>
  <c r="F18" i="2"/>
  <c r="F17" i="2"/>
  <c r="F16" i="2"/>
  <c r="F15" i="2"/>
  <c r="H14" i="2"/>
  <c r="F14" i="2"/>
  <c r="H13" i="2"/>
  <c r="F13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</calcChain>
</file>

<file path=xl/sharedStrings.xml><?xml version="1.0" encoding="utf-8"?>
<sst xmlns="http://schemas.openxmlformats.org/spreadsheetml/2006/main" count="5629" uniqueCount="1973">
  <si>
    <t>井名</t>
  </si>
  <si>
    <t>层位</t>
  </si>
  <si>
    <t>细层</t>
  </si>
  <si>
    <t>试油厚度</t>
  </si>
  <si>
    <t>日产油</t>
  </si>
  <si>
    <t>日产水</t>
  </si>
  <si>
    <t>试油结论</t>
  </si>
  <si>
    <t>原始解释结论</t>
  </si>
  <si>
    <t>AC</t>
  </si>
  <si>
    <t>RT</t>
  </si>
  <si>
    <t>DEN</t>
  </si>
  <si>
    <t>GR</t>
  </si>
  <si>
    <t>砂体成因</t>
  </si>
  <si>
    <t>砂体结构</t>
  </si>
  <si>
    <t>孔隙度</t>
  </si>
  <si>
    <t>渗透率</t>
  </si>
  <si>
    <t>含油饱和度</t>
  </si>
  <si>
    <t>叠合厚度</t>
  </si>
  <si>
    <t>原油粘度</t>
  </si>
  <si>
    <t>气油比</t>
  </si>
  <si>
    <r>
      <rPr>
        <b/>
        <sz val="14"/>
        <color rgb="FF000000"/>
        <rFont val="宋体"/>
        <charset val="134"/>
      </rPr>
      <t>类型</t>
    </r>
  </si>
  <si>
    <t>庄233</t>
  </si>
  <si>
    <t>长 7</t>
  </si>
  <si>
    <t>长712</t>
  </si>
  <si>
    <t>0</t>
  </si>
  <si>
    <t>油层</t>
  </si>
  <si>
    <t>228.51</t>
  </si>
  <si>
    <t>75.3</t>
  </si>
  <si>
    <t>2.5</t>
  </si>
  <si>
    <t>96.96</t>
  </si>
  <si>
    <t>砂质碎屑流</t>
  </si>
  <si>
    <t>多期砂叠置厚层型</t>
  </si>
  <si>
    <r>
      <rPr>
        <b/>
        <sz val="14"/>
        <color rgb="FF000000"/>
        <rFont val="宋体"/>
        <charset val="134"/>
      </rPr>
      <t>一</t>
    </r>
  </si>
  <si>
    <t>庄234</t>
  </si>
  <si>
    <t>长721</t>
  </si>
  <si>
    <t>235.99</t>
  </si>
  <si>
    <t>50.35</t>
  </si>
  <si>
    <t>2.6</t>
  </si>
  <si>
    <t>107.8</t>
  </si>
  <si>
    <t>庄238</t>
  </si>
  <si>
    <t>228.41</t>
  </si>
  <si>
    <t>46.06</t>
  </si>
  <si>
    <t>2.51</t>
  </si>
  <si>
    <t>89.47</t>
  </si>
  <si>
    <t>庄239</t>
  </si>
  <si>
    <t>长711</t>
  </si>
  <si>
    <t>242.01</t>
  </si>
  <si>
    <t>34.73</t>
  </si>
  <si>
    <t>2.53</t>
  </si>
  <si>
    <t>105.29</t>
  </si>
  <si>
    <t>庄244</t>
  </si>
  <si>
    <t>长72</t>
  </si>
  <si>
    <t>228.31</t>
  </si>
  <si>
    <t>56.28</t>
  </si>
  <si>
    <t>2.52</t>
  </si>
  <si>
    <t>88.78</t>
  </si>
  <si>
    <t>庄245</t>
  </si>
  <si>
    <t>长71</t>
  </si>
  <si>
    <t>2.89</t>
  </si>
  <si>
    <t>含油水层</t>
  </si>
  <si>
    <t>239.75</t>
  </si>
  <si>
    <t>21.8</t>
  </si>
  <si>
    <t>2.44</t>
  </si>
  <si>
    <t>84.67</t>
  </si>
  <si>
    <t>砂质碎屑流+浊流</t>
  </si>
  <si>
    <t>薄砂-泥互层型</t>
  </si>
  <si>
    <r>
      <rPr>
        <b/>
        <sz val="14"/>
        <color rgb="FF000000"/>
        <rFont val="宋体"/>
        <charset val="134"/>
      </rPr>
      <t>三</t>
    </r>
  </si>
  <si>
    <t>庄250</t>
  </si>
  <si>
    <t>8.4</t>
  </si>
  <si>
    <t>水层</t>
  </si>
  <si>
    <t>差 油 层</t>
  </si>
  <si>
    <t>234.97</t>
  </si>
  <si>
    <t>36.07</t>
  </si>
  <si>
    <t>93.36</t>
  </si>
  <si>
    <t>浊流</t>
  </si>
  <si>
    <t>薄互层型</t>
  </si>
  <si>
    <t>庄251</t>
  </si>
  <si>
    <t>长722</t>
  </si>
  <si>
    <t>242.65</t>
  </si>
  <si>
    <t>24.88</t>
  </si>
  <si>
    <t>92.99</t>
  </si>
  <si>
    <t>庄252</t>
  </si>
  <si>
    <t>油    层</t>
  </si>
  <si>
    <t>235.43</t>
  </si>
  <si>
    <t>41.19</t>
  </si>
  <si>
    <t>2.46</t>
  </si>
  <si>
    <t>86.35</t>
  </si>
  <si>
    <t>中厚砂-泥互层型</t>
  </si>
  <si>
    <t>庄254</t>
  </si>
  <si>
    <t>231.47</t>
  </si>
  <si>
    <t>26.37</t>
  </si>
  <si>
    <t>2.55</t>
  </si>
  <si>
    <t>103.11</t>
  </si>
  <si>
    <t>228.64</t>
  </si>
  <si>
    <t>27.84</t>
  </si>
  <si>
    <t>82.16</t>
  </si>
  <si>
    <t>庄294</t>
  </si>
  <si>
    <t>长7</t>
  </si>
  <si>
    <t>238.1</t>
  </si>
  <si>
    <t>29.84</t>
  </si>
  <si>
    <t>2.49</t>
  </si>
  <si>
    <t>122.48</t>
  </si>
  <si>
    <t>庄315</t>
  </si>
  <si>
    <t>234.94</t>
  </si>
  <si>
    <t>23.49</t>
  </si>
  <si>
    <t>98.14</t>
  </si>
  <si>
    <r>
      <rPr>
        <sz val="11"/>
        <color rgb="FF000000"/>
        <rFont val="微软雅黑"/>
        <charset val="134"/>
      </rPr>
      <t>长</t>
    </r>
    <r>
      <rPr>
        <sz val="11"/>
        <color rgb="FF000000"/>
        <rFont val="Calibri"/>
        <family val="2"/>
      </rPr>
      <t>712</t>
    </r>
  </si>
  <si>
    <t>242.79</t>
  </si>
  <si>
    <t>17.33</t>
  </si>
  <si>
    <t>2.47</t>
  </si>
  <si>
    <t>104.37</t>
  </si>
  <si>
    <t>243.16</t>
  </si>
  <si>
    <t>2.45</t>
  </si>
  <si>
    <t>96.9</t>
  </si>
  <si>
    <t>227.81</t>
  </si>
  <si>
    <t>34.58</t>
  </si>
  <si>
    <t>93.2</t>
  </si>
  <si>
    <t>庄316</t>
  </si>
  <si>
    <t>231.78</t>
  </si>
  <si>
    <t>41.06</t>
  </si>
  <si>
    <t>90.19</t>
  </si>
  <si>
    <t>233.58</t>
  </si>
  <si>
    <t>34.7</t>
  </si>
  <si>
    <t>94.52</t>
  </si>
  <si>
    <t>庄337</t>
  </si>
  <si>
    <t>4.5</t>
  </si>
  <si>
    <t>油水同层</t>
  </si>
  <si>
    <t>231.87</t>
  </si>
  <si>
    <t>39.49</t>
  </si>
  <si>
    <t>100.09</t>
  </si>
  <si>
    <r>
      <rPr>
        <b/>
        <sz val="14"/>
        <color rgb="FF000000"/>
        <rFont val="宋体"/>
        <charset val="134"/>
      </rPr>
      <t>二</t>
    </r>
  </si>
  <si>
    <t>差油层</t>
  </si>
  <si>
    <t>239.01</t>
  </si>
  <si>
    <t>60.89</t>
  </si>
  <si>
    <t>2.48</t>
  </si>
  <si>
    <t>94.09</t>
  </si>
  <si>
    <t>221.36</t>
  </si>
  <si>
    <t>47.55</t>
  </si>
  <si>
    <t>92.33</t>
  </si>
  <si>
    <t>239.28</t>
  </si>
  <si>
    <t>60.14</t>
  </si>
  <si>
    <t>101.46</t>
  </si>
  <si>
    <t>234.71</t>
  </si>
  <si>
    <t>55.02</t>
  </si>
  <si>
    <t>96.17</t>
  </si>
  <si>
    <t>235.46</t>
  </si>
  <si>
    <t>44.83</t>
  </si>
  <si>
    <t>2.57</t>
  </si>
  <si>
    <t>105.96</t>
  </si>
  <si>
    <t>庄339</t>
  </si>
  <si>
    <t>干层</t>
  </si>
  <si>
    <t>216.44</t>
  </si>
  <si>
    <t>26.28</t>
  </si>
  <si>
    <t>85.65</t>
  </si>
  <si>
    <r>
      <rPr>
        <b/>
        <sz val="14"/>
        <color rgb="FF000000"/>
        <rFont val="宋体"/>
        <charset val="134"/>
      </rPr>
      <t>四</t>
    </r>
  </si>
  <si>
    <t>庄353</t>
  </si>
  <si>
    <t>长73</t>
  </si>
  <si>
    <t>5.4</t>
  </si>
  <si>
    <t>252.33</t>
  </si>
  <si>
    <t>44.32</t>
  </si>
  <si>
    <t>2.43</t>
  </si>
  <si>
    <t>195.92</t>
  </si>
  <si>
    <t>262.13</t>
  </si>
  <si>
    <t>38.9</t>
  </si>
  <si>
    <t>2.3</t>
  </si>
  <si>
    <t>247.88</t>
  </si>
  <si>
    <t>244.13</t>
  </si>
  <si>
    <t>55.65</t>
  </si>
  <si>
    <t>2.37</t>
  </si>
  <si>
    <t>237.66</t>
  </si>
  <si>
    <t>262.7</t>
  </si>
  <si>
    <t>37.11</t>
  </si>
  <si>
    <t>173.4</t>
  </si>
  <si>
    <t>庄356</t>
  </si>
  <si>
    <t>232.69</t>
  </si>
  <si>
    <t>83.46</t>
  </si>
  <si>
    <t>95.36</t>
  </si>
  <si>
    <t>243.7</t>
  </si>
  <si>
    <t>67.24</t>
  </si>
  <si>
    <t>94.15</t>
  </si>
  <si>
    <t>244.45</t>
  </si>
  <si>
    <t>74.23</t>
  </si>
  <si>
    <t>93.58</t>
  </si>
  <si>
    <t>245.8</t>
  </si>
  <si>
    <t>53.28</t>
  </si>
  <si>
    <t>101.49</t>
  </si>
  <si>
    <t>242.73</t>
  </si>
  <si>
    <t>48.9</t>
  </si>
  <si>
    <t>89.83</t>
  </si>
  <si>
    <t>庄358</t>
  </si>
  <si>
    <t>223.94</t>
  </si>
  <si>
    <t>56.85</t>
  </si>
  <si>
    <t>103.03</t>
  </si>
  <si>
    <t>庄372</t>
  </si>
  <si>
    <t>228.01</t>
  </si>
  <si>
    <t>37.94</t>
  </si>
  <si>
    <t>96.49</t>
  </si>
  <si>
    <t>225.72</t>
  </si>
  <si>
    <t>35.9</t>
  </si>
  <si>
    <t>97.89</t>
  </si>
  <si>
    <t>庄381</t>
  </si>
  <si>
    <r>
      <rPr>
        <sz val="11"/>
        <color rgb="FF000000"/>
        <rFont val="微软雅黑"/>
        <charset val="134"/>
      </rPr>
      <t>长</t>
    </r>
    <r>
      <rPr>
        <sz val="11"/>
        <color rgb="FF000000"/>
        <rFont val="Calibri"/>
        <family val="2"/>
      </rPr>
      <t>73</t>
    </r>
  </si>
  <si>
    <t>225.12</t>
  </si>
  <si>
    <t>51.96</t>
  </si>
  <si>
    <t>2.56</t>
  </si>
  <si>
    <t>106.94</t>
  </si>
  <si>
    <t>乐98</t>
  </si>
  <si>
    <t>1.1</t>
  </si>
  <si>
    <t>209.56</t>
  </si>
  <si>
    <t>224.94</t>
  </si>
  <si>
    <t>92.77</t>
  </si>
  <si>
    <t>乐110</t>
  </si>
  <si>
    <t>长72-1</t>
  </si>
  <si>
    <t>35.8</t>
  </si>
  <si>
    <t>25.74</t>
  </si>
  <si>
    <t>106.6</t>
  </si>
  <si>
    <t>232.84</t>
  </si>
  <si>
    <t>37.69</t>
  </si>
  <si>
    <t>2.54</t>
  </si>
  <si>
    <t>102.2</t>
  </si>
  <si>
    <t>235.01</t>
  </si>
  <si>
    <t>22.75</t>
  </si>
  <si>
    <t>90.97</t>
  </si>
  <si>
    <t>236.2</t>
  </si>
  <si>
    <t>20.51</t>
  </si>
  <si>
    <t>87.16</t>
  </si>
  <si>
    <t>乐221</t>
  </si>
  <si>
    <t>长72、长73</t>
  </si>
  <si>
    <t>223.68</t>
  </si>
  <si>
    <t>70.79</t>
  </si>
  <si>
    <t>105.53</t>
  </si>
  <si>
    <t>225.11</t>
  </si>
  <si>
    <t>59.46</t>
  </si>
  <si>
    <t>96.45</t>
  </si>
  <si>
    <t>乐229</t>
  </si>
  <si>
    <t>243.11</t>
  </si>
  <si>
    <t>25.04</t>
  </si>
  <si>
    <t>2.62</t>
  </si>
  <si>
    <t>139.11</t>
  </si>
  <si>
    <t>243.07</t>
  </si>
  <si>
    <t>19.75</t>
  </si>
  <si>
    <t>136.15</t>
  </si>
  <si>
    <t>241.79</t>
  </si>
  <si>
    <t>22.31</t>
  </si>
  <si>
    <t>106.38</t>
  </si>
  <si>
    <t>232.91</t>
  </si>
  <si>
    <t>21.13</t>
  </si>
  <si>
    <t>2.63</t>
  </si>
  <si>
    <t>113.15</t>
  </si>
  <si>
    <t>235.38</t>
  </si>
  <si>
    <t>12.96</t>
  </si>
  <si>
    <t>82.74</t>
  </si>
  <si>
    <t>239.82</t>
  </si>
  <si>
    <t>16.03</t>
  </si>
  <si>
    <t>2.59</t>
  </si>
  <si>
    <t>107.23</t>
  </si>
  <si>
    <t>232.01</t>
  </si>
  <si>
    <t>20.08</t>
  </si>
  <si>
    <t>112.43</t>
  </si>
  <si>
    <t>陇页9</t>
  </si>
  <si>
    <t>长71-2</t>
  </si>
  <si>
    <t>233.44</t>
  </si>
  <si>
    <t>42.7</t>
  </si>
  <si>
    <t>102.6</t>
  </si>
  <si>
    <t>226.12</t>
  </si>
  <si>
    <t>38.6</t>
  </si>
  <si>
    <t>97.79</t>
  </si>
  <si>
    <t>233.53</t>
  </si>
  <si>
    <t>62.71</t>
  </si>
  <si>
    <t>98.37</t>
  </si>
  <si>
    <t>234.23</t>
  </si>
  <si>
    <t>46.87</t>
  </si>
  <si>
    <t>92.55</t>
  </si>
  <si>
    <t>235.07</t>
  </si>
  <si>
    <t>25.96</t>
  </si>
  <si>
    <t>96.18</t>
  </si>
  <si>
    <t>236.78</t>
  </si>
  <si>
    <t>28.66</t>
  </si>
  <si>
    <t>97.19</t>
  </si>
  <si>
    <t>陇页12</t>
  </si>
  <si>
    <t>246.63</t>
  </si>
  <si>
    <t>125.93</t>
  </si>
  <si>
    <t>165.44</t>
  </si>
  <si>
    <t>241.29</t>
  </si>
  <si>
    <t>303.78</t>
  </si>
  <si>
    <t>2.38</t>
  </si>
  <si>
    <t>145.98</t>
  </si>
  <si>
    <t>244.06</t>
  </si>
  <si>
    <t>405.72</t>
  </si>
  <si>
    <t>148.86</t>
  </si>
  <si>
    <t>250.45</t>
  </si>
  <si>
    <t>290.1</t>
  </si>
  <si>
    <t>136.99</t>
  </si>
  <si>
    <t>陇页14</t>
  </si>
  <si>
    <t>6.7</t>
  </si>
  <si>
    <t>238.7</t>
  </si>
  <si>
    <t>35.39</t>
  </si>
  <si>
    <t>94.48</t>
  </si>
  <si>
    <t>245.64</t>
  </si>
  <si>
    <t>34.13</t>
  </si>
  <si>
    <t>93.06</t>
  </si>
  <si>
    <t>239.08</t>
  </si>
  <si>
    <t>24.31</t>
  </si>
  <si>
    <t>90.79</t>
  </si>
  <si>
    <t>242.44</t>
  </si>
  <si>
    <t>24.25</t>
  </si>
  <si>
    <t>96.07</t>
  </si>
  <si>
    <t>232.24</t>
  </si>
  <si>
    <t>24.12</t>
  </si>
  <si>
    <t>98.88</t>
  </si>
  <si>
    <t>宁8</t>
  </si>
  <si>
    <t>4.3</t>
  </si>
  <si>
    <t>低产层</t>
  </si>
  <si>
    <t>229.94</t>
  </si>
  <si>
    <t>16.92</t>
  </si>
  <si>
    <t>89.14</t>
  </si>
  <si>
    <t>宁10</t>
  </si>
  <si>
    <r>
      <rPr>
        <sz val="11"/>
        <color rgb="FF000000"/>
        <rFont val="微软雅黑"/>
        <charset val="134"/>
      </rPr>
      <t>长</t>
    </r>
    <r>
      <rPr>
        <sz val="11"/>
        <color rgb="FF000000"/>
        <rFont val="Calibri"/>
        <family val="2"/>
      </rPr>
      <t>722</t>
    </r>
  </si>
  <si>
    <t>致密油层</t>
  </si>
  <si>
    <t>228.23</t>
  </si>
  <si>
    <t>43.7</t>
  </si>
  <si>
    <t>107.27</t>
  </si>
  <si>
    <t>3.7</t>
  </si>
  <si>
    <t>工业油水</t>
  </si>
  <si>
    <t>230.52</t>
  </si>
  <si>
    <t>35.33</t>
  </si>
  <si>
    <t>101.11</t>
  </si>
  <si>
    <t>宁11</t>
  </si>
  <si>
    <t>237.05</t>
  </si>
  <si>
    <t>57.93</t>
  </si>
  <si>
    <t>82.03</t>
  </si>
  <si>
    <t>宁20</t>
  </si>
  <si>
    <t>227.89</t>
  </si>
  <si>
    <t>41.61</t>
  </si>
  <si>
    <t>100.81</t>
  </si>
  <si>
    <t>226.06</t>
  </si>
  <si>
    <t>44.81</t>
  </si>
  <si>
    <t>86.5</t>
  </si>
  <si>
    <t>宁22</t>
  </si>
  <si>
    <t>21.5</t>
  </si>
  <si>
    <t>含水油层</t>
  </si>
  <si>
    <t>231.73</t>
  </si>
  <si>
    <t>18.38</t>
  </si>
  <si>
    <t>104.56</t>
  </si>
  <si>
    <t>237.06</t>
  </si>
  <si>
    <t>22.44</t>
  </si>
  <si>
    <t>95.79</t>
  </si>
  <si>
    <t>宁23</t>
  </si>
  <si>
    <t>8.2</t>
  </si>
  <si>
    <t>232.11</t>
  </si>
  <si>
    <t>29.93</t>
  </si>
  <si>
    <t>84.79</t>
  </si>
  <si>
    <t>226.86</t>
  </si>
  <si>
    <t>47.71</t>
  </si>
  <si>
    <t>79.08</t>
  </si>
  <si>
    <t>宁25</t>
  </si>
  <si>
    <t>233.67</t>
  </si>
  <si>
    <t>38.05</t>
  </si>
  <si>
    <t>80.86</t>
  </si>
  <si>
    <t>237.09</t>
  </si>
  <si>
    <t>38.44</t>
  </si>
  <si>
    <t>83.87</t>
  </si>
  <si>
    <t>宁26</t>
  </si>
  <si>
    <t>0.8</t>
  </si>
  <si>
    <t>230.72</t>
  </si>
  <si>
    <t>39.41</t>
  </si>
  <si>
    <t>101.91</t>
  </si>
  <si>
    <t>232.64</t>
  </si>
  <si>
    <t>44.05</t>
  </si>
  <si>
    <t>106.44</t>
  </si>
  <si>
    <t>宁27</t>
  </si>
  <si>
    <t>4.1</t>
  </si>
  <si>
    <t>232.47</t>
  </si>
  <si>
    <t>26.53</t>
  </si>
  <si>
    <t>88.44</t>
  </si>
  <si>
    <t>226.23</t>
  </si>
  <si>
    <t>38.79</t>
  </si>
  <si>
    <t>87.75</t>
  </si>
  <si>
    <t>宁28</t>
  </si>
  <si>
    <t>5.2</t>
  </si>
  <si>
    <t>234.55</t>
  </si>
  <si>
    <t>26.67</t>
  </si>
  <si>
    <t>109.09</t>
  </si>
  <si>
    <t>228.16</t>
  </si>
  <si>
    <t>49.04</t>
  </si>
  <si>
    <t>83.23</t>
  </si>
  <si>
    <t>宁253</t>
  </si>
  <si>
    <t>221.32</t>
  </si>
  <si>
    <t>37.29</t>
  </si>
  <si>
    <t>96.35</t>
  </si>
  <si>
    <t>214.85</t>
  </si>
  <si>
    <t>41.84</t>
  </si>
  <si>
    <t>90.39</t>
  </si>
  <si>
    <t>223.61</t>
  </si>
  <si>
    <t>33.53</t>
  </si>
  <si>
    <t>96.64</t>
  </si>
  <si>
    <t>220.5</t>
  </si>
  <si>
    <t>37.28</t>
  </si>
  <si>
    <t>92.02</t>
  </si>
  <si>
    <t>224.23</t>
  </si>
  <si>
    <t>31.57</t>
  </si>
  <si>
    <t>94.46</t>
  </si>
  <si>
    <t>222.66</t>
  </si>
  <si>
    <t>35.96</t>
  </si>
  <si>
    <t>99.76</t>
  </si>
  <si>
    <t>宁254</t>
  </si>
  <si>
    <t>231.06</t>
  </si>
  <si>
    <t>56.74</t>
  </si>
  <si>
    <t>97.59</t>
  </si>
  <si>
    <t>237.97</t>
  </si>
  <si>
    <t>48.21</t>
  </si>
  <si>
    <t>112.39</t>
  </si>
  <si>
    <t>237.43</t>
  </si>
  <si>
    <t>54.73</t>
  </si>
  <si>
    <t>105.24</t>
  </si>
  <si>
    <t>231.99</t>
  </si>
  <si>
    <t>59.29</t>
  </si>
  <si>
    <t>99.18</t>
  </si>
  <si>
    <t>236.05</t>
  </si>
  <si>
    <t>66.63</t>
  </si>
  <si>
    <t>97.64</t>
  </si>
  <si>
    <t>66.47</t>
  </si>
  <si>
    <t>97.7</t>
  </si>
  <si>
    <r>
      <rPr>
        <sz val="11"/>
        <color rgb="FF000000"/>
        <rFont val="微软雅黑"/>
        <charset val="134"/>
      </rPr>
      <t>长</t>
    </r>
    <r>
      <rPr>
        <sz val="11"/>
        <color rgb="FF000000"/>
        <rFont val="Calibri"/>
        <family val="2"/>
      </rPr>
      <t>721</t>
    </r>
  </si>
  <si>
    <t>237.08</t>
  </si>
  <si>
    <t>59.91</t>
  </si>
  <si>
    <t>102.82</t>
  </si>
  <si>
    <t>宁255</t>
  </si>
  <si>
    <t>长72
长71</t>
  </si>
  <si>
    <t>232.07</t>
  </si>
  <si>
    <t>48.34</t>
  </si>
  <si>
    <t>108.23</t>
  </si>
  <si>
    <t>229.03</t>
  </si>
  <si>
    <t>39.99</t>
  </si>
  <si>
    <t>109.51</t>
  </si>
  <si>
    <t>228.8</t>
  </si>
  <si>
    <t>35.41</t>
  </si>
  <si>
    <t>110.54</t>
  </si>
  <si>
    <t>231.12</t>
  </si>
  <si>
    <t>35.02</t>
  </si>
  <si>
    <t>112.28</t>
  </si>
  <si>
    <t>240.84</t>
  </si>
  <si>
    <t>35.15</t>
  </si>
  <si>
    <t>2.41</t>
  </si>
  <si>
    <t>96.4</t>
  </si>
  <si>
    <t>240.19</t>
  </si>
  <si>
    <t>26.13</t>
  </si>
  <si>
    <t>100.13</t>
  </si>
  <si>
    <t>宁257</t>
  </si>
  <si>
    <t>3.3</t>
  </si>
  <si>
    <t>221.43</t>
  </si>
  <si>
    <t>35.63</t>
  </si>
  <si>
    <t>95.14</t>
  </si>
  <si>
    <t>227.27</t>
  </si>
  <si>
    <t>44.84</t>
  </si>
  <si>
    <t>90.22</t>
  </si>
  <si>
    <t>43.55</t>
  </si>
  <si>
    <t>95.97</t>
  </si>
  <si>
    <t>224.79</t>
  </si>
  <si>
    <t>85.38</t>
  </si>
  <si>
    <t>84.38</t>
  </si>
  <si>
    <t>宁266</t>
  </si>
  <si>
    <t>5.8</t>
  </si>
  <si>
    <t>241.81</t>
  </si>
  <si>
    <t>44.52</t>
  </si>
  <si>
    <t>128.59</t>
  </si>
  <si>
    <t>289.06</t>
  </si>
  <si>
    <t>265.42</t>
  </si>
  <si>
    <t>2.25</t>
  </si>
  <si>
    <t>277.34</t>
  </si>
  <si>
    <t>270.34</t>
  </si>
  <si>
    <t>33.87</t>
  </si>
  <si>
    <t>183.37</t>
  </si>
  <si>
    <t>226.64</t>
  </si>
  <si>
    <t>26.92</t>
  </si>
  <si>
    <t>2.61</t>
  </si>
  <si>
    <t>213.09</t>
  </si>
  <si>
    <t>55.25</t>
  </si>
  <si>
    <t>88.55</t>
  </si>
  <si>
    <t>25.13</t>
  </si>
  <si>
    <t>116.91</t>
  </si>
  <si>
    <t>236.15</t>
  </si>
  <si>
    <t>111.89</t>
  </si>
  <si>
    <t>塔34</t>
  </si>
  <si>
    <t>1.7</t>
  </si>
  <si>
    <t>226.5</t>
  </si>
  <si>
    <t>44.89</t>
  </si>
  <si>
    <t>79.18</t>
  </si>
  <si>
    <t>234.77</t>
  </si>
  <si>
    <t>37</t>
  </si>
  <si>
    <t>109.57</t>
  </si>
  <si>
    <t>234.38</t>
  </si>
  <si>
    <t>39.24</t>
  </si>
  <si>
    <t>96.69</t>
  </si>
  <si>
    <t>231.86</t>
  </si>
  <si>
    <t>40.03</t>
  </si>
  <si>
    <t>88.62</t>
  </si>
  <si>
    <t>223.74</t>
  </si>
  <si>
    <t>41.87</t>
  </si>
  <si>
    <t>94.21</t>
  </si>
  <si>
    <t>229.07</t>
  </si>
  <si>
    <t>27.52</t>
  </si>
  <si>
    <t>194.32</t>
  </si>
  <si>
    <t>230.05</t>
  </si>
  <si>
    <t>48.12</t>
  </si>
  <si>
    <t>82.05</t>
  </si>
  <si>
    <t>227.06</t>
  </si>
  <si>
    <t>50.63</t>
  </si>
  <si>
    <t>92.45</t>
  </si>
  <si>
    <t>230.14</t>
  </si>
  <si>
    <t>33.01</t>
  </si>
  <si>
    <t>80.93</t>
  </si>
  <si>
    <t>234.08</t>
  </si>
  <si>
    <t>36.11</t>
  </si>
  <si>
    <t>82.91</t>
  </si>
  <si>
    <t>237.22</t>
  </si>
  <si>
    <t>37.03</t>
  </si>
  <si>
    <t>85.55</t>
  </si>
  <si>
    <t>236.71</t>
  </si>
  <si>
    <t>43.47</t>
  </si>
  <si>
    <t>79.25</t>
  </si>
  <si>
    <t>西282</t>
  </si>
  <si>
    <t>227.61</t>
  </si>
  <si>
    <t>56.7</t>
  </si>
  <si>
    <t>88.46</t>
  </si>
  <si>
    <t>庄59</t>
  </si>
  <si>
    <t>230.62</t>
  </si>
  <si>
    <t>36.56</t>
  </si>
  <si>
    <t>72.94</t>
  </si>
  <si>
    <t>231.44</t>
  </si>
  <si>
    <t>34.98</t>
  </si>
  <si>
    <t>78.15</t>
  </si>
  <si>
    <t>庄90</t>
  </si>
  <si>
    <t>长7-2</t>
  </si>
  <si>
    <t>229.49</t>
  </si>
  <si>
    <t>36.15</t>
  </si>
  <si>
    <t>88.77</t>
  </si>
  <si>
    <t>庄124</t>
  </si>
  <si>
    <t>0.6</t>
  </si>
  <si>
    <t>224.97</t>
  </si>
  <si>
    <t>38.18</t>
  </si>
  <si>
    <t>76.98</t>
  </si>
  <si>
    <t>庄185</t>
  </si>
  <si>
    <t>7.8</t>
  </si>
  <si>
    <t>235.11</t>
  </si>
  <si>
    <t>47.62</t>
  </si>
  <si>
    <t>91.07</t>
  </si>
  <si>
    <t>庄187</t>
  </si>
  <si>
    <t>油  层</t>
  </si>
  <si>
    <t>224.84</t>
  </si>
  <si>
    <t>39.7</t>
  </si>
  <si>
    <t>89.91</t>
  </si>
  <si>
    <t>229.27</t>
  </si>
  <si>
    <t>23.04</t>
  </si>
  <si>
    <t>庄201</t>
  </si>
  <si>
    <t>226.93</t>
  </si>
  <si>
    <t>57.66</t>
  </si>
  <si>
    <t>84.96</t>
  </si>
  <si>
    <t>庄203</t>
  </si>
  <si>
    <t>240.83</t>
  </si>
  <si>
    <t>21.33</t>
  </si>
  <si>
    <t>118.47</t>
  </si>
  <si>
    <t>庄204</t>
  </si>
  <si>
    <t>225.83</t>
  </si>
  <si>
    <t>39.6</t>
  </si>
  <si>
    <t>102.08</t>
  </si>
  <si>
    <t>板3</t>
  </si>
  <si>
    <t>长 71</t>
  </si>
  <si>
    <t>228.37</t>
  </si>
  <si>
    <t>22.69</t>
  </si>
  <si>
    <t>88.86</t>
  </si>
  <si>
    <t>225.6</t>
  </si>
  <si>
    <t>37.44</t>
  </si>
  <si>
    <t>89.92</t>
  </si>
  <si>
    <t>板4</t>
  </si>
  <si>
    <t>225.64</t>
  </si>
  <si>
    <t>52.33</t>
  </si>
  <si>
    <t>92.9</t>
  </si>
  <si>
    <t>板11</t>
  </si>
  <si>
    <t>长 72</t>
  </si>
  <si>
    <t>223.01</t>
  </si>
  <si>
    <t>89.67</t>
  </si>
  <si>
    <t>69.67</t>
  </si>
  <si>
    <t>板28</t>
  </si>
  <si>
    <t>232.28</t>
  </si>
  <si>
    <t>38.56</t>
  </si>
  <si>
    <t>106.08</t>
  </si>
  <si>
    <t>29.55</t>
  </si>
  <si>
    <t>107.01</t>
  </si>
  <si>
    <t>227.52</t>
  </si>
  <si>
    <t>32.42</t>
  </si>
  <si>
    <t>106.7</t>
  </si>
  <si>
    <t>板39</t>
  </si>
  <si>
    <t>长 72-1</t>
  </si>
  <si>
    <t>9.8</t>
  </si>
  <si>
    <t>230.48</t>
  </si>
  <si>
    <t>56.18</t>
  </si>
  <si>
    <t>97.44</t>
  </si>
  <si>
    <t>233.39</t>
  </si>
  <si>
    <t>58.04</t>
  </si>
  <si>
    <t>93.01</t>
  </si>
  <si>
    <t>31.43</t>
  </si>
  <si>
    <t>102.97</t>
  </si>
  <si>
    <t>板48</t>
  </si>
  <si>
    <t>7.2</t>
  </si>
  <si>
    <t>240.44</t>
  </si>
  <si>
    <t>47.58</t>
  </si>
  <si>
    <t>103.38</t>
  </si>
  <si>
    <t>236.55</t>
  </si>
  <si>
    <t>40.08</t>
  </si>
  <si>
    <t>103.7</t>
  </si>
  <si>
    <t>233.57</t>
  </si>
  <si>
    <t>52.79</t>
  </si>
  <si>
    <t>93.85</t>
  </si>
  <si>
    <t>242.29</t>
  </si>
  <si>
    <t>42.37</t>
  </si>
  <si>
    <t>97.41</t>
  </si>
  <si>
    <t>240.79</t>
  </si>
  <si>
    <t>25.24</t>
  </si>
  <si>
    <t>114.43</t>
  </si>
  <si>
    <t xml:space="preserve"> 长721 </t>
  </si>
  <si>
    <t>243.36</t>
  </si>
  <si>
    <t>28.58</t>
  </si>
  <si>
    <t>119.16</t>
  </si>
  <si>
    <t>板49</t>
  </si>
  <si>
    <t xml:space="preserve">长 72 </t>
  </si>
  <si>
    <t>12</t>
  </si>
  <si>
    <t>225.75</t>
  </si>
  <si>
    <t>52.03</t>
  </si>
  <si>
    <t>97.8</t>
  </si>
  <si>
    <t>223.99</t>
  </si>
  <si>
    <t>46.67</t>
  </si>
  <si>
    <t>101.83</t>
  </si>
  <si>
    <t>229.98</t>
  </si>
  <si>
    <t>104.07</t>
  </si>
  <si>
    <t>226.56</t>
  </si>
  <si>
    <t>55.76</t>
  </si>
  <si>
    <t>103.04</t>
  </si>
  <si>
    <t>板50</t>
  </si>
  <si>
    <t>235.88</t>
  </si>
  <si>
    <t>30.82</t>
  </si>
  <si>
    <t>83.86</t>
  </si>
  <si>
    <t>228.27</t>
  </si>
  <si>
    <t>36.44</t>
  </si>
  <si>
    <t>81.49</t>
  </si>
  <si>
    <t>2.9</t>
  </si>
  <si>
    <t>232.99</t>
  </si>
  <si>
    <t>39.51</t>
  </si>
  <si>
    <t>86.25</t>
  </si>
  <si>
    <t>板51</t>
  </si>
  <si>
    <t>6.1</t>
  </si>
  <si>
    <t>242.3</t>
  </si>
  <si>
    <t>28.01</t>
  </si>
  <si>
    <t>91.12</t>
  </si>
  <si>
    <t>237.72</t>
  </si>
  <si>
    <t>30.7</t>
  </si>
  <si>
    <t>92.68</t>
  </si>
  <si>
    <t>31.33</t>
  </si>
  <si>
    <t>95.74</t>
  </si>
  <si>
    <t>板60</t>
  </si>
  <si>
    <t>34.5</t>
  </si>
  <si>
    <t>37.65</t>
  </si>
  <si>
    <t>82.24</t>
  </si>
  <si>
    <t>板75</t>
  </si>
  <si>
    <t>37.55</t>
  </si>
  <si>
    <t>105.36</t>
  </si>
  <si>
    <t>239.14</t>
  </si>
  <si>
    <t>40.33</t>
  </si>
  <si>
    <t>97.97</t>
  </si>
  <si>
    <t>232.18</t>
  </si>
  <si>
    <t>43.31</t>
  </si>
  <si>
    <t>84.87</t>
  </si>
  <si>
    <t>233.73</t>
  </si>
  <si>
    <t>54.59</t>
  </si>
  <si>
    <t>98.53</t>
  </si>
  <si>
    <t>241.58</t>
  </si>
  <si>
    <t>46.63</t>
  </si>
  <si>
    <t>90.25</t>
  </si>
  <si>
    <t>229.5</t>
  </si>
  <si>
    <t>59.9</t>
  </si>
  <si>
    <t>79.91</t>
  </si>
  <si>
    <t>239.73</t>
  </si>
  <si>
    <t>33.8</t>
  </si>
  <si>
    <t>96.26</t>
  </si>
  <si>
    <t>237.73</t>
  </si>
  <si>
    <t>31.49</t>
  </si>
  <si>
    <t>88.52</t>
  </si>
  <si>
    <t>240.08</t>
  </si>
  <si>
    <t>37.84</t>
  </si>
  <si>
    <t>2.42</t>
  </si>
  <si>
    <t>89.52</t>
  </si>
  <si>
    <t>241.06</t>
  </si>
  <si>
    <t>38.23</t>
  </si>
  <si>
    <t>87.23</t>
  </si>
  <si>
    <t>238.99</t>
  </si>
  <si>
    <t>26.59</t>
  </si>
  <si>
    <t>83.28</t>
  </si>
  <si>
    <t>236.11</t>
  </si>
  <si>
    <t>46.61</t>
  </si>
  <si>
    <t>73.18</t>
  </si>
  <si>
    <t>板98</t>
  </si>
  <si>
    <t>14.7</t>
  </si>
  <si>
    <t>233.24</t>
  </si>
  <si>
    <t>42.8</t>
  </si>
  <si>
    <t>81.72</t>
  </si>
  <si>
    <t>237.15</t>
  </si>
  <si>
    <t>40.86</t>
  </si>
  <si>
    <t>79.62</t>
  </si>
  <si>
    <t>固6</t>
  </si>
  <si>
    <t>227.19</t>
  </si>
  <si>
    <t>29.98</t>
  </si>
  <si>
    <t>105.59</t>
  </si>
  <si>
    <t>固7</t>
  </si>
  <si>
    <t>238.39</t>
  </si>
  <si>
    <t>38.2</t>
  </si>
  <si>
    <t>98.45</t>
  </si>
  <si>
    <t>235.63</t>
  </si>
  <si>
    <t>39.97</t>
  </si>
  <si>
    <t>94.7</t>
  </si>
  <si>
    <t>固9</t>
  </si>
  <si>
    <t>224.05</t>
  </si>
  <si>
    <t>23.2</t>
  </si>
  <si>
    <t>93.37</t>
  </si>
  <si>
    <t>235.39</t>
  </si>
  <si>
    <t>19.85</t>
  </si>
  <si>
    <t>117.37</t>
  </si>
  <si>
    <t>固13</t>
  </si>
  <si>
    <t>长 73</t>
  </si>
  <si>
    <t>6.9</t>
  </si>
  <si>
    <t>234.3</t>
  </si>
  <si>
    <t>166.64</t>
  </si>
  <si>
    <t>99.91</t>
  </si>
  <si>
    <t>228.42</t>
  </si>
  <si>
    <t>115.6</t>
  </si>
  <si>
    <t>93.89</t>
  </si>
  <si>
    <t>226.28</t>
  </si>
  <si>
    <t>162.67</t>
  </si>
  <si>
    <t>95.77</t>
  </si>
  <si>
    <t>28.5</t>
  </si>
  <si>
    <t>239.46</t>
  </si>
  <si>
    <t>26.33</t>
  </si>
  <si>
    <t>83.78</t>
  </si>
  <si>
    <t>236</t>
  </si>
  <si>
    <t>29.99</t>
  </si>
  <si>
    <t>97.02</t>
  </si>
  <si>
    <t>236.42</t>
  </si>
  <si>
    <t>28</t>
  </si>
  <si>
    <t>96.57</t>
  </si>
  <si>
    <t>236.66</t>
  </si>
  <si>
    <t>235.65</t>
  </si>
  <si>
    <t>32.49</t>
  </si>
  <si>
    <t>88.59</t>
  </si>
  <si>
    <t>乐2</t>
  </si>
  <si>
    <t>232.21</t>
  </si>
  <si>
    <t>34.85</t>
  </si>
  <si>
    <t>99.34</t>
  </si>
  <si>
    <t>227.93</t>
  </si>
  <si>
    <t>32.33</t>
  </si>
  <si>
    <t>98.72</t>
  </si>
  <si>
    <t>231</t>
  </si>
  <si>
    <t>31.48</t>
  </si>
  <si>
    <t>98.22</t>
  </si>
  <si>
    <t>乐4</t>
  </si>
  <si>
    <t>23.7</t>
  </si>
  <si>
    <t>236.41</t>
  </si>
  <si>
    <t>25.08</t>
  </si>
  <si>
    <t>96.77</t>
  </si>
  <si>
    <t>237.26</t>
  </si>
  <si>
    <t>26.61</t>
  </si>
  <si>
    <t>102.91</t>
  </si>
  <si>
    <t>231.95</t>
  </si>
  <si>
    <t>30.84</t>
  </si>
  <si>
    <t>101.92</t>
  </si>
  <si>
    <t>230.35</t>
  </si>
  <si>
    <t>34.66</t>
  </si>
  <si>
    <t>100.77</t>
  </si>
  <si>
    <t>乐8</t>
  </si>
  <si>
    <t>17.9</t>
  </si>
  <si>
    <t>247.27</t>
  </si>
  <si>
    <t>28.05</t>
  </si>
  <si>
    <t>93.81</t>
  </si>
  <si>
    <t>240.2</t>
  </si>
  <si>
    <t>24.1</t>
  </si>
  <si>
    <t>233.61</t>
  </si>
  <si>
    <t>20.71</t>
  </si>
  <si>
    <t>98.85</t>
  </si>
  <si>
    <t>240.03</t>
  </si>
  <si>
    <t>28.42</t>
  </si>
  <si>
    <t>100.42</t>
  </si>
  <si>
    <t>249.98</t>
  </si>
  <si>
    <t>34.99</t>
  </si>
  <si>
    <t>97.56</t>
  </si>
  <si>
    <t>239.96</t>
  </si>
  <si>
    <t>34.79</t>
  </si>
  <si>
    <t>101.7</t>
  </si>
  <si>
    <t>乐21</t>
  </si>
  <si>
    <t>1.9</t>
  </si>
  <si>
    <t>234.44</t>
  </si>
  <si>
    <t>48.04</t>
  </si>
  <si>
    <t>85.6</t>
  </si>
  <si>
    <t>229.63</t>
  </si>
  <si>
    <t>22.61</t>
  </si>
  <si>
    <t>86.6</t>
  </si>
  <si>
    <t>乐22</t>
  </si>
  <si>
    <t>233.26</t>
  </si>
  <si>
    <t>28.65</t>
  </si>
  <si>
    <t>91.06</t>
  </si>
  <si>
    <t>乐23</t>
  </si>
  <si>
    <t>3.6</t>
  </si>
  <si>
    <t>222.55</t>
  </si>
  <si>
    <t>40.23</t>
  </si>
  <si>
    <t>80.81</t>
  </si>
  <si>
    <t>236.09</t>
  </si>
  <si>
    <t>27.46</t>
  </si>
  <si>
    <t>乐25</t>
  </si>
  <si>
    <t>长72+1</t>
  </si>
  <si>
    <t>13.6</t>
  </si>
  <si>
    <t>218.93</t>
  </si>
  <si>
    <t>94.88</t>
  </si>
  <si>
    <t>231.22</t>
  </si>
  <si>
    <t>39.46</t>
  </si>
  <si>
    <t>122.55</t>
  </si>
  <si>
    <t>226.81</t>
  </si>
  <si>
    <t>28.82</t>
  </si>
  <si>
    <t>111.62</t>
  </si>
  <si>
    <t>227.85</t>
  </si>
  <si>
    <t>28.68</t>
  </si>
  <si>
    <t>101.57</t>
  </si>
  <si>
    <t>228.32</t>
  </si>
  <si>
    <t>37.96</t>
  </si>
  <si>
    <t>88.74</t>
  </si>
  <si>
    <t>229.7</t>
  </si>
  <si>
    <t>37.06</t>
  </si>
  <si>
    <t>111.43</t>
  </si>
  <si>
    <t>234.04</t>
  </si>
  <si>
    <t>30.94</t>
  </si>
  <si>
    <t>94.99</t>
  </si>
  <si>
    <t>238.15</t>
  </si>
  <si>
    <t>32.61</t>
  </si>
  <si>
    <t>95.39</t>
  </si>
  <si>
    <t>乐34</t>
  </si>
  <si>
    <t>230.84</t>
  </si>
  <si>
    <t>42.55</t>
  </si>
  <si>
    <t>95.9</t>
  </si>
  <si>
    <t>228.77</t>
  </si>
  <si>
    <t>57.17</t>
  </si>
  <si>
    <t>88.6</t>
  </si>
  <si>
    <t>49.45</t>
  </si>
  <si>
    <t>90.65</t>
  </si>
  <si>
    <t>229.67</t>
  </si>
  <si>
    <t>56.5</t>
  </si>
  <si>
    <t>92.58</t>
  </si>
  <si>
    <t>237.71</t>
  </si>
  <si>
    <t>59.67</t>
  </si>
  <si>
    <t>95.2</t>
  </si>
  <si>
    <t>236.26</t>
  </si>
  <si>
    <t>58.46</t>
  </si>
  <si>
    <t>94.79</t>
  </si>
  <si>
    <t>232.2</t>
  </si>
  <si>
    <t>54.27</t>
  </si>
  <si>
    <t>90.6</t>
  </si>
  <si>
    <t>41.92</t>
  </si>
  <si>
    <t>84.11</t>
  </si>
  <si>
    <t>228.65</t>
  </si>
  <si>
    <t>42.38</t>
  </si>
  <si>
    <t>230.04</t>
  </si>
  <si>
    <t>44.64</t>
  </si>
  <si>
    <t>95.99</t>
  </si>
  <si>
    <t>乐35</t>
  </si>
  <si>
    <t>235.74</t>
  </si>
  <si>
    <t>116.71</t>
  </si>
  <si>
    <t>96.09</t>
  </si>
  <si>
    <t>230.12</t>
  </si>
  <si>
    <t>55.44</t>
  </si>
  <si>
    <t>84.41</t>
  </si>
  <si>
    <t>221.92</t>
  </si>
  <si>
    <t>51.05</t>
  </si>
  <si>
    <t>84.88</t>
  </si>
  <si>
    <t>乐51</t>
  </si>
  <si>
    <t>长71-63</t>
  </si>
  <si>
    <t>231.21</t>
  </si>
  <si>
    <t>48.33</t>
  </si>
  <si>
    <t>97.22</t>
  </si>
  <si>
    <t>232.6</t>
  </si>
  <si>
    <t>53.24</t>
  </si>
  <si>
    <t>95.86</t>
  </si>
  <si>
    <t>232.08</t>
  </si>
  <si>
    <t>51.07</t>
  </si>
  <si>
    <t>95.82</t>
  </si>
  <si>
    <t>234.4</t>
  </si>
  <si>
    <t>19.65</t>
  </si>
  <si>
    <t>98.29</t>
  </si>
  <si>
    <t>宁31</t>
  </si>
  <si>
    <t>39.62</t>
  </si>
  <si>
    <t>85.22</t>
  </si>
  <si>
    <t>宁34</t>
  </si>
  <si>
    <t>长7-1</t>
  </si>
  <si>
    <t>3.4</t>
  </si>
  <si>
    <t>93.91</t>
  </si>
  <si>
    <t>宁45</t>
  </si>
  <si>
    <t>14.5</t>
  </si>
  <si>
    <t>230.17</t>
  </si>
  <si>
    <t>39.61</t>
  </si>
  <si>
    <t>103.34</t>
  </si>
  <si>
    <t>234.49</t>
  </si>
  <si>
    <t>49.56</t>
  </si>
  <si>
    <t>96.04</t>
  </si>
  <si>
    <t>225.7</t>
  </si>
  <si>
    <t>42.4</t>
  </si>
  <si>
    <t>92.41</t>
  </si>
  <si>
    <t>宁48</t>
  </si>
  <si>
    <t>235</t>
  </si>
  <si>
    <t>41.41</t>
  </si>
  <si>
    <t>78.86</t>
  </si>
  <si>
    <t>230.86</t>
  </si>
  <si>
    <t>77.84</t>
  </si>
  <si>
    <t>宁49</t>
  </si>
  <si>
    <t>228.55</t>
  </si>
  <si>
    <t>37.93</t>
  </si>
  <si>
    <t>91.09</t>
  </si>
  <si>
    <t>宁52</t>
  </si>
  <si>
    <t>235.9</t>
  </si>
  <si>
    <t>74.07</t>
  </si>
  <si>
    <t>91.26</t>
  </si>
  <si>
    <t>232.73</t>
  </si>
  <si>
    <t>59.61</t>
  </si>
  <si>
    <t>92.57</t>
  </si>
  <si>
    <t>宁53</t>
  </si>
  <si>
    <t>9.3</t>
  </si>
  <si>
    <t>224.48</t>
  </si>
  <si>
    <t>60.5</t>
  </si>
  <si>
    <t>75.46</t>
  </si>
  <si>
    <t>224.51</t>
  </si>
  <si>
    <t>45.42</t>
  </si>
  <si>
    <t>82.85</t>
  </si>
  <si>
    <t>宁64</t>
  </si>
  <si>
    <t>231.2</t>
  </si>
  <si>
    <t>74.62</t>
  </si>
  <si>
    <t>96.63</t>
  </si>
  <si>
    <t>217.06</t>
  </si>
  <si>
    <t>47.68</t>
  </si>
  <si>
    <t>98.02</t>
  </si>
  <si>
    <t>宁65</t>
  </si>
  <si>
    <t>233.18</t>
  </si>
  <si>
    <t>34.61</t>
  </si>
  <si>
    <t>100.66</t>
  </si>
  <si>
    <t>宁70</t>
  </si>
  <si>
    <t>330.45</t>
  </si>
  <si>
    <t>89.93</t>
  </si>
  <si>
    <t>2.2</t>
  </si>
  <si>
    <t>414.82</t>
  </si>
  <si>
    <t>234.31</t>
  </si>
  <si>
    <t>35.13</t>
  </si>
  <si>
    <t>80.64</t>
  </si>
  <si>
    <t>227.64</t>
  </si>
  <si>
    <t>36.91</t>
  </si>
  <si>
    <t>86.44</t>
  </si>
  <si>
    <t>宁73</t>
  </si>
  <si>
    <t>225.44</t>
  </si>
  <si>
    <t>47.76</t>
  </si>
  <si>
    <t>104.06</t>
  </si>
  <si>
    <t>227.92</t>
  </si>
  <si>
    <t>29.92</t>
  </si>
  <si>
    <t>90.94</t>
  </si>
  <si>
    <t>宁75</t>
  </si>
  <si>
    <t>237.51</t>
  </si>
  <si>
    <t>40.96</t>
  </si>
  <si>
    <t>102.01</t>
  </si>
  <si>
    <t>32.79</t>
  </si>
  <si>
    <t>99.15</t>
  </si>
  <si>
    <t>227.7</t>
  </si>
  <si>
    <t>46.69</t>
  </si>
  <si>
    <t>87.61</t>
  </si>
  <si>
    <t>宁76</t>
  </si>
  <si>
    <t>223.92</t>
  </si>
  <si>
    <t>51.16</t>
  </si>
  <si>
    <t>106.96</t>
  </si>
  <si>
    <t>69.23</t>
  </si>
  <si>
    <t>227.29</t>
  </si>
  <si>
    <t>51.41</t>
  </si>
  <si>
    <t>106.5</t>
  </si>
  <si>
    <t>宁78</t>
  </si>
  <si>
    <t>长7 2</t>
  </si>
  <si>
    <t>低产</t>
  </si>
  <si>
    <t>231.29</t>
  </si>
  <si>
    <t>26.79</t>
  </si>
  <si>
    <t>2.58</t>
  </si>
  <si>
    <t>132.82</t>
  </si>
  <si>
    <t>229.55</t>
  </si>
  <si>
    <t>20.74</t>
  </si>
  <si>
    <t>102.7</t>
  </si>
  <si>
    <t>长7 1</t>
  </si>
  <si>
    <t>3.5</t>
  </si>
  <si>
    <t>27.09</t>
  </si>
  <si>
    <t>100.2</t>
  </si>
  <si>
    <t>宁89</t>
  </si>
  <si>
    <t>46.97</t>
  </si>
  <si>
    <t>93.83</t>
  </si>
  <si>
    <t>235.45</t>
  </si>
  <si>
    <t>39.96</t>
  </si>
  <si>
    <t>94.72</t>
  </si>
  <si>
    <t>宁90</t>
  </si>
  <si>
    <t>223.89</t>
  </si>
  <si>
    <t>49.97</t>
  </si>
  <si>
    <t>80.02</t>
  </si>
  <si>
    <t>宁92</t>
  </si>
  <si>
    <t>225.5</t>
  </si>
  <si>
    <t>34.68</t>
  </si>
  <si>
    <t>98.78</t>
  </si>
  <si>
    <t>宁93</t>
  </si>
  <si>
    <t>228.26</t>
  </si>
  <si>
    <t>48.77</t>
  </si>
  <si>
    <t>90.29</t>
  </si>
  <si>
    <t>231.03</t>
  </si>
  <si>
    <t>34.44</t>
  </si>
  <si>
    <t>95.65</t>
  </si>
  <si>
    <t>宁97</t>
  </si>
  <si>
    <t>51.31</t>
  </si>
  <si>
    <t>106.27</t>
  </si>
  <si>
    <t>宁106</t>
  </si>
  <si>
    <t>6.8</t>
  </si>
  <si>
    <t>35.11</t>
  </si>
  <si>
    <t>85.24</t>
  </si>
  <si>
    <t>237.96</t>
  </si>
  <si>
    <t>48.94</t>
  </si>
  <si>
    <t>84.14</t>
  </si>
  <si>
    <t>宁107</t>
  </si>
  <si>
    <t>12.5</t>
  </si>
  <si>
    <t>233.4</t>
  </si>
  <si>
    <t>30.55</t>
  </si>
  <si>
    <t>100.28</t>
  </si>
  <si>
    <t>225.48</t>
  </si>
  <si>
    <t>35.94</t>
  </si>
  <si>
    <t>233.65</t>
  </si>
  <si>
    <t>41.5</t>
  </si>
  <si>
    <t>93.75</t>
  </si>
  <si>
    <t>宁114</t>
  </si>
  <si>
    <t>长72 1</t>
  </si>
  <si>
    <t>36.83</t>
  </si>
  <si>
    <t>110.53</t>
  </si>
  <si>
    <t>38.13</t>
  </si>
  <si>
    <t>108.39</t>
  </si>
  <si>
    <t>234.56</t>
  </si>
  <si>
    <t>34.34</t>
  </si>
  <si>
    <t>100.96</t>
  </si>
  <si>
    <t>宁115</t>
  </si>
  <si>
    <t>242.22</t>
  </si>
  <si>
    <t>50.49</t>
  </si>
  <si>
    <t>140.49</t>
  </si>
  <si>
    <t>21.16</t>
  </si>
  <si>
    <t>110.05</t>
  </si>
  <si>
    <t>232.87</t>
  </si>
  <si>
    <t>101.72</t>
  </si>
  <si>
    <t>宁118</t>
  </si>
  <si>
    <t>235.93</t>
  </si>
  <si>
    <t>26.48</t>
  </si>
  <si>
    <t>88.72</t>
  </si>
  <si>
    <t>233.31</t>
  </si>
  <si>
    <t>33.29</t>
  </si>
  <si>
    <t>94.1</t>
  </si>
  <si>
    <t>宁124</t>
  </si>
  <si>
    <t>251.29</t>
  </si>
  <si>
    <t>47.98</t>
  </si>
  <si>
    <t>172.31</t>
  </si>
  <si>
    <t>234.05</t>
  </si>
  <si>
    <t>24.06</t>
  </si>
  <si>
    <t>100.59</t>
  </si>
  <si>
    <t>宁125</t>
  </si>
  <si>
    <t>9.5</t>
  </si>
  <si>
    <t>224.69</t>
  </si>
  <si>
    <t>17.79</t>
  </si>
  <si>
    <t>92.3</t>
  </si>
  <si>
    <t>宁126</t>
  </si>
  <si>
    <t>9</t>
  </si>
  <si>
    <t>235.4</t>
  </si>
  <si>
    <t>19.33</t>
  </si>
  <si>
    <t>90.54</t>
  </si>
  <si>
    <t>18.18</t>
  </si>
  <si>
    <t>228.09</t>
  </si>
  <si>
    <t>84.4</t>
  </si>
  <si>
    <t>宁127</t>
  </si>
  <si>
    <t>2.4</t>
  </si>
  <si>
    <t>231.98</t>
  </si>
  <si>
    <t>146.57</t>
  </si>
  <si>
    <t>90.71</t>
  </si>
  <si>
    <t>宁128</t>
  </si>
  <si>
    <t>233.85</t>
  </si>
  <si>
    <t>131.97</t>
  </si>
  <si>
    <t>102.94</t>
  </si>
  <si>
    <t>宁131</t>
  </si>
  <si>
    <t>243.87</t>
  </si>
  <si>
    <t>101.98</t>
  </si>
  <si>
    <t>宁137</t>
  </si>
  <si>
    <t>6.3</t>
  </si>
  <si>
    <t>220.41</t>
  </si>
  <si>
    <t>40.04</t>
  </si>
  <si>
    <t>94.47</t>
  </si>
  <si>
    <t>220.8</t>
  </si>
  <si>
    <t>55.88</t>
  </si>
  <si>
    <t>81.68</t>
  </si>
  <si>
    <t>宁140</t>
  </si>
  <si>
    <t>228.36</t>
  </si>
  <si>
    <t>50.21</t>
  </si>
  <si>
    <t>91.41</t>
  </si>
  <si>
    <t>宁141</t>
  </si>
  <si>
    <t>268.03</t>
  </si>
  <si>
    <t>36.12</t>
  </si>
  <si>
    <t>100.98</t>
  </si>
  <si>
    <t>宁142</t>
  </si>
  <si>
    <t>235.86</t>
  </si>
  <si>
    <t>29.72</t>
  </si>
  <si>
    <t>101.88</t>
  </si>
  <si>
    <t>宁144</t>
  </si>
  <si>
    <r>
      <rPr>
        <sz val="11"/>
        <color rgb="FF000000"/>
        <rFont val="微软雅黑"/>
        <charset val="134"/>
      </rPr>
      <t>长</t>
    </r>
    <r>
      <rPr>
        <sz val="11"/>
        <color rgb="FF000000"/>
        <rFont val="Calibri"/>
        <family val="2"/>
      </rPr>
      <t>711</t>
    </r>
  </si>
  <si>
    <t>238.67</t>
  </si>
  <si>
    <t>34.84</t>
  </si>
  <si>
    <t>89.23</t>
  </si>
  <si>
    <t>宁145</t>
  </si>
  <si>
    <t>16.8</t>
  </si>
  <si>
    <t>229.51</t>
  </si>
  <si>
    <t>32.2</t>
  </si>
  <si>
    <t>87.88</t>
  </si>
  <si>
    <t>233.68</t>
  </si>
  <si>
    <t>40.31</t>
  </si>
  <si>
    <t>88.27</t>
  </si>
  <si>
    <t>221.52</t>
  </si>
  <si>
    <t>64.47</t>
  </si>
  <si>
    <t>73.69</t>
  </si>
  <si>
    <t>宁147</t>
  </si>
  <si>
    <t>230.1</t>
  </si>
  <si>
    <t>149.89</t>
  </si>
  <si>
    <t>229.97</t>
  </si>
  <si>
    <t>33.05</t>
  </si>
  <si>
    <t>107.92</t>
  </si>
  <si>
    <t>宁149</t>
  </si>
  <si>
    <t>226.17</t>
  </si>
  <si>
    <t>41.83</t>
  </si>
  <si>
    <t>101.35</t>
  </si>
  <si>
    <t>宁152</t>
  </si>
  <si>
    <t>4</t>
  </si>
  <si>
    <t>228.86</t>
  </si>
  <si>
    <t>52.94</t>
  </si>
  <si>
    <t>97.09</t>
  </si>
  <si>
    <t>18.96</t>
  </si>
  <si>
    <t>89.41</t>
  </si>
  <si>
    <t>宁154</t>
  </si>
  <si>
    <t>235.26</t>
  </si>
  <si>
    <t>52.63</t>
  </si>
  <si>
    <t>87.19</t>
  </si>
  <si>
    <t>宁158</t>
  </si>
  <si>
    <t>243.94</t>
  </si>
  <si>
    <t>35.56</t>
  </si>
  <si>
    <t>88.47</t>
  </si>
  <si>
    <t>239.86</t>
  </si>
  <si>
    <t>30.06</t>
  </si>
  <si>
    <t>102.04</t>
  </si>
  <si>
    <t>235.82</t>
  </si>
  <si>
    <t>26.55</t>
  </si>
  <si>
    <t>84.34</t>
  </si>
  <si>
    <t>宁177</t>
  </si>
  <si>
    <t>9.9</t>
  </si>
  <si>
    <t>241.76</t>
  </si>
  <si>
    <t>36.23</t>
  </si>
  <si>
    <t>101.65</t>
  </si>
  <si>
    <t>40.55</t>
  </si>
  <si>
    <t>95.12</t>
  </si>
  <si>
    <t>241.05</t>
  </si>
  <si>
    <t>35.08</t>
  </si>
  <si>
    <t>101.43</t>
  </si>
  <si>
    <t>239.74</t>
  </si>
  <si>
    <t>41.52</t>
  </si>
  <si>
    <t>95.46</t>
  </si>
  <si>
    <t>232.97</t>
  </si>
  <si>
    <t>28.17</t>
  </si>
  <si>
    <t>110.48</t>
  </si>
  <si>
    <t>宁178</t>
  </si>
  <si>
    <t>231.13</t>
  </si>
  <si>
    <t>22.35</t>
  </si>
  <si>
    <t>86.78</t>
  </si>
  <si>
    <t>宁181</t>
  </si>
  <si>
    <t>233.97</t>
  </si>
  <si>
    <t>46.38</t>
  </si>
  <si>
    <t>88.22</t>
  </si>
  <si>
    <t>宁183</t>
  </si>
  <si>
    <t>3.2</t>
  </si>
  <si>
    <t>244.61</t>
  </si>
  <si>
    <t>129.21</t>
  </si>
  <si>
    <t>154.73</t>
  </si>
  <si>
    <t>5.5</t>
  </si>
  <si>
    <t>227.8</t>
  </si>
  <si>
    <t>36.85</t>
  </si>
  <si>
    <t>93.11</t>
  </si>
  <si>
    <t>227.54</t>
  </si>
  <si>
    <t>52.73</t>
  </si>
  <si>
    <t>宁207</t>
  </si>
  <si>
    <t>228.29</t>
  </si>
  <si>
    <t>62.12</t>
  </si>
  <si>
    <t>90.14</t>
  </si>
  <si>
    <t>宁209</t>
  </si>
  <si>
    <t>234.37</t>
  </si>
  <si>
    <t>29.96</t>
  </si>
  <si>
    <t>86.74</t>
  </si>
  <si>
    <t>234.75</t>
  </si>
  <si>
    <t>31.46</t>
  </si>
  <si>
    <t>83.75</t>
  </si>
  <si>
    <t>宁210</t>
  </si>
  <si>
    <t>231.33</t>
  </si>
  <si>
    <t>89.07</t>
  </si>
  <si>
    <t>宁222</t>
  </si>
  <si>
    <t>-9999</t>
  </si>
  <si>
    <t>宁226</t>
  </si>
  <si>
    <t>225.71</t>
  </si>
  <si>
    <t>58.69</t>
  </si>
  <si>
    <t>93.62</t>
  </si>
  <si>
    <t>224.74</t>
  </si>
  <si>
    <t>90.78</t>
  </si>
  <si>
    <t>225.25</t>
  </si>
  <si>
    <t>62.24</t>
  </si>
  <si>
    <t>100.35</t>
  </si>
  <si>
    <t>227.79</t>
  </si>
  <si>
    <t>70.24</t>
  </si>
  <si>
    <t>91.54</t>
  </si>
  <si>
    <t>224.81</t>
  </si>
  <si>
    <t>54.5</t>
  </si>
  <si>
    <t>93.02</t>
  </si>
  <si>
    <t>231.37</t>
  </si>
  <si>
    <t>64.72</t>
  </si>
  <si>
    <t>99.32</t>
  </si>
  <si>
    <t>232.56</t>
  </si>
  <si>
    <t>62.52</t>
  </si>
  <si>
    <t>95.07</t>
  </si>
  <si>
    <t>231.01</t>
  </si>
  <si>
    <t>59.18</t>
  </si>
  <si>
    <t>95.81</t>
  </si>
  <si>
    <t>232.37</t>
  </si>
  <si>
    <t>73.07</t>
  </si>
  <si>
    <t>89.97</t>
  </si>
  <si>
    <t>宁228</t>
  </si>
  <si>
    <t>252.29</t>
  </si>
  <si>
    <t>36.9</t>
  </si>
  <si>
    <t>164.68</t>
  </si>
  <si>
    <t>227.39</t>
  </si>
  <si>
    <t>30.85</t>
  </si>
  <si>
    <t>99.69</t>
  </si>
  <si>
    <t>222.15</t>
  </si>
  <si>
    <t>37.81</t>
  </si>
  <si>
    <t>95.62</t>
  </si>
  <si>
    <t>宁229</t>
  </si>
  <si>
    <t>230.39</t>
  </si>
  <si>
    <t>41.51</t>
  </si>
  <si>
    <t>224.71</t>
  </si>
  <si>
    <t>35.22</t>
  </si>
  <si>
    <t>104</t>
  </si>
  <si>
    <t>228.14</t>
  </si>
  <si>
    <t>45.07</t>
  </si>
  <si>
    <t>95.4</t>
  </si>
  <si>
    <t>222.34</t>
  </si>
  <si>
    <t>108.77</t>
  </si>
  <si>
    <t>宁240</t>
  </si>
  <si>
    <t>长71
长72</t>
  </si>
  <si>
    <t>97.3</t>
  </si>
  <si>
    <t>246.51</t>
  </si>
  <si>
    <t>52.1</t>
  </si>
  <si>
    <t>108.12</t>
  </si>
  <si>
    <t>234.83</t>
  </si>
  <si>
    <t>93.12</t>
  </si>
  <si>
    <t>233.08</t>
  </si>
  <si>
    <t>40.11</t>
  </si>
  <si>
    <t>98.44</t>
  </si>
  <si>
    <t>231.84</t>
  </si>
  <si>
    <t>96.16</t>
  </si>
  <si>
    <t>232.71</t>
  </si>
  <si>
    <t>51.33</t>
  </si>
  <si>
    <t>84.53</t>
  </si>
  <si>
    <t>230.13</t>
  </si>
  <si>
    <t>50.84</t>
  </si>
  <si>
    <t>89.34</t>
  </si>
  <si>
    <t>7.3</t>
  </si>
  <si>
    <t>227.09</t>
  </si>
  <si>
    <t>25.46</t>
  </si>
  <si>
    <t>16.93</t>
  </si>
  <si>
    <t>98.19</t>
  </si>
  <si>
    <t>宁244</t>
  </si>
  <si>
    <t>8.7</t>
  </si>
  <si>
    <t>225.51</t>
  </si>
  <si>
    <t>111.04</t>
  </si>
  <si>
    <t>226.61</t>
  </si>
  <si>
    <t>40.39</t>
  </si>
  <si>
    <t>113.34</t>
  </si>
  <si>
    <t>262.55</t>
  </si>
  <si>
    <t>94.94</t>
  </si>
  <si>
    <t>201.07</t>
  </si>
  <si>
    <t>239.81</t>
  </si>
  <si>
    <t>101.47</t>
  </si>
  <si>
    <t>135.95</t>
  </si>
  <si>
    <t>宁246</t>
  </si>
  <si>
    <t>226.38</t>
  </si>
  <si>
    <t>34.8</t>
  </si>
  <si>
    <t>92.44</t>
  </si>
  <si>
    <t>229.11</t>
  </si>
  <si>
    <t>47.17</t>
  </si>
  <si>
    <t>97.61</t>
  </si>
  <si>
    <t>225.45</t>
  </si>
  <si>
    <t>42.52</t>
  </si>
  <si>
    <t>101.55</t>
  </si>
  <si>
    <t>227.22</t>
  </si>
  <si>
    <t>99.96</t>
  </si>
  <si>
    <t>225.27</t>
  </si>
  <si>
    <t>38.16</t>
  </si>
  <si>
    <t>102.67</t>
  </si>
  <si>
    <t>17.64</t>
  </si>
  <si>
    <t>105.26</t>
  </si>
  <si>
    <t>229.8</t>
  </si>
  <si>
    <t>92.37</t>
  </si>
  <si>
    <t>29.12</t>
  </si>
  <si>
    <t>100.49</t>
  </si>
  <si>
    <t>230.18</t>
  </si>
  <si>
    <t>26.34</t>
  </si>
  <si>
    <t>102.49</t>
  </si>
  <si>
    <t>宁251</t>
  </si>
  <si>
    <t>5.1</t>
  </si>
  <si>
    <t>231.46</t>
  </si>
  <si>
    <t>22.53</t>
  </si>
  <si>
    <t>102.29</t>
  </si>
  <si>
    <t>231.62</t>
  </si>
  <si>
    <t>31.31</t>
  </si>
  <si>
    <t>110.79</t>
  </si>
  <si>
    <t>231.26</t>
  </si>
  <si>
    <t>33.68</t>
  </si>
  <si>
    <t>98.3</t>
  </si>
  <si>
    <t>213.38</t>
  </si>
  <si>
    <t>31.67</t>
  </si>
  <si>
    <t>89.58</t>
  </si>
  <si>
    <t>深度1</t>
    <phoneticPr fontId="14" type="noConversion"/>
  </si>
  <si>
    <t>深度2</t>
    <phoneticPr fontId="14" type="noConversion"/>
  </si>
  <si>
    <t>10.24</t>
  </si>
  <si>
    <t>0.24</t>
  </si>
  <si>
    <t>47.05</t>
  </si>
  <si>
    <t>0.1</t>
  </si>
  <si>
    <t>0.01</t>
  </si>
  <si>
    <t>99.9</t>
  </si>
  <si>
    <t>10.35</t>
  </si>
  <si>
    <t>0.41</t>
  </si>
  <si>
    <t>35.58</t>
  </si>
  <si>
    <t>8.38</t>
  </si>
  <si>
    <t>0.19</t>
  </si>
  <si>
    <t>63.97</t>
  </si>
  <si>
    <t>10.49</t>
  </si>
  <si>
    <t>0.18</t>
  </si>
  <si>
    <t>46.33</t>
  </si>
  <si>
    <t>14.62</t>
  </si>
  <si>
    <t>0.65</t>
  </si>
  <si>
    <t>51.08</t>
  </si>
  <si>
    <t>9.39</t>
  </si>
  <si>
    <t>0.25</t>
  </si>
  <si>
    <t>55.55</t>
  </si>
  <si>
    <t>11.24</t>
  </si>
  <si>
    <t>57.96</t>
  </si>
  <si>
    <t>13.9</t>
  </si>
  <si>
    <t>0.57</t>
  </si>
  <si>
    <t>51.89</t>
  </si>
  <si>
    <t>9.38</t>
  </si>
  <si>
    <t>0.13</t>
  </si>
  <si>
    <t>55.31</t>
  </si>
  <si>
    <t>11.38</t>
  </si>
  <si>
    <t>0.23</t>
  </si>
  <si>
    <t>44.3</t>
  </si>
  <si>
    <t>11.1</t>
  </si>
  <si>
    <t>0.37</t>
  </si>
  <si>
    <t>53.62</t>
  </si>
  <si>
    <t>10.93</t>
  </si>
  <si>
    <t>0.2</t>
  </si>
  <si>
    <t>46.24</t>
  </si>
  <si>
    <t>13.03</t>
  </si>
  <si>
    <t>0.39</t>
  </si>
  <si>
    <t>45.51</t>
  </si>
  <si>
    <t>14.2</t>
  </si>
  <si>
    <t>32.89</t>
  </si>
  <si>
    <t>10.04</t>
  </si>
  <si>
    <t>46.45</t>
  </si>
  <si>
    <t>12.04</t>
  </si>
  <si>
    <t>0.29</t>
  </si>
  <si>
    <t>11.7</t>
  </si>
  <si>
    <t>0.35</t>
  </si>
  <si>
    <t>52.69</t>
  </si>
  <si>
    <t>10.58</t>
  </si>
  <si>
    <t>44.47</t>
  </si>
  <si>
    <t>12.48</t>
  </si>
  <si>
    <t>0.32</t>
  </si>
  <si>
    <t>32.69</t>
  </si>
  <si>
    <t>10.47</t>
  </si>
  <si>
    <t>0.17</t>
  </si>
  <si>
    <t>40.62</t>
  </si>
  <si>
    <t>12.61</t>
  </si>
  <si>
    <t>31.4</t>
  </si>
  <si>
    <t>10.14</t>
  </si>
  <si>
    <t>0.16</t>
  </si>
  <si>
    <t>39.35</t>
  </si>
  <si>
    <t>8.28</t>
  </si>
  <si>
    <t>0.09</t>
  </si>
  <si>
    <t>47.41</t>
  </si>
  <si>
    <t>9.2</t>
  </si>
  <si>
    <t>0.12</t>
  </si>
  <si>
    <t>65.58</t>
  </si>
  <si>
    <t>10.57</t>
  </si>
  <si>
    <t>43.25</t>
  </si>
  <si>
    <t>17.32</t>
  </si>
  <si>
    <t>1.52</t>
  </si>
  <si>
    <t>21.49</t>
  </si>
  <si>
    <t>13.64</t>
  </si>
  <si>
    <t>30.45</t>
  </si>
  <si>
    <t>13.37</t>
  </si>
  <si>
    <t>0.46</t>
  </si>
  <si>
    <t>38.48</t>
  </si>
  <si>
    <t>9.82</t>
  </si>
  <si>
    <t>0.15</t>
  </si>
  <si>
    <t>56.77</t>
  </si>
  <si>
    <t>12.98</t>
  </si>
  <si>
    <t>11.63</t>
  </si>
  <si>
    <t>0.26</t>
  </si>
  <si>
    <t>46.32</t>
  </si>
  <si>
    <t>12.14</t>
  </si>
  <si>
    <t>11.25</t>
  </si>
  <si>
    <t>51.55</t>
  </si>
  <si>
    <t>0.22</t>
  </si>
  <si>
    <t>40.51</t>
  </si>
  <si>
    <t>11.33</t>
  </si>
  <si>
    <t>10.79</t>
  </si>
  <si>
    <t>38.35</t>
  </si>
  <si>
    <t>5.45</t>
  </si>
  <si>
    <t>0.14</t>
  </si>
  <si>
    <t>74.02</t>
  </si>
  <si>
    <t>10.26</t>
  </si>
  <si>
    <t>52.71</t>
  </si>
  <si>
    <t>10.1</t>
  </si>
  <si>
    <t>70.81</t>
  </si>
  <si>
    <t>65.49</t>
  </si>
  <si>
    <t>10.82</t>
  </si>
  <si>
    <t>11.91</t>
  </si>
  <si>
    <t>0.28</t>
  </si>
  <si>
    <t>55.77</t>
  </si>
  <si>
    <t>12.28</t>
  </si>
  <si>
    <t>0.31</t>
  </si>
  <si>
    <t>32.84</t>
  </si>
  <si>
    <t>12.58</t>
  </si>
  <si>
    <t>32.95</t>
  </si>
  <si>
    <t>1.48</t>
  </si>
  <si>
    <t>0.04</t>
  </si>
  <si>
    <t>94.54</t>
  </si>
  <si>
    <t>61.78</t>
  </si>
  <si>
    <t>7.55</t>
  </si>
  <si>
    <t>80.28</t>
  </si>
  <si>
    <t>10.56</t>
  </si>
  <si>
    <t>47.13</t>
  </si>
  <si>
    <t>9.25</t>
  </si>
  <si>
    <t>56.87</t>
  </si>
  <si>
    <t>12.86</t>
  </si>
  <si>
    <t>31.36</t>
  </si>
  <si>
    <t>11.72</t>
  </si>
  <si>
    <t>39.87</t>
  </si>
  <si>
    <t>51.88</t>
  </si>
  <si>
    <t>12.59</t>
  </si>
  <si>
    <t>48.68</t>
  </si>
  <si>
    <t>7.76</t>
  </si>
  <si>
    <t>60.51</t>
  </si>
  <si>
    <t>12.4</t>
  </si>
  <si>
    <t>31.96</t>
  </si>
  <si>
    <t>6.99</t>
  </si>
  <si>
    <t>9.85</t>
  </si>
  <si>
    <t>39.53</t>
  </si>
  <si>
    <t>54.23</t>
  </si>
  <si>
    <t>10.41</t>
  </si>
  <si>
    <t>11.71</t>
  </si>
  <si>
    <t>47.26</t>
  </si>
  <si>
    <t>11.67</t>
  </si>
  <si>
    <t>46.36</t>
  </si>
  <si>
    <t>9.37</t>
  </si>
  <si>
    <t>57.76</t>
  </si>
  <si>
    <t>10.77</t>
  </si>
  <si>
    <t>0.47</t>
  </si>
  <si>
    <t>44.65</t>
  </si>
  <si>
    <t>11.4</t>
  </si>
  <si>
    <t>0.67</t>
  </si>
  <si>
    <t>45.66</t>
  </si>
  <si>
    <t>0.21</t>
  </si>
  <si>
    <t>13.84</t>
  </si>
  <si>
    <t>0.61</t>
  </si>
  <si>
    <t>47.52</t>
  </si>
  <si>
    <t>13.1</t>
  </si>
  <si>
    <t>0.53</t>
  </si>
  <si>
    <t>60.15</t>
  </si>
  <si>
    <t>13.86</t>
  </si>
  <si>
    <t>0.55</t>
  </si>
  <si>
    <t>45.5</t>
  </si>
  <si>
    <t>0.3</t>
  </si>
  <si>
    <t>55.32</t>
  </si>
  <si>
    <t>11.99</t>
  </si>
  <si>
    <t>0.38</t>
  </si>
  <si>
    <t>50.99</t>
  </si>
  <si>
    <t>12.26</t>
  </si>
  <si>
    <t>1.8</t>
  </si>
  <si>
    <t>43.22</t>
  </si>
  <si>
    <t>12.62</t>
  </si>
  <si>
    <t>1.95</t>
  </si>
  <si>
    <t>7.88</t>
  </si>
  <si>
    <t>69.29</t>
  </si>
  <si>
    <t>0.27</t>
  </si>
  <si>
    <t>40.32</t>
  </si>
  <si>
    <t>10.3</t>
  </si>
  <si>
    <t>46.3</t>
  </si>
  <si>
    <t>9.01</t>
  </si>
  <si>
    <t>0.11</t>
  </si>
  <si>
    <t>46.83</t>
  </si>
  <si>
    <t>11.2</t>
  </si>
  <si>
    <t>46.42</t>
  </si>
  <si>
    <t>10.78</t>
  </si>
  <si>
    <t>45.05</t>
  </si>
  <si>
    <t>11.04</t>
  </si>
  <si>
    <t>48.63</t>
  </si>
  <si>
    <t>10.62</t>
  </si>
  <si>
    <t>46.39</t>
  </si>
  <si>
    <t>13.34</t>
  </si>
  <si>
    <t>0.5</t>
  </si>
  <si>
    <t>11.66</t>
  </si>
  <si>
    <t>47.66</t>
  </si>
  <si>
    <t>12.51</t>
  </si>
  <si>
    <t>0.45</t>
  </si>
  <si>
    <t>44.75</t>
  </si>
  <si>
    <t>13.42</t>
  </si>
  <si>
    <t>0.44</t>
  </si>
  <si>
    <t>36.77</t>
  </si>
  <si>
    <t>12.74</t>
  </si>
  <si>
    <t>36.65</t>
  </si>
  <si>
    <t>0.48</t>
  </si>
  <si>
    <t>33.89</t>
  </si>
  <si>
    <t>0.42</t>
  </si>
  <si>
    <t>37.63</t>
  </si>
  <si>
    <t>12.38</t>
  </si>
  <si>
    <t>37.01</t>
  </si>
  <si>
    <t>10.83</t>
  </si>
  <si>
    <t>46.51</t>
  </si>
  <si>
    <t>11.12</t>
  </si>
  <si>
    <t>47.94</t>
  </si>
  <si>
    <t>12.23</t>
  </si>
  <si>
    <t>43.97</t>
  </si>
  <si>
    <t>12.55</t>
  </si>
  <si>
    <t>0.33</t>
  </si>
  <si>
    <t>46.74</t>
  </si>
  <si>
    <t>54.01</t>
  </si>
  <si>
    <t>11.16</t>
  </si>
  <si>
    <t>52.23</t>
  </si>
  <si>
    <t>12.42</t>
  </si>
  <si>
    <t>43</t>
  </si>
  <si>
    <t>11.78</t>
  </si>
  <si>
    <t>31.86</t>
  </si>
  <si>
    <t>9.68</t>
  </si>
  <si>
    <t>47.61</t>
  </si>
  <si>
    <t>14.09</t>
  </si>
  <si>
    <t>0.88</t>
  </si>
  <si>
    <t>55.11</t>
  </si>
  <si>
    <t>60.72</t>
  </si>
  <si>
    <t>91.96</t>
  </si>
  <si>
    <t>1.59</t>
  </si>
  <si>
    <t>0.02</t>
  </si>
  <si>
    <t>83.43</t>
  </si>
  <si>
    <t>10.12</t>
  </si>
  <si>
    <t>47.6</t>
  </si>
  <si>
    <t>11.05</t>
  </si>
  <si>
    <t>48.41</t>
  </si>
  <si>
    <t>11.85</t>
  </si>
  <si>
    <t>42.61</t>
  </si>
  <si>
    <t>40.42</t>
  </si>
  <si>
    <t>10.6</t>
  </si>
  <si>
    <t>46.12</t>
  </si>
  <si>
    <t>11.69</t>
  </si>
  <si>
    <t>53.13</t>
  </si>
  <si>
    <t>11.89</t>
  </si>
  <si>
    <t>38.38</t>
  </si>
  <si>
    <t>11.26</t>
  </si>
  <si>
    <t>11.15</t>
  </si>
  <si>
    <t>49.96</t>
  </si>
  <si>
    <t>12.27</t>
  </si>
  <si>
    <t>48.97</t>
  </si>
  <si>
    <t>12.76</t>
  </si>
  <si>
    <t>37.66</t>
  </si>
  <si>
    <t>11.87</t>
  </si>
  <si>
    <t>48.49</t>
  </si>
  <si>
    <t>12.24</t>
  </si>
  <si>
    <t>1.35</t>
  </si>
  <si>
    <t>41.57</t>
  </si>
  <si>
    <t>12.39</t>
  </si>
  <si>
    <t>1.38</t>
  </si>
  <si>
    <t>53.9</t>
  </si>
  <si>
    <t>7.38</t>
  </si>
  <si>
    <t>63.1</t>
  </si>
  <si>
    <t>13.07</t>
  </si>
  <si>
    <t>1.74</t>
  </si>
  <si>
    <t>44.1</t>
  </si>
  <si>
    <t>9.84</t>
  </si>
  <si>
    <t>0.4</t>
  </si>
  <si>
    <t>54.21</t>
  </si>
  <si>
    <t>9.44</t>
  </si>
  <si>
    <t>66.3</t>
  </si>
  <si>
    <t>15.69</t>
  </si>
  <si>
    <t>0.9</t>
  </si>
  <si>
    <t>39.07</t>
  </si>
  <si>
    <t>69.69</t>
  </si>
  <si>
    <t>52.74</t>
  </si>
  <si>
    <t>59.75</t>
  </si>
  <si>
    <t>10.17</t>
  </si>
  <si>
    <t>0.49</t>
  </si>
  <si>
    <t>56.94</t>
  </si>
  <si>
    <t>40.89</t>
  </si>
  <si>
    <t>8.64</t>
  </si>
  <si>
    <t>51.83</t>
  </si>
  <si>
    <t>8.41</t>
  </si>
  <si>
    <t>59.78</t>
  </si>
  <si>
    <t>9.12</t>
  </si>
  <si>
    <t>52.07</t>
  </si>
  <si>
    <t>8.9</t>
  </si>
  <si>
    <t>47.89</t>
  </si>
  <si>
    <t>45.7</t>
  </si>
  <si>
    <t>10.13</t>
  </si>
  <si>
    <t>54.03</t>
  </si>
  <si>
    <t>13.82</t>
  </si>
  <si>
    <t>0.51</t>
  </si>
  <si>
    <t>13.05</t>
  </si>
  <si>
    <t>43.62</t>
  </si>
  <si>
    <t>35.85</t>
  </si>
  <si>
    <t>14.28</t>
  </si>
  <si>
    <t>56.48</t>
  </si>
  <si>
    <t>12.68</t>
  </si>
  <si>
    <t>53.02</t>
  </si>
  <si>
    <t>11.51</t>
  </si>
  <si>
    <t>46.17</t>
  </si>
  <si>
    <t>10.01</t>
  </si>
  <si>
    <t>55.19</t>
  </si>
  <si>
    <t>10.28</t>
  </si>
  <si>
    <t>49.37</t>
  </si>
  <si>
    <t>9.87</t>
  </si>
  <si>
    <t>52.04</t>
  </si>
  <si>
    <t>8.74</t>
  </si>
  <si>
    <t>55.69</t>
  </si>
  <si>
    <t>9.33</t>
  </si>
  <si>
    <t>11.31</t>
  </si>
  <si>
    <t>62.92</t>
  </si>
  <si>
    <t>11.18</t>
  </si>
  <si>
    <t>47.2</t>
  </si>
  <si>
    <t>11.03</t>
  </si>
  <si>
    <t>48.02</t>
  </si>
  <si>
    <t>10.68</t>
  </si>
  <si>
    <t>60.06</t>
  </si>
  <si>
    <t>12.56</t>
  </si>
  <si>
    <t>0.34</t>
  </si>
  <si>
    <t>11.83</t>
  </si>
  <si>
    <t>50.37</t>
  </si>
  <si>
    <t>11.68</t>
  </si>
  <si>
    <t>45.03</t>
  </si>
  <si>
    <t>13.14</t>
  </si>
  <si>
    <t>43.44</t>
  </si>
  <si>
    <t>13.18</t>
  </si>
  <si>
    <t>38.47</t>
  </si>
  <si>
    <t>14.06</t>
  </si>
  <si>
    <t>48.36</t>
  </si>
  <si>
    <t>14.52</t>
  </si>
  <si>
    <t>0.62</t>
  </si>
  <si>
    <t>15.6</t>
  </si>
  <si>
    <t>0.86</t>
  </si>
  <si>
    <t>40.37</t>
  </si>
  <si>
    <t>15.49</t>
  </si>
  <si>
    <t>0.83</t>
  </si>
  <si>
    <t>15.42</t>
  </si>
  <si>
    <t>0.81</t>
  </si>
  <si>
    <t>48.75</t>
  </si>
  <si>
    <t>16.2</t>
  </si>
  <si>
    <t>1.04</t>
  </si>
  <si>
    <t>35.1</t>
  </si>
  <si>
    <t>59.27</t>
  </si>
  <si>
    <t>10.85</t>
  </si>
  <si>
    <t>50.2</t>
  </si>
  <si>
    <t>34.87</t>
  </si>
  <si>
    <t>11.93</t>
  </si>
  <si>
    <t>36.72</t>
  </si>
  <si>
    <t>12.75</t>
  </si>
  <si>
    <t>46.79</t>
  </si>
  <si>
    <t>11.17</t>
  </si>
  <si>
    <t>49.14</t>
  </si>
  <si>
    <t>9.26</t>
  </si>
  <si>
    <t>10.72</t>
  </si>
  <si>
    <t>51.14</t>
  </si>
  <si>
    <t>12.47</t>
  </si>
  <si>
    <t>44.12</t>
  </si>
  <si>
    <t>10.86</t>
  </si>
  <si>
    <t>49.95</t>
  </si>
  <si>
    <t>12.89</t>
  </si>
  <si>
    <t>43.91</t>
  </si>
  <si>
    <t>45.94</t>
  </si>
  <si>
    <t>12.95</t>
  </si>
  <si>
    <t>49.13</t>
  </si>
  <si>
    <t>53.72</t>
  </si>
  <si>
    <t>48.76</t>
  </si>
  <si>
    <t>11.8</t>
  </si>
  <si>
    <t>45.96</t>
  </si>
  <si>
    <t>14.51</t>
  </si>
  <si>
    <t>0.74</t>
  </si>
  <si>
    <t>32.8</t>
  </si>
  <si>
    <t>12.21</t>
  </si>
  <si>
    <t>41.21</t>
  </si>
  <si>
    <t>51.39</t>
  </si>
  <si>
    <t>13.17</t>
  </si>
  <si>
    <t>42.39</t>
  </si>
  <si>
    <t>15.02</t>
  </si>
  <si>
    <t>32.53</t>
  </si>
  <si>
    <t>14.56</t>
  </si>
  <si>
    <t>0.72</t>
  </si>
  <si>
    <t>33.83</t>
  </si>
  <si>
    <t>10.15</t>
  </si>
  <si>
    <t>42.78</t>
  </si>
  <si>
    <t>10.63</t>
  </si>
  <si>
    <t>58.82</t>
  </si>
  <si>
    <t>50.77</t>
  </si>
  <si>
    <t>9.73</t>
  </si>
  <si>
    <t>53.85</t>
  </si>
  <si>
    <t>11.65</t>
  </si>
  <si>
    <t>44.07</t>
  </si>
  <si>
    <t>8.75</t>
  </si>
  <si>
    <t>54.07</t>
  </si>
  <si>
    <t>10.36</t>
  </si>
  <si>
    <t>6.21</t>
  </si>
  <si>
    <t>72.42</t>
  </si>
  <si>
    <t>8.49</t>
  </si>
  <si>
    <t>66.16</t>
  </si>
  <si>
    <t>45.3</t>
  </si>
  <si>
    <t>7.14</t>
  </si>
  <si>
    <t>0.08</t>
  </si>
  <si>
    <t>65</t>
  </si>
  <si>
    <t>9.65</t>
  </si>
  <si>
    <t>56.46</t>
  </si>
  <si>
    <t>11.37</t>
  </si>
  <si>
    <t>46.64</t>
  </si>
  <si>
    <t>57.8</t>
  </si>
  <si>
    <t>9.35</t>
  </si>
  <si>
    <t>49.6</t>
  </si>
  <si>
    <t>9.7</t>
  </si>
  <si>
    <t>51.3</t>
  </si>
  <si>
    <t>11.43</t>
  </si>
  <si>
    <t>41.2</t>
  </si>
  <si>
    <t>11.34</t>
  </si>
  <si>
    <t>41.89</t>
  </si>
  <si>
    <t>12.03</t>
  </si>
  <si>
    <t>38.03</t>
  </si>
  <si>
    <t>44.27</t>
  </si>
  <si>
    <t>47.31</t>
  </si>
  <si>
    <t>58.63</t>
  </si>
  <si>
    <t>59.5</t>
  </si>
  <si>
    <t>12.45</t>
  </si>
  <si>
    <t>41.32</t>
  </si>
  <si>
    <t>10.21</t>
  </si>
  <si>
    <t>54.97</t>
  </si>
  <si>
    <t>10.03</t>
  </si>
  <si>
    <t>60.54</t>
  </si>
  <si>
    <t>41.93</t>
  </si>
  <si>
    <t>12.12</t>
  </si>
  <si>
    <t>38.31</t>
  </si>
  <si>
    <t>10.7</t>
  </si>
  <si>
    <t>8.67</t>
  </si>
  <si>
    <t>58.08</t>
  </si>
  <si>
    <t>10.31</t>
  </si>
  <si>
    <t>56.2</t>
  </si>
  <si>
    <t>46.53</t>
  </si>
  <si>
    <t>13</t>
  </si>
  <si>
    <t>45.44</t>
  </si>
  <si>
    <t>12.32</t>
  </si>
  <si>
    <t>44.41</t>
  </si>
  <si>
    <t>48.88</t>
  </si>
  <si>
    <t>10.5</t>
  </si>
  <si>
    <t>42.33</t>
  </si>
  <si>
    <t>10</t>
  </si>
  <si>
    <t>46.25</t>
  </si>
  <si>
    <t>8.1</t>
  </si>
  <si>
    <t>61.22</t>
  </si>
  <si>
    <t>11.5</t>
  </si>
  <si>
    <t>0.7</t>
  </si>
  <si>
    <t>25.14</t>
  </si>
  <si>
    <t>8.63</t>
  </si>
  <si>
    <t>41.76</t>
  </si>
  <si>
    <t>9.46</t>
  </si>
  <si>
    <t>57.24</t>
  </si>
  <si>
    <t>11.55</t>
  </si>
  <si>
    <t>45.71</t>
  </si>
  <si>
    <t>60.84</t>
  </si>
  <si>
    <t>13.89</t>
  </si>
  <si>
    <t>60.81</t>
  </si>
  <si>
    <t>12.15</t>
  </si>
  <si>
    <t>52.84</t>
  </si>
  <si>
    <t>57.97</t>
  </si>
  <si>
    <t>12.71</t>
  </si>
  <si>
    <t>47.06</t>
  </si>
  <si>
    <t>10.74</t>
  </si>
  <si>
    <t>8.42</t>
  </si>
  <si>
    <t>56.98</t>
  </si>
  <si>
    <t>9.13</t>
  </si>
  <si>
    <t>54.49</t>
  </si>
  <si>
    <t>5.58</t>
  </si>
  <si>
    <t>78.23</t>
  </si>
  <si>
    <t>11.58</t>
  </si>
  <si>
    <t>61.06</t>
  </si>
  <si>
    <t>47.7</t>
  </si>
  <si>
    <t>13.38</t>
  </si>
  <si>
    <t>12.63</t>
  </si>
  <si>
    <t>48.18</t>
  </si>
  <si>
    <t>11.14</t>
  </si>
  <si>
    <t>47.93</t>
  </si>
  <si>
    <t>67.54</t>
  </si>
  <si>
    <t>9.61</t>
  </si>
  <si>
    <t>64.55</t>
  </si>
  <si>
    <t>10.18</t>
  </si>
  <si>
    <t>52.53</t>
  </si>
  <si>
    <t>11.53</t>
  </si>
  <si>
    <t>39.79</t>
  </si>
  <si>
    <t>9.81</t>
  </si>
  <si>
    <t>8.57</t>
  </si>
  <si>
    <t>55.57</t>
  </si>
  <si>
    <t>9.99</t>
  </si>
  <si>
    <t>41.72</t>
  </si>
  <si>
    <t>0.43</t>
  </si>
  <si>
    <t>56.19</t>
  </si>
  <si>
    <t>10.55</t>
  </si>
  <si>
    <t>50.43</t>
  </si>
  <si>
    <t>12.84</t>
  </si>
  <si>
    <t>1.01</t>
  </si>
  <si>
    <t>42.65</t>
  </si>
  <si>
    <t>8.87</t>
  </si>
  <si>
    <t>65.9</t>
  </si>
  <si>
    <t>9.49</t>
  </si>
  <si>
    <t>69.89</t>
  </si>
  <si>
    <t>11.08</t>
  </si>
  <si>
    <t>0.56</t>
  </si>
  <si>
    <t>11.23</t>
  </si>
  <si>
    <t>55.03</t>
  </si>
  <si>
    <t>51.82</t>
  </si>
  <si>
    <t>1.76</t>
  </si>
  <si>
    <t>0.03</t>
  </si>
  <si>
    <t>90.63</t>
  </si>
  <si>
    <t>9.75</t>
  </si>
  <si>
    <t>53.26</t>
  </si>
  <si>
    <t>11.76</t>
  </si>
  <si>
    <t>68.71</t>
  </si>
  <si>
    <t>9.14</t>
  </si>
  <si>
    <t>63.86</t>
  </si>
  <si>
    <t>10.19</t>
  </si>
  <si>
    <t>56.97</t>
  </si>
  <si>
    <t>12.87</t>
  </si>
  <si>
    <t>1.15</t>
  </si>
  <si>
    <t>31.45</t>
  </si>
  <si>
    <t>38.26</t>
  </si>
  <si>
    <t>11.45</t>
  </si>
  <si>
    <t>7.57</t>
  </si>
  <si>
    <t>0.07</t>
  </si>
  <si>
    <t>63.3</t>
  </si>
  <si>
    <t>42.69</t>
  </si>
  <si>
    <t>37.35</t>
  </si>
  <si>
    <t>11.88</t>
  </si>
  <si>
    <t>49.28</t>
  </si>
  <si>
    <t>10.81</t>
  </si>
  <si>
    <t>47.11</t>
  </si>
  <si>
    <t>10.76</t>
  </si>
  <si>
    <t>56.66</t>
  </si>
  <si>
    <t>10.8</t>
  </si>
  <si>
    <t>63.39</t>
  </si>
  <si>
    <t>58.16</t>
  </si>
  <si>
    <t>38.98</t>
  </si>
  <si>
    <t>2.27</t>
  </si>
  <si>
    <t>50.53</t>
  </si>
  <si>
    <t>0.71</t>
  </si>
  <si>
    <t>57.18</t>
  </si>
  <si>
    <t>7.5</t>
  </si>
  <si>
    <t>58.22</t>
  </si>
  <si>
    <t>62.61</t>
  </si>
  <si>
    <t>11.57</t>
  </si>
  <si>
    <t>12.06</t>
  </si>
  <si>
    <t>44.54</t>
  </si>
  <si>
    <t>8.83</t>
  </si>
  <si>
    <t>65.69</t>
  </si>
  <si>
    <t>10.4</t>
  </si>
  <si>
    <t>59.1</t>
  </si>
  <si>
    <t>12.78</t>
  </si>
  <si>
    <t>0.36</t>
  </si>
  <si>
    <t>42.84</t>
  </si>
  <si>
    <t>13.75</t>
  </si>
  <si>
    <t>42.87</t>
  </si>
  <si>
    <t>42.92</t>
  </si>
  <si>
    <t>15.62</t>
  </si>
  <si>
    <t>0.91</t>
  </si>
  <si>
    <t>34.86</t>
  </si>
  <si>
    <t>10.71</t>
  </si>
  <si>
    <t>61.34</t>
  </si>
  <si>
    <t>10.07</t>
  </si>
  <si>
    <t>63.59</t>
  </si>
  <si>
    <t>11.39</t>
  </si>
  <si>
    <t>44.7</t>
  </si>
  <si>
    <t>5.99</t>
  </si>
  <si>
    <t>59.6</t>
  </si>
  <si>
    <t>9.66</t>
  </si>
  <si>
    <t>55.27</t>
  </si>
  <si>
    <t>7.49</t>
  </si>
  <si>
    <t>60.92</t>
  </si>
  <si>
    <t>34.24</t>
  </si>
  <si>
    <t>48.42</t>
  </si>
  <si>
    <t>10.94</t>
  </si>
  <si>
    <t>44.06</t>
  </si>
  <si>
    <t>54.36</t>
  </si>
  <si>
    <t>9.62</t>
  </si>
  <si>
    <t>43.05</t>
  </si>
  <si>
    <t>8.05</t>
  </si>
  <si>
    <t>48.86</t>
  </si>
  <si>
    <t>8.98</t>
  </si>
  <si>
    <t>46.15</t>
  </si>
  <si>
    <t>9.03</t>
  </si>
  <si>
    <t>42.11</t>
  </si>
  <si>
    <t>9.91</t>
  </si>
  <si>
    <t>39.91</t>
  </si>
  <si>
    <t>38.04</t>
  </si>
  <si>
    <t>10.84</t>
  </si>
  <si>
    <t>49.66</t>
  </si>
  <si>
    <t>51.7</t>
  </si>
  <si>
    <t>47.64</t>
  </si>
  <si>
    <t>47.09</t>
  </si>
  <si>
    <t>8.31</t>
  </si>
  <si>
    <t>63.12</t>
  </si>
  <si>
    <t>43.99</t>
  </si>
  <si>
    <t>62.14</t>
  </si>
  <si>
    <t>30.63</t>
  </si>
  <si>
    <t>11.59</t>
  </si>
  <si>
    <t>32.32</t>
  </si>
  <si>
    <t>9.92</t>
  </si>
  <si>
    <t>39.76</t>
  </si>
  <si>
    <t>10.44</t>
  </si>
  <si>
    <t>49.71</t>
  </si>
  <si>
    <t>12.09</t>
  </si>
  <si>
    <t>28.09</t>
  </si>
  <si>
    <t>37.53</t>
  </si>
  <si>
    <t>9.17</t>
  </si>
  <si>
    <t>9.55</t>
  </si>
  <si>
    <t>62.57</t>
  </si>
  <si>
    <t>9.4</t>
  </si>
  <si>
    <t>16.69</t>
  </si>
  <si>
    <t>1.26</t>
  </si>
  <si>
    <t>15.73</t>
  </si>
  <si>
    <t>0.52</t>
  </si>
  <si>
    <t>23.27</t>
  </si>
  <si>
    <t>11.42</t>
  </si>
  <si>
    <t>51.95</t>
  </si>
  <si>
    <t>12.3</t>
  </si>
  <si>
    <t>54.14</t>
  </si>
  <si>
    <t>10.61</t>
  </si>
  <si>
    <t>48.45</t>
  </si>
  <si>
    <t>10.39</t>
  </si>
  <si>
    <t>54.8</t>
  </si>
  <si>
    <t>66.98</t>
  </si>
  <si>
    <t>10.34</t>
  </si>
  <si>
    <t>48.62</t>
  </si>
  <si>
    <t>8.02</t>
  </si>
  <si>
    <t>72.31</t>
  </si>
  <si>
    <t>11.74</t>
  </si>
  <si>
    <t>58.14</t>
  </si>
  <si>
    <t>60.65</t>
  </si>
  <si>
    <t>9.34</t>
  </si>
  <si>
    <t>52.49</t>
  </si>
  <si>
    <t>10.89</t>
  </si>
  <si>
    <t>42.74</t>
  </si>
  <si>
    <t>9.06</t>
  </si>
  <si>
    <t>53.51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</si>
</sst>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charset val="134"/>
    </font>
    <font>
      <b/>
      <sz val="14"/>
      <color rgb="FF000000"/>
      <name val="Times New Roman"/>
      <family val="1"/>
    </font>
    <font>
      <sz val="11"/>
      <color rgb="FFFFFFFF"/>
      <name val="Calibri"/>
      <family val="2"/>
    </font>
    <font>
      <sz val="11"/>
      <color rgb="FFFFFFFF"/>
      <name val="宋体"/>
      <charset val="134"/>
    </font>
    <font>
      <sz val="11"/>
      <color theme="1"/>
      <name val="Calibri"/>
      <family val="2"/>
    </font>
    <font>
      <sz val="11"/>
      <color rgb="FF000000"/>
      <name val="微软雅黑"/>
      <charset val="134"/>
    </font>
    <font>
      <sz val="11"/>
      <name val="Calibri"/>
      <family val="2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Calibri"/>
      <family val="2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Calibri"/>
      <family val="2"/>
    </font>
    <font>
      <sz val="9"/>
      <name val="Calibri"/>
      <family val="2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3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0" borderId="1" xfId="0" applyFont="1" applyBorder="1"/>
    <xf numFmtId="0" fontId="4" fillId="5" borderId="1" xfId="0" applyFont="1" applyFill="1" applyBorder="1"/>
    <xf numFmtId="0" fontId="5" fillId="0" borderId="3" xfId="0" applyFont="1" applyBorder="1"/>
    <xf numFmtId="0" fontId="6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8" fillId="0" borderId="3" xfId="0" applyFont="1" applyBorder="1"/>
    <xf numFmtId="0" fontId="8" fillId="2" borderId="3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6" borderId="4" xfId="0" applyFont="1" applyFill="1" applyBorder="1"/>
    <xf numFmtId="0" fontId="0" fillId="0" borderId="4" xfId="0" applyBorder="1"/>
    <xf numFmtId="0" fontId="0" fillId="2" borderId="4" xfId="0" applyFill="1" applyBorder="1"/>
    <xf numFmtId="0" fontId="0" fillId="7" borderId="3" xfId="0" applyFill="1" applyBorder="1"/>
    <xf numFmtId="0" fontId="0" fillId="8" borderId="3" xfId="0" applyFill="1" applyBorder="1"/>
    <xf numFmtId="0" fontId="10" fillId="0" borderId="3" xfId="0" applyFont="1" applyBorder="1"/>
    <xf numFmtId="0" fontId="1" fillId="6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9" borderId="3" xfId="0" applyFill="1" applyBorder="1"/>
    <xf numFmtId="0" fontId="4" fillId="4" borderId="1" xfId="0" applyFont="1" applyFill="1" applyBorder="1"/>
    <xf numFmtId="0" fontId="0" fillId="4" borderId="3" xfId="0" applyFill="1" applyBorder="1"/>
    <xf numFmtId="0" fontId="11" fillId="0" borderId="3" xfId="0" applyFont="1" applyBorder="1"/>
    <xf numFmtId="0" fontId="15" fillId="0" borderId="3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3"/>
  <sheetViews>
    <sheetView tabSelected="1" topLeftCell="D1" zoomScale="85" zoomScaleNormal="85" workbookViewId="0">
      <selection activeCell="T5" sqref="T5"/>
    </sheetView>
  </sheetViews>
  <sheetFormatPr defaultColWidth="9" defaultRowHeight="17.5" x14ac:dyDescent="0.35"/>
  <cols>
    <col min="1" max="1" width="9.54296875" customWidth="1"/>
    <col min="2" max="2" width="12.453125" customWidth="1"/>
    <col min="3" max="4" width="7.7265625" customWidth="1"/>
    <col min="6" max="6" width="10.26953125" customWidth="1"/>
    <col min="7" max="7" width="11.453125" customWidth="1"/>
    <col min="8" max="8" width="13" hidden="1" customWidth="1"/>
    <col min="9" max="9" width="12.7265625" customWidth="1"/>
    <col min="10" max="10" width="9.6328125" customWidth="1"/>
    <col min="11" max="11" width="15.08984375" hidden="1" customWidth="1"/>
    <col min="12" max="12" width="7.26953125" customWidth="1"/>
    <col min="16" max="16" width="17.54296875" customWidth="1"/>
    <col min="17" max="17" width="18.6328125" customWidth="1"/>
    <col min="18" max="19" width="8.08984375" customWidth="1"/>
    <col min="20" max="20" width="10.1796875" customWidth="1"/>
    <col min="21" max="21" width="15.7265625" customWidth="1"/>
    <col min="22" max="22" width="31.453125" hidden="1" customWidth="1"/>
    <col min="24" max="24" width="9" hidden="1" customWidth="1"/>
    <col min="25" max="25" width="9" style="2"/>
  </cols>
  <sheetData>
    <row r="1" spans="1:25" ht="18" x14ac:dyDescent="0.35">
      <c r="A1" s="3" t="s">
        <v>0</v>
      </c>
      <c r="B1" s="4" t="s">
        <v>1</v>
      </c>
      <c r="C1" s="5" t="s">
        <v>2</v>
      </c>
      <c r="D1" s="35" t="s">
        <v>1333</v>
      </c>
      <c r="E1" s="35" t="s">
        <v>1334</v>
      </c>
      <c r="F1" s="6" t="s">
        <v>3</v>
      </c>
      <c r="G1" s="5" t="s">
        <v>4</v>
      </c>
      <c r="H1" s="5"/>
      <c r="I1" s="5" t="s">
        <v>5</v>
      </c>
      <c r="J1" s="5" t="s">
        <v>6</v>
      </c>
      <c r="K1" s="5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8" t="s">
        <v>12</v>
      </c>
      <c r="Q1" s="18" t="s">
        <v>13</v>
      </c>
      <c r="R1" s="21" t="s">
        <v>14</v>
      </c>
      <c r="S1" s="21" t="s">
        <v>15</v>
      </c>
      <c r="T1" s="21" t="s">
        <v>16</v>
      </c>
      <c r="U1" s="22" t="s">
        <v>17</v>
      </c>
      <c r="V1" s="22" t="s">
        <v>17</v>
      </c>
      <c r="W1" s="22" t="s">
        <v>18</v>
      </c>
      <c r="X1" s="23" t="s">
        <v>19</v>
      </c>
      <c r="Y1" s="29" t="s">
        <v>20</v>
      </c>
    </row>
    <row r="2" spans="1:25" ht="18" x14ac:dyDescent="0.35">
      <c r="A2" s="7" t="s">
        <v>21</v>
      </c>
      <c r="B2" s="8" t="s">
        <v>22</v>
      </c>
      <c r="C2" s="9" t="s">
        <v>23</v>
      </c>
      <c r="D2" s="9">
        <v>1760</v>
      </c>
      <c r="E2" s="9">
        <v>1764</v>
      </c>
      <c r="F2" s="9">
        <f>E2-D2</f>
        <v>4</v>
      </c>
      <c r="G2" s="9">
        <v>18.62</v>
      </c>
      <c r="H2" s="9">
        <f t="shared" ref="H2:H7" si="0">G2/F2</f>
        <v>4.6550000000000002</v>
      </c>
      <c r="I2" s="9" t="s">
        <v>24</v>
      </c>
      <c r="J2" s="9" t="s">
        <v>25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  <c r="P2" s="19" t="s">
        <v>30</v>
      </c>
      <c r="Q2" s="19" t="s">
        <v>31</v>
      </c>
      <c r="R2" s="7" t="s">
        <v>1335</v>
      </c>
      <c r="S2" s="7" t="s">
        <v>1336</v>
      </c>
      <c r="T2" s="7" t="s">
        <v>1337</v>
      </c>
      <c r="U2" s="9">
        <v>14.992000000000001</v>
      </c>
      <c r="V2" s="9">
        <v>5.5350000000000001</v>
      </c>
      <c r="W2" s="9">
        <v>7.21</v>
      </c>
      <c r="X2" s="24">
        <v>122.196235294118</v>
      </c>
      <c r="Y2" s="30" t="s">
        <v>32</v>
      </c>
    </row>
    <row r="3" spans="1:25" ht="18" x14ac:dyDescent="0.35">
      <c r="A3" s="10" t="s">
        <v>33</v>
      </c>
      <c r="B3" s="11"/>
      <c r="C3" s="12" t="s">
        <v>34</v>
      </c>
      <c r="D3" s="9">
        <v>1766</v>
      </c>
      <c r="E3" s="9">
        <v>1768</v>
      </c>
      <c r="F3" s="9">
        <f t="shared" ref="F3:F66" si="1">E3-D3</f>
        <v>2</v>
      </c>
      <c r="G3" s="12"/>
      <c r="H3" s="9">
        <f t="shared" si="0"/>
        <v>0</v>
      </c>
      <c r="I3" s="12"/>
      <c r="J3" s="12" t="s">
        <v>25</v>
      </c>
      <c r="K3" s="12" t="s">
        <v>25</v>
      </c>
      <c r="L3" s="12" t="s">
        <v>35</v>
      </c>
      <c r="M3" s="12" t="s">
        <v>36</v>
      </c>
      <c r="N3" s="12" t="s">
        <v>37</v>
      </c>
      <c r="O3" s="12" t="s">
        <v>38</v>
      </c>
      <c r="P3" s="20" t="s">
        <v>30</v>
      </c>
      <c r="Q3" s="20" t="s">
        <v>31</v>
      </c>
      <c r="R3" s="7" t="s">
        <v>1338</v>
      </c>
      <c r="S3" s="7" t="s">
        <v>1339</v>
      </c>
      <c r="T3" s="7" t="s">
        <v>1340</v>
      </c>
      <c r="U3" s="9">
        <v>10</v>
      </c>
      <c r="V3" s="12"/>
      <c r="W3" s="12">
        <v>5.83</v>
      </c>
      <c r="X3" s="25"/>
      <c r="Y3" s="30" t="s">
        <v>32</v>
      </c>
    </row>
    <row r="4" spans="1:25" ht="18" x14ac:dyDescent="0.35">
      <c r="A4" s="7" t="s">
        <v>39</v>
      </c>
      <c r="B4" s="8" t="s">
        <v>22</v>
      </c>
      <c r="C4" s="9" t="s">
        <v>34</v>
      </c>
      <c r="D4" s="9">
        <v>1804</v>
      </c>
      <c r="E4" s="9">
        <v>1811</v>
      </c>
      <c r="F4" s="9">
        <f t="shared" si="1"/>
        <v>7</v>
      </c>
      <c r="G4" s="9">
        <v>20.23</v>
      </c>
      <c r="H4" s="9">
        <f t="shared" si="0"/>
        <v>2.89</v>
      </c>
      <c r="I4" s="9" t="s">
        <v>24</v>
      </c>
      <c r="J4" s="9" t="s">
        <v>25</v>
      </c>
      <c r="K4" s="9" t="s">
        <v>25</v>
      </c>
      <c r="L4" s="9" t="s">
        <v>40</v>
      </c>
      <c r="M4" s="9" t="s">
        <v>41</v>
      </c>
      <c r="N4" s="9" t="s">
        <v>42</v>
      </c>
      <c r="O4" s="9" t="s">
        <v>43</v>
      </c>
      <c r="P4" s="19" t="s">
        <v>30</v>
      </c>
      <c r="Q4" s="19" t="s">
        <v>31</v>
      </c>
      <c r="R4" s="7" t="s">
        <v>1341</v>
      </c>
      <c r="S4" s="7" t="s">
        <v>1342</v>
      </c>
      <c r="T4" s="7" t="s">
        <v>1343</v>
      </c>
      <c r="U4" s="9">
        <v>24.221</v>
      </c>
      <c r="V4" s="9">
        <v>15.298</v>
      </c>
      <c r="W4" s="9">
        <v>7.5</v>
      </c>
      <c r="X4" s="24"/>
      <c r="Y4" s="30" t="s">
        <v>32</v>
      </c>
    </row>
    <row r="5" spans="1:25" ht="18" x14ac:dyDescent="0.35">
      <c r="A5" s="13" t="s">
        <v>44</v>
      </c>
      <c r="B5" s="8"/>
      <c r="C5" s="9" t="s">
        <v>45</v>
      </c>
      <c r="D5" s="9">
        <v>1774</v>
      </c>
      <c r="E5" s="9">
        <v>1778</v>
      </c>
      <c r="F5" s="9">
        <f t="shared" si="1"/>
        <v>4</v>
      </c>
      <c r="G5" s="9"/>
      <c r="H5" s="9">
        <f t="shared" si="0"/>
        <v>0</v>
      </c>
      <c r="I5" s="9"/>
      <c r="J5" s="9" t="s">
        <v>25</v>
      </c>
      <c r="K5" s="9" t="s">
        <v>25</v>
      </c>
      <c r="L5" s="9" t="s">
        <v>46</v>
      </c>
      <c r="M5" s="9" t="s">
        <v>47</v>
      </c>
      <c r="N5" s="9" t="s">
        <v>48</v>
      </c>
      <c r="O5" s="9" t="s">
        <v>49</v>
      </c>
      <c r="P5" s="19" t="s">
        <v>30</v>
      </c>
      <c r="Q5" s="19" t="s">
        <v>31</v>
      </c>
      <c r="R5" s="7" t="s">
        <v>1344</v>
      </c>
      <c r="S5" s="7" t="s">
        <v>1345</v>
      </c>
      <c r="T5" s="7" t="s">
        <v>1346</v>
      </c>
      <c r="U5" s="9">
        <v>5.7510000000000003</v>
      </c>
      <c r="V5" s="9"/>
      <c r="W5" s="9">
        <v>4.43</v>
      </c>
      <c r="X5" s="24"/>
      <c r="Y5" s="30" t="s">
        <v>32</v>
      </c>
    </row>
    <row r="6" spans="1:25" ht="18" x14ac:dyDescent="0.35">
      <c r="A6" s="7" t="s">
        <v>50</v>
      </c>
      <c r="B6" s="8" t="s">
        <v>51</v>
      </c>
      <c r="C6" s="9" t="s">
        <v>34</v>
      </c>
      <c r="D6" s="9">
        <v>1790</v>
      </c>
      <c r="E6" s="9">
        <v>1793</v>
      </c>
      <c r="F6" s="9">
        <f t="shared" si="1"/>
        <v>3</v>
      </c>
      <c r="G6" s="9">
        <v>15.22</v>
      </c>
      <c r="H6" s="9">
        <f t="shared" si="0"/>
        <v>5.0733333333333297</v>
      </c>
      <c r="I6" s="9" t="s">
        <v>24</v>
      </c>
      <c r="J6" s="9" t="s">
        <v>25</v>
      </c>
      <c r="K6" s="9" t="s">
        <v>25</v>
      </c>
      <c r="L6" s="9" t="s">
        <v>52</v>
      </c>
      <c r="M6" s="9" t="s">
        <v>53</v>
      </c>
      <c r="N6" s="9" t="s">
        <v>54</v>
      </c>
      <c r="O6" s="9" t="s">
        <v>55</v>
      </c>
      <c r="P6" s="19" t="s">
        <v>30</v>
      </c>
      <c r="Q6" s="19" t="s">
        <v>31</v>
      </c>
      <c r="R6" s="7" t="s">
        <v>1347</v>
      </c>
      <c r="S6" s="7" t="s">
        <v>1348</v>
      </c>
      <c r="T6" s="7" t="s">
        <v>1349</v>
      </c>
      <c r="U6" s="9">
        <v>17.696999999999999</v>
      </c>
      <c r="V6" s="9">
        <v>13.698</v>
      </c>
      <c r="W6" s="9">
        <v>5.43</v>
      </c>
      <c r="X6" s="24"/>
      <c r="Y6" s="30" t="s">
        <v>32</v>
      </c>
    </row>
    <row r="7" spans="1:25" ht="18" x14ac:dyDescent="0.35">
      <c r="A7" s="7" t="s">
        <v>56</v>
      </c>
      <c r="B7" s="8" t="s">
        <v>57</v>
      </c>
      <c r="C7" s="9" t="s">
        <v>23</v>
      </c>
      <c r="D7" s="9">
        <v>1483</v>
      </c>
      <c r="E7" s="9">
        <v>1486</v>
      </c>
      <c r="F7" s="9">
        <f t="shared" si="1"/>
        <v>3</v>
      </c>
      <c r="G7" s="9">
        <v>0.1</v>
      </c>
      <c r="H7" s="9">
        <f t="shared" si="0"/>
        <v>3.3333333333333298E-2</v>
      </c>
      <c r="I7" s="9" t="s">
        <v>58</v>
      </c>
      <c r="J7" s="9" t="s">
        <v>59</v>
      </c>
      <c r="K7" s="9" t="s">
        <v>25</v>
      </c>
      <c r="L7" s="9" t="s">
        <v>60</v>
      </c>
      <c r="M7" s="9" t="s">
        <v>61</v>
      </c>
      <c r="N7" s="9" t="s">
        <v>62</v>
      </c>
      <c r="O7" s="9" t="s">
        <v>63</v>
      </c>
      <c r="P7" s="19" t="s">
        <v>64</v>
      </c>
      <c r="Q7" s="19" t="s">
        <v>65</v>
      </c>
      <c r="R7" s="7" t="s">
        <v>1350</v>
      </c>
      <c r="S7" s="7" t="s">
        <v>1351</v>
      </c>
      <c r="T7" s="7" t="s">
        <v>1352</v>
      </c>
      <c r="U7" s="9">
        <v>6.2480000000000002</v>
      </c>
      <c r="V7" s="9">
        <v>4.3729999999998199</v>
      </c>
      <c r="W7" s="9">
        <v>2.34</v>
      </c>
      <c r="X7" s="24"/>
      <c r="Y7" s="30" t="s">
        <v>66</v>
      </c>
    </row>
    <row r="8" spans="1:25" ht="18" x14ac:dyDescent="0.35">
      <c r="A8" s="7" t="s">
        <v>67</v>
      </c>
      <c r="B8" s="8" t="s">
        <v>51</v>
      </c>
      <c r="C8" s="9" t="s">
        <v>34</v>
      </c>
      <c r="D8" s="9">
        <v>1852</v>
      </c>
      <c r="E8" s="9">
        <v>1857</v>
      </c>
      <c r="F8" s="9">
        <f t="shared" si="1"/>
        <v>5</v>
      </c>
      <c r="G8" s="9">
        <v>0</v>
      </c>
      <c r="H8" s="9">
        <f t="shared" ref="H8:H10" si="2">G8/F8</f>
        <v>0</v>
      </c>
      <c r="I8" s="9" t="s">
        <v>68</v>
      </c>
      <c r="J8" s="9" t="s">
        <v>69</v>
      </c>
      <c r="K8" s="9" t="s">
        <v>70</v>
      </c>
      <c r="L8" s="9" t="s">
        <v>71</v>
      </c>
      <c r="M8" s="9" t="s">
        <v>72</v>
      </c>
      <c r="N8" s="9" t="s">
        <v>54</v>
      </c>
      <c r="O8" s="9" t="s">
        <v>73</v>
      </c>
      <c r="P8" s="19" t="s">
        <v>74</v>
      </c>
      <c r="Q8" s="19" t="s">
        <v>75</v>
      </c>
      <c r="R8" s="7" t="s">
        <v>1353</v>
      </c>
      <c r="S8" s="7" t="s">
        <v>1354</v>
      </c>
      <c r="T8" s="7" t="s">
        <v>1355</v>
      </c>
      <c r="U8" s="9">
        <v>4.0949999999999998</v>
      </c>
      <c r="V8" s="26">
        <v>1.9970000000000701</v>
      </c>
      <c r="W8" s="9">
        <v>4.28</v>
      </c>
      <c r="X8" s="24"/>
      <c r="Y8" s="30" t="s">
        <v>66</v>
      </c>
    </row>
    <row r="9" spans="1:25" ht="18" x14ac:dyDescent="0.35">
      <c r="A9" s="7" t="s">
        <v>76</v>
      </c>
      <c r="B9" s="8" t="s">
        <v>51</v>
      </c>
      <c r="C9" s="9" t="s">
        <v>77</v>
      </c>
      <c r="D9" s="9">
        <v>1668</v>
      </c>
      <c r="E9" s="9">
        <v>1672</v>
      </c>
      <c r="F9" s="9">
        <f t="shared" si="1"/>
        <v>4</v>
      </c>
      <c r="G9" s="9">
        <v>6.55</v>
      </c>
      <c r="H9" s="9">
        <f t="shared" si="2"/>
        <v>1.6375</v>
      </c>
      <c r="I9" s="9" t="s">
        <v>24</v>
      </c>
      <c r="J9" s="9" t="s">
        <v>25</v>
      </c>
      <c r="K9" s="9" t="s">
        <v>70</v>
      </c>
      <c r="L9" s="9" t="s">
        <v>78</v>
      </c>
      <c r="M9" s="9" t="s">
        <v>79</v>
      </c>
      <c r="N9" s="9" t="s">
        <v>42</v>
      </c>
      <c r="O9" s="9" t="s">
        <v>80</v>
      </c>
      <c r="P9" s="19" t="s">
        <v>30</v>
      </c>
      <c r="Q9" s="19" t="s">
        <v>31</v>
      </c>
      <c r="R9" s="7" t="s">
        <v>1356</v>
      </c>
      <c r="S9" s="7" t="s">
        <v>1354</v>
      </c>
      <c r="T9" s="7" t="s">
        <v>1357</v>
      </c>
      <c r="U9" s="9">
        <v>23.170999999999999</v>
      </c>
      <c r="V9" s="9">
        <v>10</v>
      </c>
      <c r="W9" s="9">
        <v>2.54</v>
      </c>
      <c r="X9" s="24"/>
      <c r="Y9" s="30" t="s">
        <v>32</v>
      </c>
    </row>
    <row r="10" spans="1:25" ht="18" x14ac:dyDescent="0.35">
      <c r="A10" s="7" t="s">
        <v>81</v>
      </c>
      <c r="B10" s="8" t="s">
        <v>57</v>
      </c>
      <c r="C10" s="9" t="s">
        <v>23</v>
      </c>
      <c r="D10" s="9">
        <v>1398</v>
      </c>
      <c r="E10" s="9">
        <v>1402</v>
      </c>
      <c r="F10" s="9">
        <f t="shared" si="1"/>
        <v>4</v>
      </c>
      <c r="G10" s="9">
        <v>6.38</v>
      </c>
      <c r="H10" s="9">
        <f t="shared" si="2"/>
        <v>1.595</v>
      </c>
      <c r="I10" s="9" t="s">
        <v>24</v>
      </c>
      <c r="J10" s="9" t="s">
        <v>25</v>
      </c>
      <c r="K10" s="9" t="s">
        <v>82</v>
      </c>
      <c r="L10" s="9" t="s">
        <v>83</v>
      </c>
      <c r="M10" s="9" t="s">
        <v>84</v>
      </c>
      <c r="N10" s="9" t="s">
        <v>85</v>
      </c>
      <c r="O10" s="9" t="s">
        <v>86</v>
      </c>
      <c r="P10" s="19" t="s">
        <v>64</v>
      </c>
      <c r="Q10" s="19" t="s">
        <v>87</v>
      </c>
      <c r="R10" s="7" t="s">
        <v>1358</v>
      </c>
      <c r="S10" s="7" t="s">
        <v>1359</v>
      </c>
      <c r="T10" s="7" t="s">
        <v>1360</v>
      </c>
      <c r="U10" s="9">
        <v>14.242000000000001</v>
      </c>
      <c r="V10" s="9">
        <v>3.61500000000001</v>
      </c>
      <c r="W10" s="9">
        <v>4.93</v>
      </c>
      <c r="X10" s="24"/>
      <c r="Y10" s="30" t="s">
        <v>32</v>
      </c>
    </row>
    <row r="11" spans="1:25" ht="18" x14ac:dyDescent="0.35">
      <c r="A11" s="14" t="s">
        <v>88</v>
      </c>
      <c r="B11" s="8" t="s">
        <v>51</v>
      </c>
      <c r="C11" s="9" t="s">
        <v>34</v>
      </c>
      <c r="D11" s="9">
        <v>1742</v>
      </c>
      <c r="E11" s="9">
        <v>1744</v>
      </c>
      <c r="F11" s="9">
        <f t="shared" si="1"/>
        <v>2</v>
      </c>
      <c r="G11" s="9">
        <v>5.78</v>
      </c>
      <c r="H11" s="9">
        <f>G11/4</f>
        <v>1.4450000000000001</v>
      </c>
      <c r="I11" s="9" t="s">
        <v>24</v>
      </c>
      <c r="J11" s="9" t="s">
        <v>25</v>
      </c>
      <c r="K11" s="9" t="s">
        <v>70</v>
      </c>
      <c r="L11" s="9" t="s">
        <v>89</v>
      </c>
      <c r="M11" s="9" t="s">
        <v>90</v>
      </c>
      <c r="N11" s="9" t="s">
        <v>91</v>
      </c>
      <c r="O11" s="9" t="s">
        <v>92</v>
      </c>
      <c r="P11" s="19" t="s">
        <v>64</v>
      </c>
      <c r="Q11" s="19" t="s">
        <v>65</v>
      </c>
      <c r="R11" s="7" t="s">
        <v>1361</v>
      </c>
      <c r="S11" s="7" t="s">
        <v>1362</v>
      </c>
      <c r="T11" s="7" t="s">
        <v>1363</v>
      </c>
      <c r="U11" s="9">
        <v>10.074</v>
      </c>
      <c r="V11" s="9">
        <v>2.875</v>
      </c>
      <c r="W11" s="9">
        <v>4.42</v>
      </c>
      <c r="X11" s="24"/>
      <c r="Y11" s="30" t="s">
        <v>32</v>
      </c>
    </row>
    <row r="12" spans="1:25" ht="18" x14ac:dyDescent="0.35">
      <c r="A12" s="14" t="s">
        <v>88</v>
      </c>
      <c r="B12" s="8" t="s">
        <v>57</v>
      </c>
      <c r="C12" s="9" t="s">
        <v>34</v>
      </c>
      <c r="D12" s="9">
        <v>1732</v>
      </c>
      <c r="E12" s="9">
        <v>1734</v>
      </c>
      <c r="F12" s="9">
        <f t="shared" si="1"/>
        <v>2</v>
      </c>
      <c r="G12" s="9"/>
      <c r="H12" s="9"/>
      <c r="I12" s="9"/>
      <c r="J12" s="9" t="s">
        <v>25</v>
      </c>
      <c r="K12" s="9" t="s">
        <v>82</v>
      </c>
      <c r="L12" s="9" t="s">
        <v>93</v>
      </c>
      <c r="M12" s="9" t="s">
        <v>94</v>
      </c>
      <c r="N12" s="9" t="s">
        <v>42</v>
      </c>
      <c r="O12" s="9" t="s">
        <v>95</v>
      </c>
      <c r="P12" s="19" t="s">
        <v>30</v>
      </c>
      <c r="Q12" s="19" t="s">
        <v>31</v>
      </c>
      <c r="R12" s="7" t="s">
        <v>1364</v>
      </c>
      <c r="S12" s="7" t="s">
        <v>1365</v>
      </c>
      <c r="T12" s="7" t="s">
        <v>1366</v>
      </c>
      <c r="U12" s="9">
        <v>10.699</v>
      </c>
      <c r="V12" s="9">
        <v>5</v>
      </c>
      <c r="W12" s="9">
        <v>4.42</v>
      </c>
      <c r="X12" s="24"/>
      <c r="Y12" s="30" t="s">
        <v>32</v>
      </c>
    </row>
    <row r="13" spans="1:25" ht="18" x14ac:dyDescent="0.35">
      <c r="A13" s="14" t="s">
        <v>96</v>
      </c>
      <c r="B13" s="8" t="s">
        <v>97</v>
      </c>
      <c r="C13" s="9" t="s">
        <v>34</v>
      </c>
      <c r="D13" s="9">
        <v>1708.5</v>
      </c>
      <c r="E13" s="9">
        <v>1727</v>
      </c>
      <c r="F13" s="9">
        <f t="shared" si="1"/>
        <v>18.5</v>
      </c>
      <c r="G13" s="9">
        <v>21.2</v>
      </c>
      <c r="H13" s="9">
        <f>G13/F13</f>
        <v>1.14594594594595</v>
      </c>
      <c r="I13" s="9" t="s">
        <v>24</v>
      </c>
      <c r="J13" s="9" t="s">
        <v>25</v>
      </c>
      <c r="K13" s="9" t="s">
        <v>25</v>
      </c>
      <c r="L13" s="9" t="s">
        <v>98</v>
      </c>
      <c r="M13" s="9" t="s">
        <v>99</v>
      </c>
      <c r="N13" s="9" t="s">
        <v>100</v>
      </c>
      <c r="O13" s="9" t="s">
        <v>101</v>
      </c>
      <c r="P13" s="19" t="s">
        <v>64</v>
      </c>
      <c r="Q13" s="19" t="s">
        <v>65</v>
      </c>
      <c r="R13" s="7" t="s">
        <v>1367</v>
      </c>
      <c r="S13" s="7" t="s">
        <v>1368</v>
      </c>
      <c r="T13" s="7" t="s">
        <v>1369</v>
      </c>
      <c r="U13" s="9">
        <v>23.643999999999998</v>
      </c>
      <c r="V13" s="26">
        <v>2.0860000000000101</v>
      </c>
      <c r="W13" s="9">
        <v>2.66</v>
      </c>
      <c r="X13" s="24"/>
      <c r="Y13" s="30" t="s">
        <v>32</v>
      </c>
    </row>
    <row r="14" spans="1:25" ht="18" x14ac:dyDescent="0.35">
      <c r="A14" s="14" t="s">
        <v>102</v>
      </c>
      <c r="B14" s="8" t="s">
        <v>57</v>
      </c>
      <c r="C14" s="9" t="s">
        <v>34</v>
      </c>
      <c r="D14" s="9">
        <v>1700</v>
      </c>
      <c r="E14" s="9">
        <v>1701</v>
      </c>
      <c r="F14" s="9">
        <f t="shared" si="1"/>
        <v>1</v>
      </c>
      <c r="G14" s="9">
        <v>38.590000000000003</v>
      </c>
      <c r="H14" s="9">
        <f>G14/4</f>
        <v>9.6475000000000009</v>
      </c>
      <c r="I14" s="9" t="s">
        <v>24</v>
      </c>
      <c r="J14" s="9" t="s">
        <v>25</v>
      </c>
      <c r="K14" s="9" t="s">
        <v>25</v>
      </c>
      <c r="L14" s="9" t="s">
        <v>103</v>
      </c>
      <c r="M14" s="9" t="s">
        <v>104</v>
      </c>
      <c r="N14" s="9" t="s">
        <v>42</v>
      </c>
      <c r="O14" s="9" t="s">
        <v>105</v>
      </c>
      <c r="P14" s="19" t="s">
        <v>64</v>
      </c>
      <c r="Q14" s="19" t="s">
        <v>65</v>
      </c>
      <c r="R14" s="7" t="s">
        <v>1370</v>
      </c>
      <c r="S14" s="7" t="s">
        <v>1371</v>
      </c>
      <c r="T14" s="7" t="s">
        <v>1372</v>
      </c>
      <c r="U14" s="9">
        <v>5.9</v>
      </c>
      <c r="V14" s="9">
        <v>2.4000000000000901</v>
      </c>
      <c r="W14" s="9">
        <v>6.99</v>
      </c>
      <c r="X14" s="24"/>
      <c r="Y14" s="30" t="s">
        <v>32</v>
      </c>
    </row>
    <row r="15" spans="1:25" ht="19" x14ac:dyDescent="0.45">
      <c r="A15" s="14" t="s">
        <v>102</v>
      </c>
      <c r="B15" s="8"/>
      <c r="C15" s="9" t="s">
        <v>106</v>
      </c>
      <c r="D15" s="9">
        <v>1690</v>
      </c>
      <c r="E15" s="9">
        <v>1691</v>
      </c>
      <c r="F15" s="9">
        <f t="shared" si="1"/>
        <v>1</v>
      </c>
      <c r="G15" s="9"/>
      <c r="H15" s="9"/>
      <c r="I15" s="9"/>
      <c r="J15" s="9" t="s">
        <v>25</v>
      </c>
      <c r="K15" s="9" t="s">
        <v>25</v>
      </c>
      <c r="L15" s="9" t="s">
        <v>107</v>
      </c>
      <c r="M15" s="9" t="s">
        <v>108</v>
      </c>
      <c r="N15" s="9" t="s">
        <v>109</v>
      </c>
      <c r="O15" s="9" t="s">
        <v>110</v>
      </c>
      <c r="P15" s="19" t="s">
        <v>74</v>
      </c>
      <c r="Q15" s="19" t="s">
        <v>75</v>
      </c>
      <c r="R15" s="7" t="s">
        <v>1373</v>
      </c>
      <c r="S15" s="7" t="s">
        <v>1374</v>
      </c>
      <c r="T15" s="7" t="s">
        <v>1375</v>
      </c>
      <c r="U15" s="9">
        <v>15.1</v>
      </c>
      <c r="V15" s="9">
        <v>1.6999999999998201</v>
      </c>
      <c r="W15" s="9">
        <v>6.99</v>
      </c>
      <c r="X15" s="24"/>
      <c r="Y15" s="30" t="s">
        <v>32</v>
      </c>
    </row>
    <row r="16" spans="1:25" ht="18" x14ac:dyDescent="0.35">
      <c r="A16" s="14" t="s">
        <v>102</v>
      </c>
      <c r="B16" s="8" t="s">
        <v>51</v>
      </c>
      <c r="C16" s="9" t="s">
        <v>23</v>
      </c>
      <c r="D16" s="9">
        <v>1677</v>
      </c>
      <c r="E16" s="9">
        <v>1678</v>
      </c>
      <c r="F16" s="9">
        <f t="shared" si="1"/>
        <v>1</v>
      </c>
      <c r="G16" s="9"/>
      <c r="H16" s="9"/>
      <c r="I16" s="9"/>
      <c r="J16" s="9" t="s">
        <v>25</v>
      </c>
      <c r="K16" s="9" t="s">
        <v>25</v>
      </c>
      <c r="L16" s="9" t="s">
        <v>111</v>
      </c>
      <c r="M16" s="9" t="s">
        <v>94</v>
      </c>
      <c r="N16" s="9" t="s">
        <v>112</v>
      </c>
      <c r="O16" s="9" t="s">
        <v>113</v>
      </c>
      <c r="P16" s="19" t="s">
        <v>64</v>
      </c>
      <c r="Q16" s="19" t="s">
        <v>65</v>
      </c>
      <c r="R16" s="7" t="s">
        <v>1376</v>
      </c>
      <c r="S16" s="7" t="s">
        <v>1359</v>
      </c>
      <c r="T16" s="7" t="s">
        <v>1377</v>
      </c>
      <c r="U16" s="9">
        <v>15.1</v>
      </c>
      <c r="V16" s="9">
        <v>2.0999999999999099</v>
      </c>
      <c r="W16" s="9">
        <v>6.99</v>
      </c>
      <c r="X16" s="24"/>
      <c r="Y16" s="30" t="s">
        <v>32</v>
      </c>
    </row>
    <row r="17" spans="1:25" ht="18" x14ac:dyDescent="0.35">
      <c r="A17" s="14" t="s">
        <v>102</v>
      </c>
      <c r="B17" s="8"/>
      <c r="C17" s="9" t="s">
        <v>23</v>
      </c>
      <c r="D17" s="9">
        <v>1672</v>
      </c>
      <c r="E17" s="9">
        <v>1673</v>
      </c>
      <c r="F17" s="9">
        <f t="shared" si="1"/>
        <v>1</v>
      </c>
      <c r="G17" s="9"/>
      <c r="H17" s="9"/>
      <c r="I17" s="9"/>
      <c r="J17" s="9" t="s">
        <v>25</v>
      </c>
      <c r="K17" s="9" t="s">
        <v>25</v>
      </c>
      <c r="L17" s="9" t="s">
        <v>114</v>
      </c>
      <c r="M17" s="9" t="s">
        <v>115</v>
      </c>
      <c r="N17" s="9" t="s">
        <v>42</v>
      </c>
      <c r="O17" s="9" t="s">
        <v>116</v>
      </c>
      <c r="P17" s="19" t="s">
        <v>64</v>
      </c>
      <c r="Q17" s="19" t="s">
        <v>65</v>
      </c>
      <c r="R17" s="7" t="s">
        <v>1378</v>
      </c>
      <c r="S17" s="7" t="s">
        <v>1336</v>
      </c>
      <c r="T17" s="7" t="s">
        <v>1379</v>
      </c>
      <c r="U17" s="9">
        <v>15.1</v>
      </c>
      <c r="V17" s="9">
        <v>2.8000000000001801</v>
      </c>
      <c r="W17" s="9">
        <v>6.99</v>
      </c>
      <c r="X17" s="24"/>
      <c r="Y17" s="30" t="s">
        <v>32</v>
      </c>
    </row>
    <row r="18" spans="1:25" ht="18" x14ac:dyDescent="0.35">
      <c r="A18" s="14" t="s">
        <v>117</v>
      </c>
      <c r="B18" s="8" t="s">
        <v>97</v>
      </c>
      <c r="C18" s="9" t="s">
        <v>77</v>
      </c>
      <c r="D18" s="9">
        <v>1563</v>
      </c>
      <c r="E18" s="9">
        <v>1566</v>
      </c>
      <c r="F18" s="9">
        <f t="shared" si="1"/>
        <v>3</v>
      </c>
      <c r="G18" s="9">
        <v>10.8</v>
      </c>
      <c r="H18" s="9">
        <f>G18/5</f>
        <v>2.16</v>
      </c>
      <c r="I18" s="9" t="s">
        <v>24</v>
      </c>
      <c r="J18" s="9" t="s">
        <v>25</v>
      </c>
      <c r="K18" s="9" t="s">
        <v>25</v>
      </c>
      <c r="L18" s="9" t="s">
        <v>118</v>
      </c>
      <c r="M18" s="9" t="s">
        <v>119</v>
      </c>
      <c r="N18" s="9" t="s">
        <v>100</v>
      </c>
      <c r="O18" s="9" t="s">
        <v>120</v>
      </c>
      <c r="P18" s="19" t="s">
        <v>30</v>
      </c>
      <c r="Q18" s="19" t="s">
        <v>31</v>
      </c>
      <c r="R18" s="7" t="s">
        <v>1380</v>
      </c>
      <c r="S18" s="7" t="s">
        <v>1381</v>
      </c>
      <c r="T18" s="7" t="s">
        <v>940</v>
      </c>
      <c r="U18" s="9">
        <v>10</v>
      </c>
      <c r="V18" s="9">
        <v>5.3000000000001801</v>
      </c>
      <c r="W18" s="9">
        <v>5.2</v>
      </c>
      <c r="X18" s="24"/>
      <c r="Y18" s="30" t="s">
        <v>32</v>
      </c>
    </row>
    <row r="19" spans="1:25" ht="18" x14ac:dyDescent="0.35">
      <c r="A19" s="14" t="s">
        <v>117</v>
      </c>
      <c r="B19" s="8"/>
      <c r="C19" s="9" t="s">
        <v>34</v>
      </c>
      <c r="D19" s="9">
        <v>1552</v>
      </c>
      <c r="E19" s="9">
        <v>1554</v>
      </c>
      <c r="F19" s="9">
        <f t="shared" si="1"/>
        <v>2</v>
      </c>
      <c r="G19" s="9"/>
      <c r="H19" s="9"/>
      <c r="I19" s="9"/>
      <c r="J19" s="9" t="s">
        <v>25</v>
      </c>
      <c r="K19" s="9" t="s">
        <v>25</v>
      </c>
      <c r="L19" s="9" t="s">
        <v>121</v>
      </c>
      <c r="M19" s="9" t="s">
        <v>122</v>
      </c>
      <c r="N19" s="9" t="s">
        <v>109</v>
      </c>
      <c r="O19" s="9" t="s">
        <v>123</v>
      </c>
      <c r="P19" s="19" t="s">
        <v>30</v>
      </c>
      <c r="Q19" s="19" t="s">
        <v>31</v>
      </c>
      <c r="R19" s="7" t="s">
        <v>1382</v>
      </c>
      <c r="S19" s="7" t="s">
        <v>1383</v>
      </c>
      <c r="T19" s="7" t="s">
        <v>1384</v>
      </c>
      <c r="U19" s="9">
        <v>11.1</v>
      </c>
      <c r="V19" s="9">
        <v>4.8</v>
      </c>
      <c r="W19" s="9">
        <v>5.2</v>
      </c>
      <c r="X19" s="24"/>
      <c r="Y19" s="30" t="s">
        <v>32</v>
      </c>
    </row>
    <row r="20" spans="1:25" ht="18" x14ac:dyDescent="0.35">
      <c r="A20" s="14" t="s">
        <v>124</v>
      </c>
      <c r="B20" s="8" t="s">
        <v>57</v>
      </c>
      <c r="C20" s="9" t="s">
        <v>45</v>
      </c>
      <c r="D20" s="9">
        <v>1725</v>
      </c>
      <c r="E20" s="9">
        <v>1726</v>
      </c>
      <c r="F20" s="9">
        <f t="shared" si="1"/>
        <v>1</v>
      </c>
      <c r="G20" s="9">
        <v>5.0999999999999996</v>
      </c>
      <c r="H20" s="9">
        <f>G20/6</f>
        <v>0.85</v>
      </c>
      <c r="I20" s="9" t="s">
        <v>125</v>
      </c>
      <c r="J20" s="9" t="s">
        <v>126</v>
      </c>
      <c r="K20" s="9" t="s">
        <v>25</v>
      </c>
      <c r="L20" s="9" t="s">
        <v>127</v>
      </c>
      <c r="M20" s="9" t="s">
        <v>128</v>
      </c>
      <c r="N20" s="9" t="s">
        <v>54</v>
      </c>
      <c r="O20" s="9" t="s">
        <v>129</v>
      </c>
      <c r="P20" s="19" t="s">
        <v>30</v>
      </c>
      <c r="Q20" s="19" t="s">
        <v>31</v>
      </c>
      <c r="R20" s="7" t="s">
        <v>1385</v>
      </c>
      <c r="S20" s="7" t="s">
        <v>1345</v>
      </c>
      <c r="T20" s="7" t="s">
        <v>1386</v>
      </c>
      <c r="U20" s="9">
        <v>12.301</v>
      </c>
      <c r="V20" s="9">
        <v>4.9000000000000004</v>
      </c>
      <c r="W20" s="9">
        <v>14.05</v>
      </c>
      <c r="X20" s="24"/>
      <c r="Y20" s="30" t="s">
        <v>130</v>
      </c>
    </row>
    <row r="21" spans="1:25" ht="18" x14ac:dyDescent="0.35">
      <c r="A21" s="14" t="s">
        <v>124</v>
      </c>
      <c r="B21" s="8"/>
      <c r="C21" s="9" t="s">
        <v>45</v>
      </c>
      <c r="D21" s="9">
        <v>1729</v>
      </c>
      <c r="E21" s="9">
        <v>1730</v>
      </c>
      <c r="F21" s="9">
        <f t="shared" si="1"/>
        <v>1</v>
      </c>
      <c r="G21" s="9"/>
      <c r="H21" s="9"/>
      <c r="I21" s="9"/>
      <c r="J21" s="9" t="s">
        <v>126</v>
      </c>
      <c r="K21" s="9" t="s">
        <v>131</v>
      </c>
      <c r="L21" s="9" t="s">
        <v>132</v>
      </c>
      <c r="M21" s="9" t="s">
        <v>133</v>
      </c>
      <c r="N21" s="9" t="s">
        <v>134</v>
      </c>
      <c r="O21" s="9" t="s">
        <v>135</v>
      </c>
      <c r="P21" s="19" t="s">
        <v>74</v>
      </c>
      <c r="Q21" s="19" t="s">
        <v>75</v>
      </c>
      <c r="R21" s="7" t="s">
        <v>1387</v>
      </c>
      <c r="S21" s="7" t="s">
        <v>1388</v>
      </c>
      <c r="T21" s="7" t="s">
        <v>1389</v>
      </c>
      <c r="U21" s="9">
        <v>11.101000000000001</v>
      </c>
      <c r="V21" s="9"/>
      <c r="W21" s="9">
        <v>14.05</v>
      </c>
      <c r="X21" s="24"/>
      <c r="Y21" s="30" t="s">
        <v>130</v>
      </c>
    </row>
    <row r="22" spans="1:25" ht="18" x14ac:dyDescent="0.35">
      <c r="A22" s="14" t="s">
        <v>124</v>
      </c>
      <c r="B22" s="8"/>
      <c r="C22" s="9" t="s">
        <v>45</v>
      </c>
      <c r="D22" s="9">
        <v>1732</v>
      </c>
      <c r="E22" s="9">
        <v>1733</v>
      </c>
      <c r="F22" s="9">
        <f t="shared" si="1"/>
        <v>1</v>
      </c>
      <c r="G22" s="9"/>
      <c r="H22" s="9"/>
      <c r="I22" s="9"/>
      <c r="J22" s="9" t="s">
        <v>126</v>
      </c>
      <c r="K22" s="9" t="s">
        <v>25</v>
      </c>
      <c r="L22" s="9" t="s">
        <v>136</v>
      </c>
      <c r="M22" s="9" t="s">
        <v>137</v>
      </c>
      <c r="N22" s="9" t="s">
        <v>54</v>
      </c>
      <c r="O22" s="9" t="s">
        <v>138</v>
      </c>
      <c r="P22" s="19" t="s">
        <v>64</v>
      </c>
      <c r="Q22" s="19" t="s">
        <v>65</v>
      </c>
      <c r="R22" s="7" t="s">
        <v>1390</v>
      </c>
      <c r="S22" s="7" t="s">
        <v>1391</v>
      </c>
      <c r="T22" s="7" t="s">
        <v>1392</v>
      </c>
      <c r="U22" s="9">
        <v>11.101000000000001</v>
      </c>
      <c r="V22" s="9">
        <v>2.2010000000000201</v>
      </c>
      <c r="W22" s="9">
        <v>14.05</v>
      </c>
      <c r="X22" s="24"/>
      <c r="Y22" s="30" t="s">
        <v>130</v>
      </c>
    </row>
    <row r="23" spans="1:25" ht="18" x14ac:dyDescent="0.35">
      <c r="A23" s="14" t="s">
        <v>124</v>
      </c>
      <c r="B23" s="8"/>
      <c r="C23" s="9" t="s">
        <v>45</v>
      </c>
      <c r="D23" s="9">
        <v>1735</v>
      </c>
      <c r="E23" s="9">
        <v>1736</v>
      </c>
      <c r="F23" s="9">
        <f t="shared" si="1"/>
        <v>1</v>
      </c>
      <c r="G23" s="9"/>
      <c r="H23" s="9"/>
      <c r="I23" s="9"/>
      <c r="J23" s="9" t="s">
        <v>126</v>
      </c>
      <c r="K23" s="9" t="s">
        <v>131</v>
      </c>
      <c r="L23" s="9" t="s">
        <v>139</v>
      </c>
      <c r="M23" s="9" t="s">
        <v>140</v>
      </c>
      <c r="N23" s="9" t="s">
        <v>134</v>
      </c>
      <c r="O23" s="9" t="s">
        <v>141</v>
      </c>
      <c r="P23" s="19" t="s">
        <v>64</v>
      </c>
      <c r="Q23" s="19" t="s">
        <v>87</v>
      </c>
      <c r="R23" s="7" t="s">
        <v>1393</v>
      </c>
      <c r="S23" s="7" t="s">
        <v>1383</v>
      </c>
      <c r="T23" s="7" t="s">
        <v>1394</v>
      </c>
      <c r="U23" s="9">
        <v>11.101000000000001</v>
      </c>
      <c r="V23" s="9"/>
      <c r="W23" s="9">
        <v>14.05</v>
      </c>
      <c r="X23" s="24"/>
      <c r="Y23" s="30" t="s">
        <v>130</v>
      </c>
    </row>
    <row r="24" spans="1:25" ht="18" x14ac:dyDescent="0.35">
      <c r="A24" s="14" t="s">
        <v>124</v>
      </c>
      <c r="B24" s="8"/>
      <c r="C24" s="9" t="s">
        <v>45</v>
      </c>
      <c r="D24" s="9">
        <v>1738.5</v>
      </c>
      <c r="E24" s="9">
        <v>1739.5</v>
      </c>
      <c r="F24" s="9">
        <f t="shared" si="1"/>
        <v>1</v>
      </c>
      <c r="G24" s="9"/>
      <c r="H24" s="9"/>
      <c r="I24" s="9"/>
      <c r="J24" s="9" t="s">
        <v>126</v>
      </c>
      <c r="K24" s="9" t="s">
        <v>131</v>
      </c>
      <c r="L24" s="9" t="s">
        <v>142</v>
      </c>
      <c r="M24" s="9" t="s">
        <v>143</v>
      </c>
      <c r="N24" s="9" t="s">
        <v>48</v>
      </c>
      <c r="O24" s="9" t="s">
        <v>144</v>
      </c>
      <c r="P24" s="19" t="s">
        <v>74</v>
      </c>
      <c r="Q24" s="19" t="s">
        <v>75</v>
      </c>
      <c r="R24" s="7" t="s">
        <v>1395</v>
      </c>
      <c r="S24" s="7" t="s">
        <v>1396</v>
      </c>
      <c r="T24" s="7" t="s">
        <v>1397</v>
      </c>
      <c r="U24" s="9">
        <v>11.101000000000001</v>
      </c>
      <c r="V24" s="9">
        <v>1.5</v>
      </c>
      <c r="W24" s="9">
        <v>14.05</v>
      </c>
      <c r="X24" s="24"/>
      <c r="Y24" s="30" t="s">
        <v>130</v>
      </c>
    </row>
    <row r="25" spans="1:25" ht="18" x14ac:dyDescent="0.35">
      <c r="A25" s="14" t="s">
        <v>124</v>
      </c>
      <c r="B25" s="8"/>
      <c r="C25" s="9" t="s">
        <v>23</v>
      </c>
      <c r="D25" s="9">
        <v>1742.5</v>
      </c>
      <c r="E25" s="9">
        <v>1743.5</v>
      </c>
      <c r="F25" s="9">
        <f t="shared" si="1"/>
        <v>1</v>
      </c>
      <c r="G25" s="9"/>
      <c r="H25" s="9"/>
      <c r="I25" s="9"/>
      <c r="J25" s="9" t="s">
        <v>126</v>
      </c>
      <c r="K25" s="9" t="s">
        <v>131</v>
      </c>
      <c r="L25" s="9" t="s">
        <v>145</v>
      </c>
      <c r="M25" s="9" t="s">
        <v>146</v>
      </c>
      <c r="N25" s="9" t="s">
        <v>147</v>
      </c>
      <c r="O25" s="9" t="s">
        <v>148</v>
      </c>
      <c r="P25" s="19" t="s">
        <v>74</v>
      </c>
      <c r="Q25" s="19" t="s">
        <v>75</v>
      </c>
      <c r="R25" s="7" t="s">
        <v>1398</v>
      </c>
      <c r="S25" s="7" t="s">
        <v>1399</v>
      </c>
      <c r="T25" s="7" t="s">
        <v>1400</v>
      </c>
      <c r="U25" s="9">
        <v>10.500999999999999</v>
      </c>
      <c r="V25" s="9">
        <v>1.7010000000000201</v>
      </c>
      <c r="W25" s="9">
        <v>14.05</v>
      </c>
      <c r="X25" s="24"/>
      <c r="Y25" s="30" t="s">
        <v>130</v>
      </c>
    </row>
    <row r="26" spans="1:25" ht="18" x14ac:dyDescent="0.35">
      <c r="A26" s="15" t="s">
        <v>149</v>
      </c>
      <c r="B26" s="8" t="s">
        <v>57</v>
      </c>
      <c r="C26" s="9" t="s">
        <v>23</v>
      </c>
      <c r="D26" s="9">
        <v>1833</v>
      </c>
      <c r="E26" s="9">
        <v>1835</v>
      </c>
      <c r="F26" s="9">
        <f t="shared" si="1"/>
        <v>2</v>
      </c>
      <c r="G26" s="9">
        <v>0</v>
      </c>
      <c r="H26" s="9"/>
      <c r="I26" s="9" t="s">
        <v>24</v>
      </c>
      <c r="J26" s="9" t="s">
        <v>150</v>
      </c>
      <c r="K26" s="9" t="s">
        <v>131</v>
      </c>
      <c r="L26" s="9" t="s">
        <v>151</v>
      </c>
      <c r="M26" s="9" t="s">
        <v>152</v>
      </c>
      <c r="N26" s="9" t="s">
        <v>91</v>
      </c>
      <c r="O26" s="9" t="s">
        <v>153</v>
      </c>
      <c r="P26" s="19" t="s">
        <v>64</v>
      </c>
      <c r="Q26" s="19" t="s">
        <v>65</v>
      </c>
      <c r="R26" s="7" t="s">
        <v>1401</v>
      </c>
      <c r="S26" s="7" t="s">
        <v>1402</v>
      </c>
      <c r="T26" s="7" t="s">
        <v>1403</v>
      </c>
      <c r="U26" s="9">
        <v>6.8760000000000003</v>
      </c>
      <c r="V26" s="9">
        <v>2.9420000000000099</v>
      </c>
      <c r="W26" s="27"/>
      <c r="X26" s="24"/>
      <c r="Y26" s="30" t="s">
        <v>154</v>
      </c>
    </row>
    <row r="27" spans="1:25" ht="18" x14ac:dyDescent="0.35">
      <c r="A27" s="14" t="s">
        <v>155</v>
      </c>
      <c r="B27" s="8" t="s">
        <v>156</v>
      </c>
      <c r="C27" s="9" t="s">
        <v>156</v>
      </c>
      <c r="D27" s="9">
        <v>1796</v>
      </c>
      <c r="E27" s="9">
        <v>1797</v>
      </c>
      <c r="F27" s="9">
        <f t="shared" si="1"/>
        <v>1</v>
      </c>
      <c r="G27" s="9">
        <v>4.42</v>
      </c>
      <c r="H27" s="9">
        <f>G27/4</f>
        <v>1.105</v>
      </c>
      <c r="I27" s="9" t="s">
        <v>157</v>
      </c>
      <c r="J27" s="9" t="s">
        <v>126</v>
      </c>
      <c r="K27" s="9" t="s">
        <v>131</v>
      </c>
      <c r="L27" s="9" t="s">
        <v>158</v>
      </c>
      <c r="M27" s="9" t="s">
        <v>159</v>
      </c>
      <c r="N27" s="9" t="s">
        <v>160</v>
      </c>
      <c r="O27" s="9" t="s">
        <v>161</v>
      </c>
      <c r="P27" s="19" t="s">
        <v>30</v>
      </c>
      <c r="Q27" s="19" t="s">
        <v>31</v>
      </c>
      <c r="R27" s="7" t="s">
        <v>1404</v>
      </c>
      <c r="S27" s="7" t="s">
        <v>1345</v>
      </c>
      <c r="T27" s="7" t="s">
        <v>1405</v>
      </c>
      <c r="U27" s="9">
        <v>11.199</v>
      </c>
      <c r="V27" s="9">
        <v>7.1</v>
      </c>
      <c r="W27" s="9">
        <v>6.88</v>
      </c>
      <c r="X27" s="24"/>
      <c r="Y27" s="30" t="s">
        <v>130</v>
      </c>
    </row>
    <row r="28" spans="1:25" ht="18" x14ac:dyDescent="0.35">
      <c r="A28" s="14" t="s">
        <v>155</v>
      </c>
      <c r="B28" s="8"/>
      <c r="C28" s="9" t="s">
        <v>156</v>
      </c>
      <c r="D28" s="9">
        <v>1799.5</v>
      </c>
      <c r="E28" s="9">
        <v>1800.5</v>
      </c>
      <c r="F28" s="9">
        <f t="shared" si="1"/>
        <v>1</v>
      </c>
      <c r="G28" s="9"/>
      <c r="H28" s="9"/>
      <c r="I28" s="9"/>
      <c r="J28" s="9" t="s">
        <v>126</v>
      </c>
      <c r="K28" s="9" t="s">
        <v>25</v>
      </c>
      <c r="L28" s="9" t="s">
        <v>162</v>
      </c>
      <c r="M28" s="9" t="s">
        <v>163</v>
      </c>
      <c r="N28" s="9" t="s">
        <v>164</v>
      </c>
      <c r="O28" s="9" t="s">
        <v>165</v>
      </c>
      <c r="P28" s="19" t="s">
        <v>30</v>
      </c>
      <c r="Q28" s="19" t="s">
        <v>31</v>
      </c>
      <c r="R28" s="7" t="s">
        <v>1406</v>
      </c>
      <c r="S28" s="7" t="s">
        <v>1407</v>
      </c>
      <c r="T28" s="7" t="s">
        <v>1408</v>
      </c>
      <c r="U28" s="9">
        <v>11.199</v>
      </c>
      <c r="V28" s="9">
        <v>7.1</v>
      </c>
      <c r="W28" s="9">
        <v>6.88</v>
      </c>
      <c r="X28" s="24"/>
      <c r="Y28" s="30" t="s">
        <v>130</v>
      </c>
    </row>
    <row r="29" spans="1:25" ht="18" x14ac:dyDescent="0.35">
      <c r="A29" s="14" t="s">
        <v>155</v>
      </c>
      <c r="B29" s="8"/>
      <c r="C29" s="9" t="s">
        <v>156</v>
      </c>
      <c r="D29" s="9">
        <v>1804</v>
      </c>
      <c r="E29" s="9">
        <v>1805</v>
      </c>
      <c r="F29" s="9">
        <f t="shared" si="1"/>
        <v>1</v>
      </c>
      <c r="G29" s="9"/>
      <c r="H29" s="9"/>
      <c r="I29" s="9"/>
      <c r="J29" s="9" t="s">
        <v>126</v>
      </c>
      <c r="K29" s="9" t="s">
        <v>131</v>
      </c>
      <c r="L29" s="9" t="s">
        <v>166</v>
      </c>
      <c r="M29" s="9" t="s">
        <v>167</v>
      </c>
      <c r="N29" s="9" t="s">
        <v>168</v>
      </c>
      <c r="O29" s="9" t="s">
        <v>169</v>
      </c>
      <c r="P29" s="19" t="s">
        <v>64</v>
      </c>
      <c r="Q29" s="19" t="s">
        <v>65</v>
      </c>
      <c r="R29" s="7" t="s">
        <v>1409</v>
      </c>
      <c r="S29" s="7" t="s">
        <v>1359</v>
      </c>
      <c r="T29" s="7" t="s">
        <v>1410</v>
      </c>
      <c r="U29" s="9">
        <v>11.199</v>
      </c>
      <c r="V29" s="9">
        <v>2.6</v>
      </c>
      <c r="W29" s="9">
        <v>6.88</v>
      </c>
      <c r="X29" s="24"/>
      <c r="Y29" s="30" t="s">
        <v>130</v>
      </c>
    </row>
    <row r="30" spans="1:25" ht="18" x14ac:dyDescent="0.35">
      <c r="A30" s="14" t="s">
        <v>155</v>
      </c>
      <c r="B30" s="8"/>
      <c r="C30" s="9" t="s">
        <v>156</v>
      </c>
      <c r="D30" s="9">
        <v>1807.5</v>
      </c>
      <c r="E30" s="9">
        <v>1808.5</v>
      </c>
      <c r="F30" s="9">
        <f t="shared" si="1"/>
        <v>1</v>
      </c>
      <c r="G30" s="9"/>
      <c r="H30" s="9"/>
      <c r="I30" s="9"/>
      <c r="J30" s="9" t="s">
        <v>126</v>
      </c>
      <c r="K30" s="9" t="s">
        <v>131</v>
      </c>
      <c r="L30" s="9" t="s">
        <v>170</v>
      </c>
      <c r="M30" s="9" t="s">
        <v>171</v>
      </c>
      <c r="N30" s="9" t="s">
        <v>168</v>
      </c>
      <c r="O30" s="9" t="s">
        <v>172</v>
      </c>
      <c r="P30" s="19" t="s">
        <v>64</v>
      </c>
      <c r="Q30" s="19" t="s">
        <v>65</v>
      </c>
      <c r="R30" s="7" t="s">
        <v>1411</v>
      </c>
      <c r="S30" s="7" t="s">
        <v>1412</v>
      </c>
      <c r="T30" s="7" t="s">
        <v>1413</v>
      </c>
      <c r="U30" s="9">
        <v>11.199</v>
      </c>
      <c r="V30" s="9"/>
      <c r="W30" s="9">
        <v>6.88</v>
      </c>
      <c r="X30" s="24"/>
      <c r="Y30" s="30" t="s">
        <v>130</v>
      </c>
    </row>
    <row r="31" spans="1:25" ht="18" x14ac:dyDescent="0.35">
      <c r="A31" s="14" t="s">
        <v>173</v>
      </c>
      <c r="B31" s="8" t="s">
        <v>57</v>
      </c>
      <c r="C31" s="9" t="s">
        <v>77</v>
      </c>
      <c r="D31" s="9">
        <v>1519</v>
      </c>
      <c r="E31" s="9">
        <v>1522</v>
      </c>
      <c r="F31" s="9">
        <f t="shared" si="1"/>
        <v>3</v>
      </c>
      <c r="G31" s="9">
        <v>26.18</v>
      </c>
      <c r="H31" s="9">
        <f>G31/13</f>
        <v>2.0138461538461501</v>
      </c>
      <c r="I31" s="9" t="s">
        <v>24</v>
      </c>
      <c r="J31" s="9" t="s">
        <v>25</v>
      </c>
      <c r="K31" s="9" t="s">
        <v>25</v>
      </c>
      <c r="L31" s="9" t="s">
        <v>174</v>
      </c>
      <c r="M31" s="9" t="s">
        <v>175</v>
      </c>
      <c r="N31" s="9" t="s">
        <v>48</v>
      </c>
      <c r="O31" s="9" t="s">
        <v>176</v>
      </c>
      <c r="P31" s="19" t="s">
        <v>30</v>
      </c>
      <c r="Q31" s="19" t="s">
        <v>31</v>
      </c>
      <c r="R31" s="7" t="s">
        <v>1414</v>
      </c>
      <c r="S31" s="7" t="s">
        <v>1415</v>
      </c>
      <c r="T31" s="7" t="s">
        <v>1416</v>
      </c>
      <c r="U31" s="9">
        <v>11</v>
      </c>
      <c r="V31" s="9">
        <v>8.5</v>
      </c>
      <c r="W31" s="9">
        <v>4.97</v>
      </c>
      <c r="X31" s="24"/>
      <c r="Y31" s="30" t="s">
        <v>32</v>
      </c>
    </row>
    <row r="32" spans="1:25" ht="18" x14ac:dyDescent="0.35">
      <c r="A32" s="14" t="s">
        <v>173</v>
      </c>
      <c r="B32" s="8"/>
      <c r="C32" s="9" t="s">
        <v>34</v>
      </c>
      <c r="D32" s="9">
        <v>1506</v>
      </c>
      <c r="E32" s="9">
        <v>1509</v>
      </c>
      <c r="F32" s="9">
        <f t="shared" si="1"/>
        <v>3</v>
      </c>
      <c r="G32" s="9"/>
      <c r="H32" s="9"/>
      <c r="I32" s="9"/>
      <c r="J32" s="9" t="s">
        <v>25</v>
      </c>
      <c r="K32" s="9" t="s">
        <v>25</v>
      </c>
      <c r="L32" s="9" t="s">
        <v>177</v>
      </c>
      <c r="M32" s="9" t="s">
        <v>178</v>
      </c>
      <c r="N32" s="9" t="s">
        <v>109</v>
      </c>
      <c r="O32" s="9" t="s">
        <v>179</v>
      </c>
      <c r="P32" s="19" t="s">
        <v>30</v>
      </c>
      <c r="Q32" s="19" t="s">
        <v>31</v>
      </c>
      <c r="R32" s="7" t="s">
        <v>1417</v>
      </c>
      <c r="S32" s="7" t="s">
        <v>1374</v>
      </c>
      <c r="T32" s="7" t="s">
        <v>365</v>
      </c>
      <c r="U32" s="9">
        <v>16.094999999999999</v>
      </c>
      <c r="V32" s="9">
        <v>5</v>
      </c>
      <c r="W32" s="9">
        <v>4.97</v>
      </c>
      <c r="X32" s="24"/>
      <c r="Y32" s="30" t="s">
        <v>32</v>
      </c>
    </row>
    <row r="33" spans="1:25" ht="18" x14ac:dyDescent="0.35">
      <c r="A33" s="14" t="s">
        <v>173</v>
      </c>
      <c r="B33" s="8"/>
      <c r="C33" s="9" t="s">
        <v>34</v>
      </c>
      <c r="D33" s="9">
        <v>1497</v>
      </c>
      <c r="E33" s="9">
        <v>1501</v>
      </c>
      <c r="F33" s="9">
        <f t="shared" si="1"/>
        <v>4</v>
      </c>
      <c r="G33" s="9"/>
      <c r="H33" s="9"/>
      <c r="I33" s="9"/>
      <c r="J33" s="9" t="s">
        <v>25</v>
      </c>
      <c r="K33" s="9" t="s">
        <v>25</v>
      </c>
      <c r="L33" s="9" t="s">
        <v>180</v>
      </c>
      <c r="M33" s="9" t="s">
        <v>181</v>
      </c>
      <c r="N33" s="9" t="s">
        <v>28</v>
      </c>
      <c r="O33" s="9" t="s">
        <v>182</v>
      </c>
      <c r="P33" s="19" t="s">
        <v>30</v>
      </c>
      <c r="Q33" s="19" t="s">
        <v>31</v>
      </c>
      <c r="R33" s="7" t="s">
        <v>1418</v>
      </c>
      <c r="S33" s="7" t="s">
        <v>1419</v>
      </c>
      <c r="T33" s="7" t="s">
        <v>1420</v>
      </c>
      <c r="U33" s="9">
        <v>16.094999999999999</v>
      </c>
      <c r="V33" s="9">
        <v>5.39999999999986</v>
      </c>
      <c r="W33" s="9">
        <v>4.97</v>
      </c>
      <c r="X33" s="24"/>
      <c r="Y33" s="30" t="s">
        <v>32</v>
      </c>
    </row>
    <row r="34" spans="1:25" ht="18" x14ac:dyDescent="0.35">
      <c r="A34" s="14" t="s">
        <v>173</v>
      </c>
      <c r="B34" s="8" t="s">
        <v>51</v>
      </c>
      <c r="C34" s="9" t="s">
        <v>34</v>
      </c>
      <c r="D34" s="9">
        <v>1487</v>
      </c>
      <c r="E34" s="9">
        <v>1488</v>
      </c>
      <c r="F34" s="9">
        <f t="shared" si="1"/>
        <v>1</v>
      </c>
      <c r="G34" s="9"/>
      <c r="H34" s="9"/>
      <c r="I34" s="9"/>
      <c r="J34" s="9" t="s">
        <v>25</v>
      </c>
      <c r="K34" s="9" t="s">
        <v>25</v>
      </c>
      <c r="L34" s="9" t="s">
        <v>183</v>
      </c>
      <c r="M34" s="9" t="s">
        <v>184</v>
      </c>
      <c r="N34" s="9" t="s">
        <v>100</v>
      </c>
      <c r="O34" s="9" t="s">
        <v>185</v>
      </c>
      <c r="P34" s="19" t="s">
        <v>74</v>
      </c>
      <c r="Q34" s="19" t="s">
        <v>75</v>
      </c>
      <c r="R34" s="7" t="s">
        <v>1421</v>
      </c>
      <c r="S34" s="7" t="s">
        <v>1381</v>
      </c>
      <c r="T34" s="7" t="s">
        <v>631</v>
      </c>
      <c r="U34" s="9">
        <v>16.094999999999999</v>
      </c>
      <c r="V34" s="9">
        <v>1.5950000000000299</v>
      </c>
      <c r="W34" s="9">
        <v>4.97</v>
      </c>
      <c r="X34" s="24"/>
      <c r="Y34" s="30" t="s">
        <v>32</v>
      </c>
    </row>
    <row r="35" spans="1:25" ht="18" x14ac:dyDescent="0.35">
      <c r="A35" s="14" t="s">
        <v>173</v>
      </c>
      <c r="B35" s="8"/>
      <c r="C35" s="9" t="s">
        <v>23</v>
      </c>
      <c r="D35" s="9">
        <v>1480</v>
      </c>
      <c r="E35" s="9">
        <v>1482</v>
      </c>
      <c r="F35" s="9">
        <f t="shared" si="1"/>
        <v>2</v>
      </c>
      <c r="G35" s="9"/>
      <c r="H35" s="9"/>
      <c r="I35" s="9"/>
      <c r="J35" s="9" t="s">
        <v>25</v>
      </c>
      <c r="K35" s="9" t="s">
        <v>25</v>
      </c>
      <c r="L35" s="9" t="s">
        <v>186</v>
      </c>
      <c r="M35" s="9" t="s">
        <v>187</v>
      </c>
      <c r="N35" s="9" t="s">
        <v>28</v>
      </c>
      <c r="O35" s="9" t="s">
        <v>188</v>
      </c>
      <c r="P35" s="19" t="s">
        <v>64</v>
      </c>
      <c r="Q35" s="19" t="s">
        <v>87</v>
      </c>
      <c r="R35" s="7" t="s">
        <v>1422</v>
      </c>
      <c r="S35" s="7" t="s">
        <v>1365</v>
      </c>
      <c r="T35" s="7" t="s">
        <v>1423</v>
      </c>
      <c r="U35" s="9">
        <v>16.094999999999999</v>
      </c>
      <c r="V35" s="9">
        <v>3.7000000000000499</v>
      </c>
      <c r="W35" s="9">
        <v>4.97</v>
      </c>
      <c r="X35" s="24"/>
      <c r="Y35" s="30" t="s">
        <v>32</v>
      </c>
    </row>
    <row r="36" spans="1:25" ht="18" x14ac:dyDescent="0.35">
      <c r="A36" s="14" t="s">
        <v>189</v>
      </c>
      <c r="B36" s="8" t="s">
        <v>97</v>
      </c>
      <c r="C36" s="9" t="s">
        <v>34</v>
      </c>
      <c r="D36" s="9">
        <v>1762</v>
      </c>
      <c r="E36" s="9">
        <v>1766</v>
      </c>
      <c r="F36" s="9">
        <f t="shared" si="1"/>
        <v>4</v>
      </c>
      <c r="G36" s="9">
        <v>13.5</v>
      </c>
      <c r="H36" s="9">
        <f>G36/4</f>
        <v>3.375</v>
      </c>
      <c r="I36" s="9" t="s">
        <v>24</v>
      </c>
      <c r="J36" s="9" t="s">
        <v>25</v>
      </c>
      <c r="K36" s="9" t="s">
        <v>25</v>
      </c>
      <c r="L36" s="9" t="s">
        <v>190</v>
      </c>
      <c r="M36" s="9" t="s">
        <v>191</v>
      </c>
      <c r="N36" s="9" t="s">
        <v>42</v>
      </c>
      <c r="O36" s="9" t="s">
        <v>192</v>
      </c>
      <c r="P36" s="19" t="s">
        <v>64</v>
      </c>
      <c r="Q36" s="19" t="s">
        <v>87</v>
      </c>
      <c r="R36" s="7" t="s">
        <v>1370</v>
      </c>
      <c r="S36" s="7" t="s">
        <v>1424</v>
      </c>
      <c r="T36" s="7" t="s">
        <v>1425</v>
      </c>
      <c r="U36" s="9">
        <v>7.7519999999999998</v>
      </c>
      <c r="V36" s="26">
        <v>3.548</v>
      </c>
      <c r="W36" s="27">
        <v>3.5</v>
      </c>
      <c r="X36" s="24"/>
      <c r="Y36" s="30" t="s">
        <v>32</v>
      </c>
    </row>
    <row r="37" spans="1:25" ht="18" x14ac:dyDescent="0.35">
      <c r="A37" s="14" t="s">
        <v>193</v>
      </c>
      <c r="B37" s="8" t="s">
        <v>51</v>
      </c>
      <c r="C37" s="9" t="s">
        <v>34</v>
      </c>
      <c r="D37" s="9">
        <v>1788</v>
      </c>
      <c r="E37" s="9">
        <v>1791</v>
      </c>
      <c r="F37" s="9">
        <f t="shared" si="1"/>
        <v>3</v>
      </c>
      <c r="G37" s="9">
        <v>21.34</v>
      </c>
      <c r="H37" s="9">
        <f>G37/6</f>
        <v>3.5566666666666702</v>
      </c>
      <c r="I37" s="9" t="s">
        <v>24</v>
      </c>
      <c r="J37" s="9" t="s">
        <v>25</v>
      </c>
      <c r="K37" s="9" t="s">
        <v>25</v>
      </c>
      <c r="L37" s="9" t="s">
        <v>194</v>
      </c>
      <c r="M37" s="9" t="s">
        <v>195</v>
      </c>
      <c r="N37" s="9" t="s">
        <v>28</v>
      </c>
      <c r="O37" s="9" t="s">
        <v>196</v>
      </c>
      <c r="P37" s="19" t="s">
        <v>30</v>
      </c>
      <c r="Q37" s="19" t="s">
        <v>31</v>
      </c>
      <c r="R37" s="7" t="s">
        <v>1426</v>
      </c>
      <c r="S37" s="7" t="s">
        <v>1365</v>
      </c>
      <c r="T37" s="7" t="s">
        <v>1162</v>
      </c>
      <c r="U37" s="28">
        <v>10.101000000000001</v>
      </c>
      <c r="V37" s="9">
        <v>7.0990000000001601</v>
      </c>
      <c r="W37" s="9">
        <v>9.8000000000000007</v>
      </c>
      <c r="X37" s="24"/>
      <c r="Y37" s="30" t="s">
        <v>32</v>
      </c>
    </row>
    <row r="38" spans="1:25" ht="18" x14ac:dyDescent="0.35">
      <c r="A38" s="14" t="s">
        <v>193</v>
      </c>
      <c r="B38" s="8"/>
      <c r="C38" s="9" t="s">
        <v>77</v>
      </c>
      <c r="D38" s="9">
        <v>1796</v>
      </c>
      <c r="E38" s="9">
        <v>1799</v>
      </c>
      <c r="F38" s="9">
        <f t="shared" si="1"/>
        <v>3</v>
      </c>
      <c r="G38" s="9"/>
      <c r="H38" s="9"/>
      <c r="I38" s="9"/>
      <c r="J38" s="9" t="s">
        <v>25</v>
      </c>
      <c r="K38" s="9" t="s">
        <v>25</v>
      </c>
      <c r="L38" s="9" t="s">
        <v>197</v>
      </c>
      <c r="M38" s="9" t="s">
        <v>198</v>
      </c>
      <c r="N38" s="9" t="s">
        <v>54</v>
      </c>
      <c r="O38" s="9" t="s">
        <v>199</v>
      </c>
      <c r="P38" s="19" t="s">
        <v>30</v>
      </c>
      <c r="Q38" s="19" t="s">
        <v>31</v>
      </c>
      <c r="R38" s="7" t="s">
        <v>1427</v>
      </c>
      <c r="S38" s="7" t="s">
        <v>1371</v>
      </c>
      <c r="T38" s="7" t="s">
        <v>1428</v>
      </c>
      <c r="U38" s="28">
        <v>10.101000000000001</v>
      </c>
      <c r="V38" s="9"/>
      <c r="W38" s="9">
        <v>9.8000000000000007</v>
      </c>
      <c r="X38" s="24"/>
      <c r="Y38" s="30" t="s">
        <v>32</v>
      </c>
    </row>
    <row r="39" spans="1:25" ht="19" x14ac:dyDescent="0.45">
      <c r="A39" s="14" t="s">
        <v>200</v>
      </c>
      <c r="B39" s="8" t="s">
        <v>97</v>
      </c>
      <c r="C39" s="9" t="s">
        <v>201</v>
      </c>
      <c r="D39" s="9">
        <v>1549</v>
      </c>
      <c r="E39" s="9">
        <v>1597</v>
      </c>
      <c r="F39" s="9">
        <f t="shared" si="1"/>
        <v>48</v>
      </c>
      <c r="G39" s="9">
        <v>48.6</v>
      </c>
      <c r="H39" s="9">
        <f>G39/48</f>
        <v>1.0125</v>
      </c>
      <c r="I39" s="9" t="s">
        <v>24</v>
      </c>
      <c r="J39" s="9" t="s">
        <v>25</v>
      </c>
      <c r="K39" s="9" t="s">
        <v>25</v>
      </c>
      <c r="L39" s="9" t="s">
        <v>202</v>
      </c>
      <c r="M39" s="9" t="s">
        <v>203</v>
      </c>
      <c r="N39" s="9" t="s">
        <v>204</v>
      </c>
      <c r="O39" s="9" t="s">
        <v>205</v>
      </c>
      <c r="P39" s="19" t="s">
        <v>30</v>
      </c>
      <c r="Q39" s="19" t="s">
        <v>31</v>
      </c>
      <c r="R39" s="7" t="s">
        <v>1429</v>
      </c>
      <c r="S39" s="7" t="s">
        <v>1430</v>
      </c>
      <c r="T39" s="7" t="s">
        <v>1431</v>
      </c>
      <c r="U39" s="28">
        <v>20.065999999999999</v>
      </c>
      <c r="V39" s="9">
        <v>18.102</v>
      </c>
      <c r="W39" s="9">
        <v>4.62</v>
      </c>
      <c r="X39" s="24"/>
      <c r="Y39" s="30" t="s">
        <v>32</v>
      </c>
    </row>
    <row r="40" spans="1:25" ht="18" x14ac:dyDescent="0.35">
      <c r="A40" s="14" t="s">
        <v>206</v>
      </c>
      <c r="B40" s="8" t="s">
        <v>156</v>
      </c>
      <c r="C40" s="9" t="s">
        <v>156</v>
      </c>
      <c r="D40" s="9">
        <v>1944</v>
      </c>
      <c r="E40" s="9">
        <v>1948</v>
      </c>
      <c r="F40" s="9">
        <f t="shared" si="1"/>
        <v>4</v>
      </c>
      <c r="G40" s="9">
        <v>4.59</v>
      </c>
      <c r="H40" s="9">
        <f>G40/4</f>
        <v>1.1475</v>
      </c>
      <c r="I40" s="9" t="s">
        <v>207</v>
      </c>
      <c r="J40" s="9" t="s">
        <v>126</v>
      </c>
      <c r="K40" s="9" t="s">
        <v>131</v>
      </c>
      <c r="L40" s="9" t="s">
        <v>208</v>
      </c>
      <c r="M40" s="9" t="s">
        <v>209</v>
      </c>
      <c r="N40" s="9" t="s">
        <v>48</v>
      </c>
      <c r="O40" s="9" t="s">
        <v>210</v>
      </c>
      <c r="P40" s="19" t="s">
        <v>64</v>
      </c>
      <c r="Q40" s="19" t="s">
        <v>65</v>
      </c>
      <c r="R40" s="7" t="s">
        <v>1432</v>
      </c>
      <c r="S40" s="7" t="s">
        <v>1396</v>
      </c>
      <c r="T40" s="7" t="s">
        <v>1433</v>
      </c>
      <c r="U40" s="9">
        <v>9.9949999999999992</v>
      </c>
      <c r="V40" s="9"/>
      <c r="W40" s="9">
        <v>4.8099999999999996</v>
      </c>
      <c r="X40" s="24"/>
      <c r="Y40" s="30" t="s">
        <v>130</v>
      </c>
    </row>
    <row r="41" spans="1:25" ht="18" x14ac:dyDescent="0.35">
      <c r="A41" s="14" t="s">
        <v>211</v>
      </c>
      <c r="B41" s="8" t="s">
        <v>212</v>
      </c>
      <c r="C41" s="9" t="s">
        <v>77</v>
      </c>
      <c r="D41" s="9">
        <v>1597</v>
      </c>
      <c r="E41" s="9">
        <v>1599</v>
      </c>
      <c r="F41" s="9">
        <f t="shared" si="1"/>
        <v>2</v>
      </c>
      <c r="G41" s="9">
        <v>0.1</v>
      </c>
      <c r="H41" s="9">
        <f>G41/11</f>
        <v>9.0909090909090905E-3</v>
      </c>
      <c r="I41" s="9" t="s">
        <v>213</v>
      </c>
      <c r="J41" s="9" t="s">
        <v>59</v>
      </c>
      <c r="K41" s="9" t="s">
        <v>131</v>
      </c>
      <c r="L41" s="9" t="s">
        <v>142</v>
      </c>
      <c r="M41" s="9" t="s">
        <v>214</v>
      </c>
      <c r="N41" s="9" t="s">
        <v>48</v>
      </c>
      <c r="O41" s="9" t="s">
        <v>215</v>
      </c>
      <c r="P41" s="19" t="s">
        <v>30</v>
      </c>
      <c r="Q41" s="19" t="s">
        <v>31</v>
      </c>
      <c r="R41" s="7" t="s">
        <v>1434</v>
      </c>
      <c r="S41" s="7" t="s">
        <v>1396</v>
      </c>
      <c r="T41" s="7" t="s">
        <v>1435</v>
      </c>
      <c r="U41" s="9">
        <v>13.69</v>
      </c>
      <c r="V41" s="9">
        <v>13.69</v>
      </c>
      <c r="W41" s="27">
        <v>6.5</v>
      </c>
      <c r="X41" s="24"/>
      <c r="Y41" s="30" t="s">
        <v>66</v>
      </c>
    </row>
    <row r="42" spans="1:25" ht="18" x14ac:dyDescent="0.35">
      <c r="A42" s="14" t="s">
        <v>211</v>
      </c>
      <c r="B42" s="8"/>
      <c r="C42" s="9" t="s">
        <v>34</v>
      </c>
      <c r="D42" s="9">
        <v>1586</v>
      </c>
      <c r="E42" s="9">
        <v>1590</v>
      </c>
      <c r="F42" s="9">
        <f t="shared" si="1"/>
        <v>4</v>
      </c>
      <c r="G42" s="9"/>
      <c r="H42" s="9"/>
      <c r="I42" s="9"/>
      <c r="J42" s="9" t="s">
        <v>59</v>
      </c>
      <c r="K42" s="9" t="s">
        <v>131</v>
      </c>
      <c r="L42" s="9" t="s">
        <v>216</v>
      </c>
      <c r="M42" s="9" t="s">
        <v>217</v>
      </c>
      <c r="N42" s="9" t="s">
        <v>218</v>
      </c>
      <c r="O42" s="9" t="s">
        <v>219</v>
      </c>
      <c r="P42" s="19" t="s">
        <v>64</v>
      </c>
      <c r="Q42" s="19" t="s">
        <v>65</v>
      </c>
      <c r="R42" s="7" t="s">
        <v>1353</v>
      </c>
      <c r="S42" s="7" t="s">
        <v>1362</v>
      </c>
      <c r="T42" s="7" t="s">
        <v>1436</v>
      </c>
      <c r="U42" s="9">
        <v>7.3380000000000001</v>
      </c>
      <c r="V42" s="9"/>
      <c r="W42" s="27">
        <v>6.5</v>
      </c>
      <c r="X42" s="24"/>
      <c r="Y42" s="30" t="s">
        <v>66</v>
      </c>
    </row>
    <row r="43" spans="1:25" ht="18" x14ac:dyDescent="0.35">
      <c r="A43" s="14" t="s">
        <v>211</v>
      </c>
      <c r="B43" s="8"/>
      <c r="C43" s="9" t="s">
        <v>34</v>
      </c>
      <c r="D43" s="9">
        <v>1576</v>
      </c>
      <c r="E43" s="9">
        <v>1579</v>
      </c>
      <c r="F43" s="9">
        <f t="shared" si="1"/>
        <v>3</v>
      </c>
      <c r="G43" s="9"/>
      <c r="H43" s="9"/>
      <c r="I43" s="9"/>
      <c r="J43" s="9" t="s">
        <v>59</v>
      </c>
      <c r="K43" s="9" t="s">
        <v>25</v>
      </c>
      <c r="L43" s="9" t="s">
        <v>220</v>
      </c>
      <c r="M43" s="9" t="s">
        <v>221</v>
      </c>
      <c r="N43" s="9" t="s">
        <v>42</v>
      </c>
      <c r="O43" s="9" t="s">
        <v>222</v>
      </c>
      <c r="P43" s="19" t="s">
        <v>74</v>
      </c>
      <c r="Q43" s="19" t="s">
        <v>75</v>
      </c>
      <c r="R43" s="7" t="s">
        <v>1437</v>
      </c>
      <c r="S43" s="7" t="s">
        <v>1371</v>
      </c>
      <c r="T43" s="7" t="s">
        <v>959</v>
      </c>
      <c r="U43" s="9">
        <v>7.3380000000000001</v>
      </c>
      <c r="V43" s="26">
        <v>1.7929999999999999</v>
      </c>
      <c r="W43" s="27">
        <v>6.5</v>
      </c>
      <c r="X43" s="24"/>
      <c r="Y43" s="30" t="s">
        <v>66</v>
      </c>
    </row>
    <row r="44" spans="1:25" ht="18" x14ac:dyDescent="0.35">
      <c r="A44" s="14" t="s">
        <v>211</v>
      </c>
      <c r="B44" s="8"/>
      <c r="C44" s="9" t="s">
        <v>23</v>
      </c>
      <c r="D44" s="9">
        <v>1552</v>
      </c>
      <c r="E44" s="9">
        <v>1554</v>
      </c>
      <c r="F44" s="9">
        <f t="shared" si="1"/>
        <v>2</v>
      </c>
      <c r="G44" s="9"/>
      <c r="H44" s="9"/>
      <c r="I44" s="9"/>
      <c r="J44" s="9" t="s">
        <v>59</v>
      </c>
      <c r="K44" s="9" t="s">
        <v>126</v>
      </c>
      <c r="L44" s="9" t="s">
        <v>223</v>
      </c>
      <c r="M44" s="9" t="s">
        <v>224</v>
      </c>
      <c r="N44" s="9" t="s">
        <v>100</v>
      </c>
      <c r="O44" s="9" t="s">
        <v>225</v>
      </c>
      <c r="P44" s="19" t="s">
        <v>64</v>
      </c>
      <c r="Q44" s="19" t="s">
        <v>65</v>
      </c>
      <c r="R44" s="7" t="s">
        <v>1438</v>
      </c>
      <c r="S44" s="7" t="s">
        <v>1439</v>
      </c>
      <c r="T44" s="7" t="s">
        <v>1440</v>
      </c>
      <c r="U44" s="9">
        <v>7.9</v>
      </c>
      <c r="V44" s="9"/>
      <c r="W44" s="27">
        <v>6.5</v>
      </c>
      <c r="X44" s="24"/>
      <c r="Y44" s="30" t="s">
        <v>66</v>
      </c>
    </row>
    <row r="45" spans="1:25" ht="18" x14ac:dyDescent="0.35">
      <c r="A45" s="14" t="s">
        <v>226</v>
      </c>
      <c r="B45" s="8" t="s">
        <v>227</v>
      </c>
      <c r="C45" s="9" t="s">
        <v>77</v>
      </c>
      <c r="D45" s="9">
        <v>1641</v>
      </c>
      <c r="E45" s="9">
        <v>1643</v>
      </c>
      <c r="F45" s="9">
        <f t="shared" si="1"/>
        <v>2</v>
      </c>
      <c r="G45" s="9">
        <v>37.4</v>
      </c>
      <c r="H45" s="9">
        <f>G45/4</f>
        <v>9.35</v>
      </c>
      <c r="I45" s="9" t="s">
        <v>24</v>
      </c>
      <c r="J45" s="9" t="s">
        <v>25</v>
      </c>
      <c r="K45" s="9" t="s">
        <v>25</v>
      </c>
      <c r="L45" s="9" t="s">
        <v>228</v>
      </c>
      <c r="M45" s="9" t="s">
        <v>229</v>
      </c>
      <c r="N45" s="9" t="s">
        <v>134</v>
      </c>
      <c r="O45" s="9" t="s">
        <v>230</v>
      </c>
      <c r="P45" s="19" t="s">
        <v>64</v>
      </c>
      <c r="Q45" s="19" t="s">
        <v>65</v>
      </c>
      <c r="R45" s="7" t="s">
        <v>1441</v>
      </c>
      <c r="S45" s="7" t="s">
        <v>1442</v>
      </c>
      <c r="T45" s="7" t="s">
        <v>1443</v>
      </c>
      <c r="U45" s="9">
        <v>15.345000000000001</v>
      </c>
      <c r="V45" s="9">
        <v>2.43899999999985</v>
      </c>
      <c r="W45" s="9">
        <v>7.25</v>
      </c>
      <c r="X45" s="24"/>
      <c r="Y45" s="30" t="s">
        <v>32</v>
      </c>
    </row>
    <row r="46" spans="1:25" ht="18" x14ac:dyDescent="0.35">
      <c r="A46" s="14" t="s">
        <v>226</v>
      </c>
      <c r="B46" s="8"/>
      <c r="C46" s="9" t="s">
        <v>34</v>
      </c>
      <c r="D46" s="9">
        <v>1635</v>
      </c>
      <c r="E46" s="9">
        <v>1637</v>
      </c>
      <c r="F46" s="9">
        <f t="shared" si="1"/>
        <v>2</v>
      </c>
      <c r="G46" s="9"/>
      <c r="H46" s="9"/>
      <c r="I46" s="9"/>
      <c r="J46" s="9" t="s">
        <v>25</v>
      </c>
      <c r="K46" s="9" t="s">
        <v>25</v>
      </c>
      <c r="L46" s="9" t="s">
        <v>231</v>
      </c>
      <c r="M46" s="9" t="s">
        <v>232</v>
      </c>
      <c r="N46" s="9" t="s">
        <v>134</v>
      </c>
      <c r="O46" s="9" t="s">
        <v>233</v>
      </c>
      <c r="P46" s="19" t="s">
        <v>64</v>
      </c>
      <c r="Q46" s="19" t="s">
        <v>87</v>
      </c>
      <c r="R46" s="7" t="s">
        <v>1444</v>
      </c>
      <c r="S46" s="7" t="s">
        <v>1383</v>
      </c>
      <c r="T46" s="7" t="s">
        <v>1445</v>
      </c>
      <c r="U46" s="9">
        <v>8.9350000000000005</v>
      </c>
      <c r="V46" s="9"/>
      <c r="W46" s="9">
        <v>4.3600000000000003</v>
      </c>
      <c r="X46" s="24"/>
      <c r="Y46" s="30" t="s">
        <v>32</v>
      </c>
    </row>
    <row r="47" spans="1:25" ht="18" x14ac:dyDescent="0.35">
      <c r="A47" s="14" t="s">
        <v>234</v>
      </c>
      <c r="B47" s="8" t="s">
        <v>156</v>
      </c>
      <c r="C47" s="9" t="s">
        <v>77</v>
      </c>
      <c r="D47" s="9">
        <v>1584.5</v>
      </c>
      <c r="E47" s="9">
        <v>1585.5</v>
      </c>
      <c r="F47" s="9">
        <f t="shared" si="1"/>
        <v>1</v>
      </c>
      <c r="G47" s="9">
        <v>15.56</v>
      </c>
      <c r="H47" s="9">
        <f>G47/8</f>
        <v>1.9450000000000001</v>
      </c>
      <c r="I47" s="9" t="s">
        <v>24</v>
      </c>
      <c r="J47" s="9" t="s">
        <v>25</v>
      </c>
      <c r="K47" s="9" t="s">
        <v>131</v>
      </c>
      <c r="L47" s="9" t="s">
        <v>235</v>
      </c>
      <c r="M47" s="9" t="s">
        <v>236</v>
      </c>
      <c r="N47" s="9" t="s">
        <v>237</v>
      </c>
      <c r="O47" s="9" t="s">
        <v>238</v>
      </c>
      <c r="P47" s="19" t="s">
        <v>64</v>
      </c>
      <c r="Q47" s="19" t="s">
        <v>87</v>
      </c>
      <c r="R47" s="7" t="s">
        <v>1338</v>
      </c>
      <c r="S47" s="7" t="s">
        <v>1339</v>
      </c>
      <c r="T47" s="7" t="s">
        <v>1340</v>
      </c>
      <c r="U47" s="9">
        <v>7.242</v>
      </c>
      <c r="V47" s="9"/>
      <c r="W47" s="9">
        <v>5.98</v>
      </c>
      <c r="X47" s="24"/>
      <c r="Y47" s="30" t="s">
        <v>32</v>
      </c>
    </row>
    <row r="48" spans="1:25" ht="19" x14ac:dyDescent="0.45">
      <c r="A48" s="14" t="s">
        <v>234</v>
      </c>
      <c r="B48" s="8"/>
      <c r="C48" s="9" t="s">
        <v>106</v>
      </c>
      <c r="D48" s="9">
        <v>1593</v>
      </c>
      <c r="E48" s="9">
        <v>1595</v>
      </c>
      <c r="F48" s="9">
        <f t="shared" si="1"/>
        <v>2</v>
      </c>
      <c r="G48" s="9"/>
      <c r="H48" s="9"/>
      <c r="I48" s="9"/>
      <c r="J48" s="9" t="s">
        <v>25</v>
      </c>
      <c r="K48" s="9" t="s">
        <v>25</v>
      </c>
      <c r="L48" s="9" t="s">
        <v>239</v>
      </c>
      <c r="M48" s="9" t="s">
        <v>240</v>
      </c>
      <c r="N48" s="9" t="s">
        <v>37</v>
      </c>
      <c r="O48" s="9" t="s">
        <v>241</v>
      </c>
      <c r="P48" s="19" t="s">
        <v>64</v>
      </c>
      <c r="Q48" s="19" t="s">
        <v>87</v>
      </c>
      <c r="R48" s="7" t="s">
        <v>1446</v>
      </c>
      <c r="S48" s="7" t="s">
        <v>1447</v>
      </c>
      <c r="T48" s="7" t="s">
        <v>1448</v>
      </c>
      <c r="U48" s="9">
        <v>12.099</v>
      </c>
      <c r="V48" s="9">
        <v>3.9</v>
      </c>
      <c r="W48" s="9">
        <v>5.98</v>
      </c>
      <c r="X48" s="24"/>
      <c r="Y48" s="30" t="s">
        <v>32</v>
      </c>
    </row>
    <row r="49" spans="1:25" ht="19" x14ac:dyDescent="0.45">
      <c r="A49" s="14" t="s">
        <v>234</v>
      </c>
      <c r="B49" s="8"/>
      <c r="C49" s="16" t="s">
        <v>34</v>
      </c>
      <c r="D49" s="9">
        <v>1609</v>
      </c>
      <c r="E49" s="9">
        <v>1610</v>
      </c>
      <c r="F49" s="9">
        <f t="shared" si="1"/>
        <v>1</v>
      </c>
      <c r="G49" s="9"/>
      <c r="H49" s="9"/>
      <c r="I49" s="9"/>
      <c r="J49" s="9" t="s">
        <v>25</v>
      </c>
      <c r="K49" s="9" t="s">
        <v>25</v>
      </c>
      <c r="L49" s="9" t="s">
        <v>242</v>
      </c>
      <c r="M49" s="9" t="s">
        <v>243</v>
      </c>
      <c r="N49" s="9" t="s">
        <v>28</v>
      </c>
      <c r="O49" s="9" t="s">
        <v>244</v>
      </c>
      <c r="P49" s="19" t="s">
        <v>30</v>
      </c>
      <c r="Q49" s="19" t="s">
        <v>31</v>
      </c>
      <c r="R49" s="7" t="s">
        <v>1364</v>
      </c>
      <c r="S49" s="7" t="s">
        <v>1354</v>
      </c>
      <c r="T49" s="7" t="s">
        <v>1449</v>
      </c>
      <c r="U49" s="9">
        <v>10.679</v>
      </c>
      <c r="V49" s="9">
        <v>5</v>
      </c>
      <c r="W49" s="9">
        <v>5.98</v>
      </c>
      <c r="X49" s="24"/>
      <c r="Y49" s="30" t="s">
        <v>32</v>
      </c>
    </row>
    <row r="50" spans="1:25" ht="18" x14ac:dyDescent="0.35">
      <c r="A50" s="14" t="s">
        <v>234</v>
      </c>
      <c r="B50" s="8" t="s">
        <v>57</v>
      </c>
      <c r="C50" s="9" t="s">
        <v>23</v>
      </c>
      <c r="D50" s="9">
        <v>1521.5</v>
      </c>
      <c r="E50" s="9">
        <v>1522.5</v>
      </c>
      <c r="F50" s="9">
        <f t="shared" si="1"/>
        <v>1</v>
      </c>
      <c r="G50" s="9">
        <v>16.579999999999998</v>
      </c>
      <c r="H50" s="9"/>
      <c r="I50" s="9" t="s">
        <v>24</v>
      </c>
      <c r="J50" s="9" t="s">
        <v>25</v>
      </c>
      <c r="K50" s="9" t="s">
        <v>25</v>
      </c>
      <c r="L50" s="9" t="s">
        <v>245</v>
      </c>
      <c r="M50" s="9" t="s">
        <v>246</v>
      </c>
      <c r="N50" s="9" t="s">
        <v>247</v>
      </c>
      <c r="O50" s="9" t="s">
        <v>248</v>
      </c>
      <c r="P50" s="19" t="s">
        <v>30</v>
      </c>
      <c r="Q50" s="19" t="s">
        <v>31</v>
      </c>
      <c r="R50" s="7" t="s">
        <v>1338</v>
      </c>
      <c r="S50" s="7" t="s">
        <v>1339</v>
      </c>
      <c r="T50" s="7" t="s">
        <v>1340</v>
      </c>
      <c r="U50" s="9">
        <v>12</v>
      </c>
      <c r="V50" s="9"/>
      <c r="W50" s="9">
        <v>5.98</v>
      </c>
      <c r="X50" s="24"/>
      <c r="Y50" s="30" t="s">
        <v>32</v>
      </c>
    </row>
    <row r="51" spans="1:25" ht="18" x14ac:dyDescent="0.35">
      <c r="A51" s="14" t="s">
        <v>234</v>
      </c>
      <c r="B51" s="8"/>
      <c r="C51" s="9" t="s">
        <v>23</v>
      </c>
      <c r="D51" s="9">
        <v>1525</v>
      </c>
      <c r="E51" s="9">
        <v>1526</v>
      </c>
      <c r="F51" s="9">
        <f t="shared" si="1"/>
        <v>1</v>
      </c>
      <c r="G51" s="9"/>
      <c r="H51" s="9"/>
      <c r="I51" s="9"/>
      <c r="J51" s="9" t="s">
        <v>25</v>
      </c>
      <c r="K51" s="9" t="s">
        <v>131</v>
      </c>
      <c r="L51" s="9" t="s">
        <v>249</v>
      </c>
      <c r="M51" s="9" t="s">
        <v>250</v>
      </c>
      <c r="N51" s="9" t="s">
        <v>91</v>
      </c>
      <c r="O51" s="9" t="s">
        <v>251</v>
      </c>
      <c r="P51" s="19" t="s">
        <v>30</v>
      </c>
      <c r="Q51" s="19" t="s">
        <v>31</v>
      </c>
      <c r="R51" s="7" t="s">
        <v>1450</v>
      </c>
      <c r="S51" s="7" t="s">
        <v>1338</v>
      </c>
      <c r="T51" s="7" t="s">
        <v>1451</v>
      </c>
      <c r="U51" s="9">
        <v>12</v>
      </c>
      <c r="V51" s="9"/>
      <c r="W51" s="9">
        <v>5.98</v>
      </c>
      <c r="X51" s="24"/>
      <c r="Y51" s="30" t="s">
        <v>32</v>
      </c>
    </row>
    <row r="52" spans="1:25" ht="18" x14ac:dyDescent="0.35">
      <c r="A52" s="14" t="s">
        <v>234</v>
      </c>
      <c r="B52" s="8"/>
      <c r="C52" s="9" t="s">
        <v>23</v>
      </c>
      <c r="D52" s="9">
        <v>1528</v>
      </c>
      <c r="E52" s="9">
        <v>1529</v>
      </c>
      <c r="F52" s="9">
        <f t="shared" si="1"/>
        <v>1</v>
      </c>
      <c r="G52" s="9"/>
      <c r="H52" s="9"/>
      <c r="I52" s="9"/>
      <c r="J52" s="9" t="s">
        <v>25</v>
      </c>
      <c r="K52" s="9" t="s">
        <v>25</v>
      </c>
      <c r="L52" s="9" t="s">
        <v>252</v>
      </c>
      <c r="M52" s="9" t="s">
        <v>253</v>
      </c>
      <c r="N52" s="9" t="s">
        <v>254</v>
      </c>
      <c r="O52" s="9" t="s">
        <v>255</v>
      </c>
      <c r="P52" s="19" t="s">
        <v>30</v>
      </c>
      <c r="Q52" s="19" t="s">
        <v>31</v>
      </c>
      <c r="R52" s="7" t="s">
        <v>1338</v>
      </c>
      <c r="S52" s="7" t="s">
        <v>1339</v>
      </c>
      <c r="T52" s="7" t="s">
        <v>1340</v>
      </c>
      <c r="U52" s="9">
        <v>12</v>
      </c>
      <c r="V52" s="9"/>
      <c r="W52" s="9">
        <v>5.98</v>
      </c>
      <c r="X52" s="24"/>
      <c r="Y52" s="30" t="s">
        <v>32</v>
      </c>
    </row>
    <row r="53" spans="1:25" ht="18" x14ac:dyDescent="0.35">
      <c r="A53" s="14" t="s">
        <v>234</v>
      </c>
      <c r="B53" s="8"/>
      <c r="C53" s="9" t="s">
        <v>23</v>
      </c>
      <c r="D53" s="9">
        <v>1531.5</v>
      </c>
      <c r="E53" s="9">
        <v>1532.5</v>
      </c>
      <c r="F53" s="9">
        <f t="shared" si="1"/>
        <v>1</v>
      </c>
      <c r="G53" s="9"/>
      <c r="H53" s="9"/>
      <c r="I53" s="9"/>
      <c r="J53" s="9" t="s">
        <v>25</v>
      </c>
      <c r="K53" s="9" t="s">
        <v>25</v>
      </c>
      <c r="L53" s="9" t="s">
        <v>256</v>
      </c>
      <c r="M53" s="9" t="s">
        <v>257</v>
      </c>
      <c r="N53" s="9" t="s">
        <v>37</v>
      </c>
      <c r="O53" s="9" t="s">
        <v>258</v>
      </c>
      <c r="P53" s="19" t="s">
        <v>30</v>
      </c>
      <c r="Q53" s="19" t="s">
        <v>31</v>
      </c>
      <c r="R53" s="7" t="s">
        <v>1338</v>
      </c>
      <c r="S53" s="7" t="s">
        <v>1339</v>
      </c>
      <c r="T53" s="7" t="s">
        <v>1340</v>
      </c>
      <c r="U53" s="9">
        <v>12</v>
      </c>
      <c r="V53" s="9"/>
      <c r="W53" s="9">
        <v>5.98</v>
      </c>
      <c r="X53" s="24"/>
      <c r="Y53" s="30" t="s">
        <v>32</v>
      </c>
    </row>
    <row r="54" spans="1:25" ht="18" x14ac:dyDescent="0.35">
      <c r="A54" s="14" t="s">
        <v>259</v>
      </c>
      <c r="B54" s="8" t="s">
        <v>260</v>
      </c>
      <c r="C54" s="9" t="s">
        <v>77</v>
      </c>
      <c r="D54" s="9">
        <v>1685</v>
      </c>
      <c r="E54" s="9">
        <v>1688</v>
      </c>
      <c r="F54" s="9">
        <f t="shared" si="1"/>
        <v>3</v>
      </c>
      <c r="G54" s="9">
        <v>51.6</v>
      </c>
      <c r="H54" s="9">
        <f>G54/13</f>
        <v>3.9692307692307698</v>
      </c>
      <c r="I54" s="9" t="s">
        <v>24</v>
      </c>
      <c r="J54" s="9" t="s">
        <v>25</v>
      </c>
      <c r="K54" s="9" t="s">
        <v>25</v>
      </c>
      <c r="L54" s="9" t="s">
        <v>261</v>
      </c>
      <c r="M54" s="9" t="s">
        <v>262</v>
      </c>
      <c r="N54" s="9" t="s">
        <v>42</v>
      </c>
      <c r="O54" s="9" t="s">
        <v>263</v>
      </c>
      <c r="P54" s="19" t="s">
        <v>64</v>
      </c>
      <c r="Q54" s="19" t="s">
        <v>87</v>
      </c>
      <c r="R54" s="7" t="s">
        <v>1452</v>
      </c>
      <c r="S54" s="7" t="s">
        <v>1345</v>
      </c>
      <c r="T54" s="7" t="s">
        <v>1453</v>
      </c>
      <c r="U54" s="9">
        <v>12.519</v>
      </c>
      <c r="V54" s="9">
        <v>3.1979999999998698</v>
      </c>
      <c r="W54" s="9">
        <v>3.25</v>
      </c>
      <c r="X54" s="24"/>
      <c r="Y54" s="30" t="s">
        <v>32</v>
      </c>
    </row>
    <row r="55" spans="1:25" ht="18" x14ac:dyDescent="0.35">
      <c r="A55" s="14" t="s">
        <v>259</v>
      </c>
      <c r="B55" s="8"/>
      <c r="C55" s="9" t="s">
        <v>34</v>
      </c>
      <c r="D55" s="9">
        <v>1672</v>
      </c>
      <c r="E55" s="9">
        <v>1674</v>
      </c>
      <c r="F55" s="9">
        <f t="shared" si="1"/>
        <v>2</v>
      </c>
      <c r="G55" s="9"/>
      <c r="H55" s="9"/>
      <c r="I55" s="9"/>
      <c r="J55" s="9" t="s">
        <v>25</v>
      </c>
      <c r="K55" s="9" t="s">
        <v>131</v>
      </c>
      <c r="L55" s="9" t="s">
        <v>264</v>
      </c>
      <c r="M55" s="9" t="s">
        <v>265</v>
      </c>
      <c r="N55" s="9" t="s">
        <v>218</v>
      </c>
      <c r="O55" s="9" t="s">
        <v>266</v>
      </c>
      <c r="P55" s="19" t="s">
        <v>64</v>
      </c>
      <c r="Q55" s="19" t="s">
        <v>65</v>
      </c>
      <c r="R55" s="7" t="s">
        <v>1454</v>
      </c>
      <c r="S55" s="7" t="s">
        <v>1362</v>
      </c>
      <c r="T55" s="7" t="s">
        <v>1455</v>
      </c>
      <c r="U55" s="9">
        <v>10.565</v>
      </c>
      <c r="V55" s="9">
        <v>2.39799999999991</v>
      </c>
      <c r="W55" s="9">
        <v>3.25</v>
      </c>
      <c r="X55" s="24"/>
      <c r="Y55" s="30" t="s">
        <v>32</v>
      </c>
    </row>
    <row r="56" spans="1:25" ht="18" x14ac:dyDescent="0.35">
      <c r="A56" s="14" t="s">
        <v>259</v>
      </c>
      <c r="B56" s="8"/>
      <c r="C56" s="9" t="s">
        <v>34</v>
      </c>
      <c r="D56" s="9">
        <v>1656</v>
      </c>
      <c r="E56" s="9">
        <v>1659</v>
      </c>
      <c r="F56" s="9">
        <f t="shared" si="1"/>
        <v>3</v>
      </c>
      <c r="G56" s="9"/>
      <c r="H56" s="9"/>
      <c r="I56" s="9"/>
      <c r="J56" s="9" t="s">
        <v>25</v>
      </c>
      <c r="K56" s="9" t="s">
        <v>25</v>
      </c>
      <c r="L56" s="9" t="s">
        <v>267</v>
      </c>
      <c r="M56" s="9" t="s">
        <v>268</v>
      </c>
      <c r="N56" s="9" t="s">
        <v>109</v>
      </c>
      <c r="O56" s="9" t="s">
        <v>269</v>
      </c>
      <c r="P56" s="19" t="s">
        <v>30</v>
      </c>
      <c r="Q56" s="19" t="s">
        <v>31</v>
      </c>
      <c r="R56" s="7" t="s">
        <v>1456</v>
      </c>
      <c r="S56" s="7" t="s">
        <v>1374</v>
      </c>
      <c r="T56" s="7" t="s">
        <v>1457</v>
      </c>
      <c r="U56" s="9">
        <v>10.565</v>
      </c>
      <c r="V56" s="9">
        <v>4.29600000000005</v>
      </c>
      <c r="W56" s="9">
        <v>3.25</v>
      </c>
      <c r="X56" s="24"/>
      <c r="Y56" s="30" t="s">
        <v>32</v>
      </c>
    </row>
    <row r="57" spans="1:25" ht="18" x14ac:dyDescent="0.35">
      <c r="A57" s="14" t="s">
        <v>259</v>
      </c>
      <c r="B57" s="8"/>
      <c r="C57" s="9" t="s">
        <v>34</v>
      </c>
      <c r="D57" s="9">
        <v>1653.5</v>
      </c>
      <c r="E57" s="9">
        <v>1654.5</v>
      </c>
      <c r="F57" s="9">
        <f t="shared" si="1"/>
        <v>1</v>
      </c>
      <c r="G57" s="9"/>
      <c r="H57" s="9"/>
      <c r="I57" s="9"/>
      <c r="J57" s="9" t="s">
        <v>25</v>
      </c>
      <c r="K57" s="9" t="s">
        <v>25</v>
      </c>
      <c r="L57" s="9" t="s">
        <v>270</v>
      </c>
      <c r="M57" s="9" t="s">
        <v>271</v>
      </c>
      <c r="N57" s="9" t="s">
        <v>28</v>
      </c>
      <c r="O57" s="9" t="s">
        <v>272</v>
      </c>
      <c r="P57" s="19" t="s">
        <v>74</v>
      </c>
      <c r="Q57" s="19" t="s">
        <v>75</v>
      </c>
      <c r="R57" s="7" t="s">
        <v>1458</v>
      </c>
      <c r="S57" s="7" t="s">
        <v>1419</v>
      </c>
      <c r="T57" s="7" t="s">
        <v>1459</v>
      </c>
      <c r="U57" s="9">
        <v>10.565</v>
      </c>
      <c r="V57" s="9">
        <v>1.9979999999998199</v>
      </c>
      <c r="W57" s="9">
        <v>3.25</v>
      </c>
      <c r="X57" s="24"/>
      <c r="Y57" s="30" t="s">
        <v>32</v>
      </c>
    </row>
    <row r="58" spans="1:25" ht="18" x14ac:dyDescent="0.35">
      <c r="A58" s="14" t="s">
        <v>259</v>
      </c>
      <c r="B58" s="8"/>
      <c r="C58" s="9" t="s">
        <v>23</v>
      </c>
      <c r="D58" s="9">
        <v>1641</v>
      </c>
      <c r="E58" s="9">
        <v>1643</v>
      </c>
      <c r="F58" s="9">
        <f t="shared" si="1"/>
        <v>2</v>
      </c>
      <c r="G58" s="9"/>
      <c r="H58" s="9"/>
      <c r="I58" s="9"/>
      <c r="J58" s="9" t="s">
        <v>25</v>
      </c>
      <c r="K58" s="9" t="s">
        <v>25</v>
      </c>
      <c r="L58" s="9" t="s">
        <v>273</v>
      </c>
      <c r="M58" s="9" t="s">
        <v>274</v>
      </c>
      <c r="N58" s="9" t="s">
        <v>100</v>
      </c>
      <c r="O58" s="9" t="s">
        <v>275</v>
      </c>
      <c r="P58" s="19" t="s">
        <v>64</v>
      </c>
      <c r="Q58" s="19" t="s">
        <v>87</v>
      </c>
      <c r="R58" s="7" t="s">
        <v>1380</v>
      </c>
      <c r="S58" s="7" t="s">
        <v>1439</v>
      </c>
      <c r="T58" s="7" t="s">
        <v>1460</v>
      </c>
      <c r="U58" s="9">
        <v>9.0960000000000001</v>
      </c>
      <c r="V58" s="9">
        <v>3.6980000000000901</v>
      </c>
      <c r="W58" s="9">
        <v>3.25</v>
      </c>
      <c r="X58" s="24"/>
      <c r="Y58" s="30" t="s">
        <v>32</v>
      </c>
    </row>
    <row r="59" spans="1:25" ht="18" x14ac:dyDescent="0.35">
      <c r="A59" s="14" t="s">
        <v>259</v>
      </c>
      <c r="B59" s="8"/>
      <c r="C59" s="9" t="s">
        <v>23</v>
      </c>
      <c r="D59" s="9">
        <v>1636</v>
      </c>
      <c r="E59" s="9">
        <v>1638</v>
      </c>
      <c r="F59" s="9">
        <f t="shared" si="1"/>
        <v>2</v>
      </c>
      <c r="G59" s="9"/>
      <c r="H59" s="9"/>
      <c r="I59" s="9"/>
      <c r="J59" s="9" t="s">
        <v>25</v>
      </c>
      <c r="K59" s="9" t="s">
        <v>25</v>
      </c>
      <c r="L59" s="9" t="s">
        <v>276</v>
      </c>
      <c r="M59" s="9" t="s">
        <v>277</v>
      </c>
      <c r="N59" s="9" t="s">
        <v>134</v>
      </c>
      <c r="O59" s="9" t="s">
        <v>278</v>
      </c>
      <c r="P59" s="19" t="s">
        <v>64</v>
      </c>
      <c r="Q59" s="19" t="s">
        <v>87</v>
      </c>
      <c r="R59" s="7" t="s">
        <v>1461</v>
      </c>
      <c r="S59" s="7" t="s">
        <v>1374</v>
      </c>
      <c r="T59" s="7" t="s">
        <v>1462</v>
      </c>
      <c r="U59" s="9">
        <v>9.0960000000000001</v>
      </c>
      <c r="V59" s="9">
        <v>3.39800000000014</v>
      </c>
      <c r="W59" s="9">
        <v>3.25</v>
      </c>
      <c r="X59" s="24"/>
      <c r="Y59" s="30" t="s">
        <v>32</v>
      </c>
    </row>
    <row r="60" spans="1:25" ht="18" x14ac:dyDescent="0.35">
      <c r="A60" s="14" t="s">
        <v>279</v>
      </c>
      <c r="B60" s="8" t="s">
        <v>156</v>
      </c>
      <c r="C60" s="9" t="s">
        <v>156</v>
      </c>
      <c r="D60" s="9">
        <v>1696</v>
      </c>
      <c r="E60" s="9">
        <v>1698</v>
      </c>
      <c r="F60" s="9">
        <f t="shared" si="1"/>
        <v>2</v>
      </c>
      <c r="G60" s="9">
        <v>0.1</v>
      </c>
      <c r="H60" s="9">
        <f>G60/7</f>
        <v>1.4285714285714299E-2</v>
      </c>
      <c r="I60" s="9" t="s">
        <v>157</v>
      </c>
      <c r="J60" s="9" t="s">
        <v>126</v>
      </c>
      <c r="K60" s="9" t="s">
        <v>25</v>
      </c>
      <c r="L60" s="9" t="s">
        <v>280</v>
      </c>
      <c r="M60" s="9" t="s">
        <v>281</v>
      </c>
      <c r="N60" s="9" t="s">
        <v>160</v>
      </c>
      <c r="O60" s="9" t="s">
        <v>282</v>
      </c>
      <c r="P60" s="19" t="s">
        <v>74</v>
      </c>
      <c r="Q60" s="19" t="s">
        <v>75</v>
      </c>
      <c r="R60" s="7" t="s">
        <v>1463</v>
      </c>
      <c r="S60" s="7" t="s">
        <v>1415</v>
      </c>
      <c r="T60" s="7" t="s">
        <v>1464</v>
      </c>
      <c r="U60" s="9">
        <v>12.193</v>
      </c>
      <c r="V60" s="9">
        <v>1.4990000000000201</v>
      </c>
      <c r="W60" s="27">
        <v>5.5</v>
      </c>
      <c r="X60" s="24"/>
      <c r="Y60" s="30" t="s">
        <v>130</v>
      </c>
    </row>
    <row r="61" spans="1:25" ht="18" x14ac:dyDescent="0.35">
      <c r="A61" s="14" t="s">
        <v>279</v>
      </c>
      <c r="B61" s="8"/>
      <c r="C61" s="9" t="s">
        <v>156</v>
      </c>
      <c r="D61" s="9">
        <v>1702</v>
      </c>
      <c r="E61" s="9">
        <v>1704</v>
      </c>
      <c r="F61" s="9">
        <f t="shared" si="1"/>
        <v>2</v>
      </c>
      <c r="G61" s="9"/>
      <c r="H61" s="9"/>
      <c r="I61" s="9"/>
      <c r="J61" s="9" t="s">
        <v>126</v>
      </c>
      <c r="K61" s="9" t="s">
        <v>25</v>
      </c>
      <c r="L61" s="9" t="s">
        <v>283</v>
      </c>
      <c r="M61" s="9" t="s">
        <v>284</v>
      </c>
      <c r="N61" s="9" t="s">
        <v>285</v>
      </c>
      <c r="O61" s="9" t="s">
        <v>286</v>
      </c>
      <c r="P61" s="19" t="s">
        <v>30</v>
      </c>
      <c r="Q61" s="19" t="s">
        <v>31</v>
      </c>
      <c r="R61" s="7" t="s">
        <v>1465</v>
      </c>
      <c r="S61" s="7" t="s">
        <v>1383</v>
      </c>
      <c r="T61" s="7" t="s">
        <v>1466</v>
      </c>
      <c r="U61" s="9">
        <v>12.193</v>
      </c>
      <c r="V61" s="9">
        <v>5.6980000000000004</v>
      </c>
      <c r="W61" s="27">
        <v>5.5</v>
      </c>
      <c r="X61" s="24"/>
      <c r="Y61" s="30" t="s">
        <v>130</v>
      </c>
    </row>
    <row r="62" spans="1:25" ht="18" x14ac:dyDescent="0.35">
      <c r="A62" s="14" t="s">
        <v>279</v>
      </c>
      <c r="B62" s="8"/>
      <c r="C62" s="9" t="s">
        <v>156</v>
      </c>
      <c r="D62" s="9">
        <v>1709</v>
      </c>
      <c r="E62" s="9">
        <v>1711</v>
      </c>
      <c r="F62" s="9">
        <f t="shared" si="1"/>
        <v>2</v>
      </c>
      <c r="G62" s="9"/>
      <c r="H62" s="9"/>
      <c r="I62" s="9"/>
      <c r="J62" s="9" t="s">
        <v>126</v>
      </c>
      <c r="K62" s="9" t="s">
        <v>131</v>
      </c>
      <c r="L62" s="9" t="s">
        <v>287</v>
      </c>
      <c r="M62" s="9" t="s">
        <v>288</v>
      </c>
      <c r="N62" s="9" t="s">
        <v>109</v>
      </c>
      <c r="O62" s="9" t="s">
        <v>289</v>
      </c>
      <c r="P62" s="19" t="s">
        <v>74</v>
      </c>
      <c r="Q62" s="19" t="s">
        <v>75</v>
      </c>
      <c r="R62" s="7" t="s">
        <v>1467</v>
      </c>
      <c r="S62" s="7" t="s">
        <v>1399</v>
      </c>
      <c r="T62" s="7" t="s">
        <v>504</v>
      </c>
      <c r="U62" s="9">
        <v>12.193</v>
      </c>
      <c r="V62" s="9">
        <v>1.7989999999999799</v>
      </c>
      <c r="W62" s="27">
        <v>5.5</v>
      </c>
      <c r="X62" s="24"/>
      <c r="Y62" s="30" t="s">
        <v>130</v>
      </c>
    </row>
    <row r="63" spans="1:25" ht="18" x14ac:dyDescent="0.35">
      <c r="A63" s="14" t="s">
        <v>279</v>
      </c>
      <c r="B63" s="8"/>
      <c r="C63" s="9" t="s">
        <v>156</v>
      </c>
      <c r="D63" s="9">
        <v>1715</v>
      </c>
      <c r="E63" s="9">
        <v>1716</v>
      </c>
      <c r="F63" s="9">
        <f t="shared" si="1"/>
        <v>1</v>
      </c>
      <c r="G63" s="9"/>
      <c r="H63" s="9"/>
      <c r="I63" s="9"/>
      <c r="J63" s="9" t="s">
        <v>126</v>
      </c>
      <c r="K63" s="9" t="s">
        <v>131</v>
      </c>
      <c r="L63" s="9" t="s">
        <v>290</v>
      </c>
      <c r="M63" s="9" t="s">
        <v>291</v>
      </c>
      <c r="N63" s="9" t="s">
        <v>160</v>
      </c>
      <c r="O63" s="9" t="s">
        <v>292</v>
      </c>
      <c r="P63" s="19" t="s">
        <v>74</v>
      </c>
      <c r="Q63" s="19" t="s">
        <v>75</v>
      </c>
      <c r="R63" s="7" t="s">
        <v>1468</v>
      </c>
      <c r="S63" s="7" t="s">
        <v>1430</v>
      </c>
      <c r="T63" s="7" t="s">
        <v>1469</v>
      </c>
      <c r="U63" s="9">
        <v>12.193</v>
      </c>
      <c r="V63" s="9">
        <v>1.19900000000007</v>
      </c>
      <c r="W63" s="27">
        <v>5.5</v>
      </c>
      <c r="X63" s="24"/>
      <c r="Y63" s="30" t="s">
        <v>130</v>
      </c>
    </row>
    <row r="64" spans="1:25" ht="18" x14ac:dyDescent="0.35">
      <c r="A64" s="14" t="s">
        <v>293</v>
      </c>
      <c r="B64" s="8" t="s">
        <v>212</v>
      </c>
      <c r="C64" s="9" t="s">
        <v>34</v>
      </c>
      <c r="D64" s="9">
        <v>1677</v>
      </c>
      <c r="E64" s="9">
        <v>1680</v>
      </c>
      <c r="F64" s="9">
        <f t="shared" si="1"/>
        <v>3</v>
      </c>
      <c r="G64" s="9">
        <v>5.61</v>
      </c>
      <c r="H64" s="9">
        <f>G64/12.5</f>
        <v>0.44879999999999998</v>
      </c>
      <c r="I64" s="9" t="s">
        <v>294</v>
      </c>
      <c r="J64" s="9" t="s">
        <v>126</v>
      </c>
      <c r="K64" s="9" t="s">
        <v>25</v>
      </c>
      <c r="L64" s="9" t="s">
        <v>295</v>
      </c>
      <c r="M64" s="9" t="s">
        <v>296</v>
      </c>
      <c r="N64" s="9" t="s">
        <v>28</v>
      </c>
      <c r="O64" s="9" t="s">
        <v>297</v>
      </c>
      <c r="P64" s="19" t="s">
        <v>30</v>
      </c>
      <c r="Q64" s="19" t="s">
        <v>31</v>
      </c>
      <c r="R64" s="7" t="s">
        <v>1418</v>
      </c>
      <c r="S64" s="7" t="s">
        <v>1354</v>
      </c>
      <c r="T64" s="7" t="s">
        <v>1470</v>
      </c>
      <c r="U64" s="9">
        <v>12.061999999999999</v>
      </c>
      <c r="V64" s="9">
        <v>4.8989999999998899</v>
      </c>
      <c r="W64" s="9">
        <v>7.01</v>
      </c>
      <c r="X64" s="24"/>
      <c r="Y64" s="30" t="s">
        <v>130</v>
      </c>
    </row>
    <row r="65" spans="1:25" ht="18" x14ac:dyDescent="0.35">
      <c r="A65" s="14" t="s">
        <v>293</v>
      </c>
      <c r="B65" s="8"/>
      <c r="C65" s="9" t="s">
        <v>34</v>
      </c>
      <c r="D65" s="9">
        <v>1673</v>
      </c>
      <c r="E65" s="9">
        <v>1674.5</v>
      </c>
      <c r="F65" s="9">
        <f t="shared" si="1"/>
        <v>1.5</v>
      </c>
      <c r="G65" s="9"/>
      <c r="H65" s="9"/>
      <c r="I65" s="9"/>
      <c r="J65" s="9" t="s">
        <v>126</v>
      </c>
      <c r="K65" s="9" t="s">
        <v>25</v>
      </c>
      <c r="L65" s="9" t="s">
        <v>298</v>
      </c>
      <c r="M65" s="9" t="s">
        <v>299</v>
      </c>
      <c r="N65" s="9" t="s">
        <v>42</v>
      </c>
      <c r="O65" s="9" t="s">
        <v>300</v>
      </c>
      <c r="P65" s="19" t="s">
        <v>74</v>
      </c>
      <c r="Q65" s="19" t="s">
        <v>75</v>
      </c>
      <c r="R65" s="7" t="s">
        <v>1471</v>
      </c>
      <c r="S65" s="7" t="s">
        <v>1336</v>
      </c>
      <c r="T65" s="7" t="s">
        <v>416</v>
      </c>
      <c r="U65" s="9">
        <v>9.6630000000000003</v>
      </c>
      <c r="V65" s="9">
        <v>2</v>
      </c>
      <c r="W65" s="9">
        <v>7.01</v>
      </c>
      <c r="X65" s="24"/>
      <c r="Y65" s="30" t="s">
        <v>130</v>
      </c>
    </row>
    <row r="66" spans="1:25" ht="18" x14ac:dyDescent="0.35">
      <c r="A66" s="14" t="s">
        <v>293</v>
      </c>
      <c r="B66" s="8"/>
      <c r="C66" s="9" t="s">
        <v>34</v>
      </c>
      <c r="D66" s="9">
        <v>1667</v>
      </c>
      <c r="E66" s="9">
        <v>1669</v>
      </c>
      <c r="F66" s="9">
        <f t="shared" si="1"/>
        <v>2</v>
      </c>
      <c r="G66" s="9"/>
      <c r="H66" s="9"/>
      <c r="I66" s="9"/>
      <c r="J66" s="9" t="s">
        <v>126</v>
      </c>
      <c r="K66" s="9" t="s">
        <v>25</v>
      </c>
      <c r="L66" s="9" t="s">
        <v>301</v>
      </c>
      <c r="M66" s="9" t="s">
        <v>302</v>
      </c>
      <c r="N66" s="9" t="s">
        <v>100</v>
      </c>
      <c r="O66" s="9" t="s">
        <v>303</v>
      </c>
      <c r="P66" s="19" t="s">
        <v>64</v>
      </c>
      <c r="Q66" s="19" t="s">
        <v>65</v>
      </c>
      <c r="R66" s="7" t="s">
        <v>1472</v>
      </c>
      <c r="S66" s="7" t="s">
        <v>1381</v>
      </c>
      <c r="T66" s="7" t="s">
        <v>1473</v>
      </c>
      <c r="U66" s="9">
        <v>12.061999999999999</v>
      </c>
      <c r="V66" s="9">
        <v>2.3990000000001102</v>
      </c>
      <c r="W66" s="9">
        <v>7.01</v>
      </c>
      <c r="X66" s="24"/>
      <c r="Y66" s="30" t="s">
        <v>130</v>
      </c>
    </row>
    <row r="67" spans="1:25" ht="18" x14ac:dyDescent="0.35">
      <c r="A67" s="14" t="s">
        <v>293</v>
      </c>
      <c r="B67" s="8"/>
      <c r="C67" s="9" t="s">
        <v>23</v>
      </c>
      <c r="D67" s="9">
        <v>1640</v>
      </c>
      <c r="E67" s="9">
        <v>1644</v>
      </c>
      <c r="F67" s="9">
        <f t="shared" ref="F67:F130" si="3">E67-D67</f>
        <v>4</v>
      </c>
      <c r="G67" s="9"/>
      <c r="H67" s="9"/>
      <c r="I67" s="9"/>
      <c r="J67" s="9" t="s">
        <v>126</v>
      </c>
      <c r="K67" s="9" t="s">
        <v>25</v>
      </c>
      <c r="L67" s="9" t="s">
        <v>304</v>
      </c>
      <c r="M67" s="9" t="s">
        <v>305</v>
      </c>
      <c r="N67" s="9" t="s">
        <v>28</v>
      </c>
      <c r="O67" s="9" t="s">
        <v>306</v>
      </c>
      <c r="P67" s="19" t="s">
        <v>30</v>
      </c>
      <c r="Q67" s="19" t="s">
        <v>31</v>
      </c>
      <c r="R67" s="7" t="s">
        <v>1474</v>
      </c>
      <c r="S67" s="7" t="s">
        <v>1354</v>
      </c>
      <c r="T67" s="7" t="s">
        <v>1475</v>
      </c>
      <c r="U67" s="9">
        <v>12.061999999999999</v>
      </c>
      <c r="V67" s="9">
        <v>6.2000000000000499</v>
      </c>
      <c r="W67" s="9">
        <v>7.01</v>
      </c>
      <c r="X67" s="24"/>
      <c r="Y67" s="30" t="s">
        <v>130</v>
      </c>
    </row>
    <row r="68" spans="1:25" ht="18" x14ac:dyDescent="0.35">
      <c r="A68" s="14" t="s">
        <v>293</v>
      </c>
      <c r="B68" s="8"/>
      <c r="C68" s="9" t="s">
        <v>23</v>
      </c>
      <c r="D68" s="9">
        <v>1634</v>
      </c>
      <c r="E68" s="9">
        <v>1636</v>
      </c>
      <c r="F68" s="9">
        <f t="shared" si="3"/>
        <v>2</v>
      </c>
      <c r="G68" s="9"/>
      <c r="H68" s="9"/>
      <c r="I68" s="9"/>
      <c r="J68" s="9" t="s">
        <v>126</v>
      </c>
      <c r="K68" s="9" t="s">
        <v>131</v>
      </c>
      <c r="L68" s="9" t="s">
        <v>307</v>
      </c>
      <c r="M68" s="9" t="s">
        <v>308</v>
      </c>
      <c r="N68" s="9" t="s">
        <v>218</v>
      </c>
      <c r="O68" s="9" t="s">
        <v>309</v>
      </c>
      <c r="P68" s="19" t="s">
        <v>64</v>
      </c>
      <c r="Q68" s="19" t="s">
        <v>65</v>
      </c>
      <c r="R68" s="7" t="s">
        <v>1476</v>
      </c>
      <c r="S68" s="7" t="s">
        <v>1362</v>
      </c>
      <c r="T68" s="7" t="s">
        <v>1477</v>
      </c>
      <c r="U68" s="9">
        <v>12.061999999999999</v>
      </c>
      <c r="V68" s="9">
        <v>2.89999999999986</v>
      </c>
      <c r="W68" s="9">
        <v>7.01</v>
      </c>
      <c r="X68" s="24"/>
      <c r="Y68" s="30" t="s">
        <v>130</v>
      </c>
    </row>
    <row r="69" spans="1:25" ht="18" x14ac:dyDescent="0.35">
      <c r="A69" s="14" t="s">
        <v>310</v>
      </c>
      <c r="B69" s="8" t="s">
        <v>97</v>
      </c>
      <c r="C69" s="9" t="s">
        <v>23</v>
      </c>
      <c r="D69" s="9">
        <v>1732.5</v>
      </c>
      <c r="E69" s="9">
        <v>1736.5</v>
      </c>
      <c r="F69" s="9">
        <f t="shared" si="3"/>
        <v>4</v>
      </c>
      <c r="G69" s="9">
        <v>2.2999999999999998</v>
      </c>
      <c r="H69" s="9">
        <f>G69/F69</f>
        <v>0.57499999999999996</v>
      </c>
      <c r="I69" s="9" t="s">
        <v>311</v>
      </c>
      <c r="J69" s="9" t="s">
        <v>312</v>
      </c>
      <c r="K69" s="9" t="s">
        <v>59</v>
      </c>
      <c r="L69" s="9" t="s">
        <v>313</v>
      </c>
      <c r="M69" s="9" t="s">
        <v>314</v>
      </c>
      <c r="N69" s="9" t="s">
        <v>85</v>
      </c>
      <c r="O69" s="9" t="s">
        <v>315</v>
      </c>
      <c r="P69" s="19" t="s">
        <v>30</v>
      </c>
      <c r="Q69" s="19" t="s">
        <v>31</v>
      </c>
      <c r="R69" s="7"/>
      <c r="S69" s="7"/>
      <c r="T69" s="7"/>
      <c r="U69" s="9">
        <v>11.845000000000001</v>
      </c>
      <c r="V69" s="9">
        <v>10.145</v>
      </c>
      <c r="W69" s="9">
        <v>8.07</v>
      </c>
      <c r="X69" s="24"/>
      <c r="Y69" s="30" t="s">
        <v>66</v>
      </c>
    </row>
    <row r="70" spans="1:25" ht="19" x14ac:dyDescent="0.45">
      <c r="A70" s="14" t="s">
        <v>316</v>
      </c>
      <c r="B70" s="8" t="s">
        <v>97</v>
      </c>
      <c r="C70" s="9" t="s">
        <v>317</v>
      </c>
      <c r="D70" s="9">
        <v>1605</v>
      </c>
      <c r="E70" s="9">
        <v>1607</v>
      </c>
      <c r="F70" s="9">
        <f t="shared" si="3"/>
        <v>2</v>
      </c>
      <c r="G70" s="9">
        <v>0</v>
      </c>
      <c r="H70" s="9">
        <f>G71/5</f>
        <v>0.90200000000000002</v>
      </c>
      <c r="I70" s="9" t="s">
        <v>24</v>
      </c>
      <c r="J70" s="9" t="s">
        <v>150</v>
      </c>
      <c r="K70" s="9" t="s">
        <v>318</v>
      </c>
      <c r="L70" s="9" t="s">
        <v>319</v>
      </c>
      <c r="M70" s="9" t="s">
        <v>320</v>
      </c>
      <c r="N70" s="9" t="s">
        <v>109</v>
      </c>
      <c r="O70" s="9" t="s">
        <v>321</v>
      </c>
      <c r="P70" s="19" t="s">
        <v>64</v>
      </c>
      <c r="Q70" s="19" t="s">
        <v>87</v>
      </c>
      <c r="R70" s="7"/>
      <c r="S70" s="7"/>
      <c r="T70" s="7"/>
      <c r="U70" s="9">
        <v>20.5</v>
      </c>
      <c r="V70" s="9">
        <v>3.2000000000000499</v>
      </c>
      <c r="W70" s="9">
        <v>6.79</v>
      </c>
      <c r="X70" s="24"/>
      <c r="Y70" s="30" t="s">
        <v>154</v>
      </c>
    </row>
    <row r="71" spans="1:25" ht="18" x14ac:dyDescent="0.35">
      <c r="A71" s="14" t="s">
        <v>316</v>
      </c>
      <c r="B71" s="8"/>
      <c r="C71" s="9" t="s">
        <v>23</v>
      </c>
      <c r="D71" s="9">
        <v>1541</v>
      </c>
      <c r="E71" s="9">
        <v>1544</v>
      </c>
      <c r="F71" s="9">
        <f t="shared" si="3"/>
        <v>3</v>
      </c>
      <c r="G71" s="9">
        <v>4.51</v>
      </c>
      <c r="H71" s="9"/>
      <c r="I71" s="9" t="s">
        <v>322</v>
      </c>
      <c r="J71" s="9" t="s">
        <v>323</v>
      </c>
      <c r="K71" s="9" t="s">
        <v>318</v>
      </c>
      <c r="L71" s="9" t="s">
        <v>324</v>
      </c>
      <c r="M71" s="9" t="s">
        <v>325</v>
      </c>
      <c r="N71" s="9" t="s">
        <v>100</v>
      </c>
      <c r="O71" s="9" t="s">
        <v>326</v>
      </c>
      <c r="P71" s="19" t="s">
        <v>64</v>
      </c>
      <c r="Q71" s="19" t="s">
        <v>87</v>
      </c>
      <c r="R71" s="7"/>
      <c r="S71" s="7"/>
      <c r="T71" s="7"/>
      <c r="U71" s="9">
        <v>13.7</v>
      </c>
      <c r="V71" s="9">
        <v>3.7000000000000499</v>
      </c>
      <c r="W71" s="9">
        <v>6.79</v>
      </c>
      <c r="X71" s="24"/>
      <c r="Y71" s="30" t="s">
        <v>130</v>
      </c>
    </row>
    <row r="72" spans="1:25" ht="18" x14ac:dyDescent="0.35">
      <c r="A72" s="14" t="s">
        <v>327</v>
      </c>
      <c r="B72" s="8" t="s">
        <v>57</v>
      </c>
      <c r="C72" s="9" t="s">
        <v>45</v>
      </c>
      <c r="D72" s="31">
        <v>1382</v>
      </c>
      <c r="E72" s="31">
        <v>1386</v>
      </c>
      <c r="F72" s="9">
        <f t="shared" si="3"/>
        <v>4</v>
      </c>
      <c r="G72" s="9">
        <v>5.27</v>
      </c>
      <c r="H72" s="9">
        <f>G72/F72</f>
        <v>1.3174999999999999</v>
      </c>
      <c r="I72" s="9" t="s">
        <v>24</v>
      </c>
      <c r="J72" s="9" t="s">
        <v>25</v>
      </c>
      <c r="K72" s="9" t="s">
        <v>25</v>
      </c>
      <c r="L72" s="9" t="s">
        <v>328</v>
      </c>
      <c r="M72" s="9" t="s">
        <v>329</v>
      </c>
      <c r="N72" s="9" t="s">
        <v>109</v>
      </c>
      <c r="O72" s="9" t="s">
        <v>330</v>
      </c>
      <c r="P72" s="19" t="s">
        <v>30</v>
      </c>
      <c r="Q72" s="19" t="s">
        <v>31</v>
      </c>
      <c r="R72" s="7" t="s">
        <v>1478</v>
      </c>
      <c r="S72" s="7" t="s">
        <v>1479</v>
      </c>
      <c r="T72" s="7" t="s">
        <v>1480</v>
      </c>
      <c r="U72" s="9">
        <v>15.012</v>
      </c>
      <c r="V72" s="9">
        <v>6.3720000000000701</v>
      </c>
      <c r="W72" s="9">
        <v>6.35</v>
      </c>
      <c r="X72" s="24"/>
      <c r="Y72" s="30" t="s">
        <v>32</v>
      </c>
    </row>
    <row r="73" spans="1:25" ht="18" x14ac:dyDescent="0.35">
      <c r="A73" s="14" t="s">
        <v>331</v>
      </c>
      <c r="B73" s="8" t="s">
        <v>51</v>
      </c>
      <c r="C73" s="27" t="s">
        <v>23</v>
      </c>
      <c r="D73" s="9">
        <v>1762</v>
      </c>
      <c r="E73" s="9">
        <v>1766</v>
      </c>
      <c r="F73" s="9">
        <f t="shared" si="3"/>
        <v>4</v>
      </c>
      <c r="G73" s="9">
        <v>1.87</v>
      </c>
      <c r="H73" s="9">
        <f>G73/7</f>
        <v>0.26714285714285702</v>
      </c>
      <c r="I73" s="9" t="s">
        <v>24</v>
      </c>
      <c r="J73" s="9" t="s">
        <v>25</v>
      </c>
      <c r="K73" s="9" t="s">
        <v>131</v>
      </c>
      <c r="L73" s="9" t="s">
        <v>332</v>
      </c>
      <c r="M73" s="9" t="s">
        <v>333</v>
      </c>
      <c r="N73" s="9" t="s">
        <v>147</v>
      </c>
      <c r="O73" s="9" t="s">
        <v>334</v>
      </c>
      <c r="P73" s="19" t="s">
        <v>30</v>
      </c>
      <c r="Q73" s="19" t="s">
        <v>31</v>
      </c>
      <c r="R73" s="7" t="s">
        <v>1481</v>
      </c>
      <c r="S73" s="7" t="s">
        <v>1482</v>
      </c>
      <c r="T73" s="7" t="s">
        <v>1483</v>
      </c>
      <c r="U73" s="9">
        <v>14.795</v>
      </c>
      <c r="V73" s="26">
        <v>6.6979999999998698</v>
      </c>
      <c r="W73" s="9">
        <v>4.12</v>
      </c>
      <c r="X73" s="24"/>
      <c r="Y73" s="30" t="s">
        <v>32</v>
      </c>
    </row>
    <row r="74" spans="1:25" ht="18" x14ac:dyDescent="0.35">
      <c r="A74" s="14" t="s">
        <v>331</v>
      </c>
      <c r="B74" s="8"/>
      <c r="C74" s="9" t="s">
        <v>34</v>
      </c>
      <c r="D74" s="9">
        <v>1778</v>
      </c>
      <c r="E74" s="9">
        <v>1781</v>
      </c>
      <c r="F74" s="9">
        <f t="shared" si="3"/>
        <v>3</v>
      </c>
      <c r="G74" s="9"/>
      <c r="H74" s="9"/>
      <c r="I74" s="9"/>
      <c r="J74" s="9" t="s">
        <v>25</v>
      </c>
      <c r="K74" s="9" t="s">
        <v>25</v>
      </c>
      <c r="L74" s="9" t="s">
        <v>335</v>
      </c>
      <c r="M74" s="9" t="s">
        <v>336</v>
      </c>
      <c r="N74" s="9" t="s">
        <v>204</v>
      </c>
      <c r="O74" s="9" t="s">
        <v>337</v>
      </c>
      <c r="P74" s="19" t="s">
        <v>30</v>
      </c>
      <c r="Q74" s="19" t="s">
        <v>31</v>
      </c>
      <c r="R74" s="7" t="s">
        <v>1364</v>
      </c>
      <c r="S74" s="7" t="s">
        <v>1359</v>
      </c>
      <c r="T74" s="7" t="s">
        <v>456</v>
      </c>
      <c r="U74" s="9">
        <v>8.8960000000000008</v>
      </c>
      <c r="V74" s="9">
        <v>4.9979999999998199</v>
      </c>
      <c r="W74" s="9">
        <v>4.12</v>
      </c>
      <c r="X74" s="24"/>
      <c r="Y74" s="30" t="s">
        <v>32</v>
      </c>
    </row>
    <row r="75" spans="1:25" ht="18" x14ac:dyDescent="0.35">
      <c r="A75" s="14" t="s">
        <v>338</v>
      </c>
      <c r="B75" s="8" t="s">
        <v>57</v>
      </c>
      <c r="C75" s="9" t="s">
        <v>23</v>
      </c>
      <c r="D75" s="9">
        <v>1702</v>
      </c>
      <c r="E75" s="9">
        <v>1704</v>
      </c>
      <c r="F75" s="9">
        <f t="shared" si="3"/>
        <v>2</v>
      </c>
      <c r="G75" s="9">
        <v>0.1</v>
      </c>
      <c r="H75" s="9">
        <f>G75/4</f>
        <v>2.5000000000000001E-2</v>
      </c>
      <c r="I75" s="9" t="s">
        <v>339</v>
      </c>
      <c r="J75" s="9" t="s">
        <v>59</v>
      </c>
      <c r="K75" s="9" t="s">
        <v>340</v>
      </c>
      <c r="L75" s="9" t="s">
        <v>341</v>
      </c>
      <c r="M75" s="9" t="s">
        <v>342</v>
      </c>
      <c r="N75" s="9" t="s">
        <v>42</v>
      </c>
      <c r="O75" s="9" t="s">
        <v>343</v>
      </c>
      <c r="P75" s="19" t="s">
        <v>30</v>
      </c>
      <c r="Q75" s="19" t="s">
        <v>31</v>
      </c>
      <c r="R75" s="7" t="s">
        <v>1478</v>
      </c>
      <c r="S75" s="7" t="s">
        <v>1484</v>
      </c>
      <c r="T75" s="7" t="s">
        <v>1126</v>
      </c>
      <c r="U75" s="9">
        <v>16.838000000000001</v>
      </c>
      <c r="V75" s="9">
        <v>6.58899999999994</v>
      </c>
      <c r="W75" s="9">
        <v>4.4000000000000004</v>
      </c>
      <c r="X75" s="24"/>
      <c r="Y75" s="30" t="s">
        <v>66</v>
      </c>
    </row>
    <row r="76" spans="1:25" ht="18" x14ac:dyDescent="0.35">
      <c r="A76" s="14" t="s">
        <v>338</v>
      </c>
      <c r="B76" s="8"/>
      <c r="C76" s="9" t="s">
        <v>23</v>
      </c>
      <c r="D76" s="9">
        <v>1692</v>
      </c>
      <c r="E76" s="9">
        <v>1694</v>
      </c>
      <c r="F76" s="9">
        <f t="shared" si="3"/>
        <v>2</v>
      </c>
      <c r="G76" s="9"/>
      <c r="H76" s="9"/>
      <c r="I76" s="9"/>
      <c r="J76" s="9" t="s">
        <v>59</v>
      </c>
      <c r="K76" s="9" t="s">
        <v>126</v>
      </c>
      <c r="L76" s="9" t="s">
        <v>344</v>
      </c>
      <c r="M76" s="9" t="s">
        <v>345</v>
      </c>
      <c r="N76" s="9" t="s">
        <v>112</v>
      </c>
      <c r="O76" s="9" t="s">
        <v>346</v>
      </c>
      <c r="P76" s="19" t="s">
        <v>64</v>
      </c>
      <c r="Q76" s="19" t="s">
        <v>65</v>
      </c>
      <c r="R76" s="7" t="s">
        <v>1485</v>
      </c>
      <c r="S76" s="7" t="s">
        <v>1486</v>
      </c>
      <c r="T76" s="7" t="s">
        <v>1487</v>
      </c>
      <c r="U76" s="9">
        <v>16.838000000000001</v>
      </c>
      <c r="V76" s="9">
        <v>2.2490000000000201</v>
      </c>
      <c r="W76" s="9">
        <v>4.4000000000000004</v>
      </c>
      <c r="X76" s="24"/>
      <c r="Y76" s="30" t="s">
        <v>66</v>
      </c>
    </row>
    <row r="77" spans="1:25" ht="18" x14ac:dyDescent="0.35">
      <c r="A77" s="14" t="s">
        <v>347</v>
      </c>
      <c r="B77" s="8" t="s">
        <v>97</v>
      </c>
      <c r="C77" s="9" t="s">
        <v>77</v>
      </c>
      <c r="D77" s="9">
        <v>1642</v>
      </c>
      <c r="E77" s="9">
        <v>1646</v>
      </c>
      <c r="F77" s="9">
        <f t="shared" si="3"/>
        <v>4</v>
      </c>
      <c r="G77" s="9">
        <v>0.77</v>
      </c>
      <c r="H77" s="9">
        <f>G77/8</f>
        <v>9.6250000000000002E-2</v>
      </c>
      <c r="I77" s="9" t="s">
        <v>348</v>
      </c>
      <c r="J77" s="9" t="s">
        <v>126</v>
      </c>
      <c r="K77" s="9" t="s">
        <v>25</v>
      </c>
      <c r="L77" s="9" t="s">
        <v>349</v>
      </c>
      <c r="M77" s="9" t="s">
        <v>350</v>
      </c>
      <c r="N77" s="9" t="s">
        <v>28</v>
      </c>
      <c r="O77" s="9" t="s">
        <v>351</v>
      </c>
      <c r="P77" s="19" t="s">
        <v>30</v>
      </c>
      <c r="Q77" s="19" t="s">
        <v>31</v>
      </c>
      <c r="R77" s="7" t="s">
        <v>1488</v>
      </c>
      <c r="S77" s="7" t="s">
        <v>1489</v>
      </c>
      <c r="T77" s="7" t="s">
        <v>1490</v>
      </c>
      <c r="U77" s="9">
        <v>15.047000000000001</v>
      </c>
      <c r="V77" s="9">
        <v>10.37</v>
      </c>
      <c r="W77" s="9">
        <v>17.71</v>
      </c>
      <c r="X77" s="24"/>
      <c r="Y77" s="30" t="s">
        <v>130</v>
      </c>
    </row>
    <row r="78" spans="1:25" ht="18" x14ac:dyDescent="0.35">
      <c r="A78" s="14" t="s">
        <v>347</v>
      </c>
      <c r="B78" s="8"/>
      <c r="C78" s="9" t="s">
        <v>34</v>
      </c>
      <c r="D78" s="9">
        <v>1610</v>
      </c>
      <c r="E78" s="9">
        <v>1614</v>
      </c>
      <c r="F78" s="9">
        <f t="shared" si="3"/>
        <v>4</v>
      </c>
      <c r="G78" s="9"/>
      <c r="H78" s="9"/>
      <c r="I78" s="9"/>
      <c r="J78" s="9" t="s">
        <v>126</v>
      </c>
      <c r="K78" s="9" t="s">
        <v>25</v>
      </c>
      <c r="L78" s="9" t="s">
        <v>352</v>
      </c>
      <c r="M78" s="9" t="s">
        <v>353</v>
      </c>
      <c r="N78" s="9" t="s">
        <v>100</v>
      </c>
      <c r="O78" s="9" t="s">
        <v>354</v>
      </c>
      <c r="P78" s="19" t="s">
        <v>30</v>
      </c>
      <c r="Q78" s="19" t="s">
        <v>31</v>
      </c>
      <c r="R78" s="7" t="s">
        <v>1491</v>
      </c>
      <c r="S78" s="7" t="s">
        <v>1492</v>
      </c>
      <c r="T78" s="7" t="s">
        <v>1493</v>
      </c>
      <c r="U78" s="9">
        <v>10.667</v>
      </c>
      <c r="V78" s="9">
        <v>10.667</v>
      </c>
      <c r="W78" s="9">
        <v>17.71</v>
      </c>
      <c r="X78" s="24"/>
      <c r="Y78" s="30" t="s">
        <v>130</v>
      </c>
    </row>
    <row r="79" spans="1:25" ht="18" x14ac:dyDescent="0.35">
      <c r="A79" s="14" t="s">
        <v>355</v>
      </c>
      <c r="B79" s="8" t="s">
        <v>57</v>
      </c>
      <c r="C79" s="27" t="s">
        <v>23</v>
      </c>
      <c r="D79" s="9">
        <v>1428</v>
      </c>
      <c r="E79" s="9">
        <v>1433</v>
      </c>
      <c r="F79" s="9">
        <f t="shared" si="3"/>
        <v>5</v>
      </c>
      <c r="G79" s="9">
        <v>6.8</v>
      </c>
      <c r="H79" s="9">
        <f>G79/11</f>
        <v>0.61818181818181805</v>
      </c>
      <c r="I79" s="9" t="s">
        <v>24</v>
      </c>
      <c r="J79" s="9" t="s">
        <v>25</v>
      </c>
      <c r="K79" s="9" t="s">
        <v>25</v>
      </c>
      <c r="L79" s="9" t="s">
        <v>356</v>
      </c>
      <c r="M79" s="9" t="s">
        <v>357</v>
      </c>
      <c r="N79" s="9" t="s">
        <v>134</v>
      </c>
      <c r="O79" s="9" t="s">
        <v>358</v>
      </c>
      <c r="P79" s="19" t="s">
        <v>64</v>
      </c>
      <c r="Q79" s="19" t="s">
        <v>87</v>
      </c>
      <c r="R79" s="7" t="s">
        <v>1370</v>
      </c>
      <c r="S79" s="7" t="s">
        <v>1494</v>
      </c>
      <c r="T79" s="7" t="s">
        <v>1495</v>
      </c>
      <c r="U79" s="9">
        <v>10.747999999999999</v>
      </c>
      <c r="V79" s="9">
        <v>3.246</v>
      </c>
      <c r="W79" s="9">
        <v>17.71</v>
      </c>
      <c r="X79" s="24"/>
      <c r="Y79" s="30" t="s">
        <v>32</v>
      </c>
    </row>
    <row r="80" spans="1:25" ht="18" x14ac:dyDescent="0.35">
      <c r="A80" s="14" t="s">
        <v>355</v>
      </c>
      <c r="B80" s="8" t="s">
        <v>51</v>
      </c>
      <c r="C80" s="9" t="s">
        <v>34</v>
      </c>
      <c r="D80" s="9">
        <v>1456</v>
      </c>
      <c r="E80" s="9">
        <v>1462</v>
      </c>
      <c r="F80" s="9">
        <f t="shared" si="3"/>
        <v>6</v>
      </c>
      <c r="G80" s="9"/>
      <c r="H80" s="9"/>
      <c r="I80" s="9"/>
      <c r="J80" s="9" t="s">
        <v>25</v>
      </c>
      <c r="K80" s="9" t="s">
        <v>25</v>
      </c>
      <c r="L80" s="9" t="s">
        <v>359</v>
      </c>
      <c r="M80" s="9" t="s">
        <v>360</v>
      </c>
      <c r="N80" s="9" t="s">
        <v>28</v>
      </c>
      <c r="O80" s="9" t="s">
        <v>361</v>
      </c>
      <c r="P80" s="19" t="s">
        <v>30</v>
      </c>
      <c r="Q80" s="19" t="s">
        <v>31</v>
      </c>
      <c r="R80" s="7" t="s">
        <v>1496</v>
      </c>
      <c r="S80" s="7" t="s">
        <v>1497</v>
      </c>
      <c r="T80" s="7" t="s">
        <v>1498</v>
      </c>
      <c r="U80" s="9">
        <v>14.645</v>
      </c>
      <c r="V80" s="9">
        <v>7.3940000000000099</v>
      </c>
      <c r="W80" s="9">
        <v>17.71</v>
      </c>
      <c r="X80" s="24"/>
      <c r="Y80" s="30" t="s">
        <v>32</v>
      </c>
    </row>
    <row r="81" spans="1:25" ht="18" x14ac:dyDescent="0.35">
      <c r="A81" s="14" t="s">
        <v>362</v>
      </c>
      <c r="B81" s="8" t="s">
        <v>51</v>
      </c>
      <c r="C81" s="9" t="s">
        <v>77</v>
      </c>
      <c r="D81" s="9">
        <v>1707</v>
      </c>
      <c r="E81" s="9">
        <v>1710</v>
      </c>
      <c r="F81" s="9">
        <f t="shared" si="3"/>
        <v>3</v>
      </c>
      <c r="G81" s="9">
        <v>4.68</v>
      </c>
      <c r="H81" s="9">
        <f>G81/5</f>
        <v>0.93600000000000005</v>
      </c>
      <c r="I81" s="9" t="s">
        <v>363</v>
      </c>
      <c r="J81" s="9" t="s">
        <v>126</v>
      </c>
      <c r="K81" s="9" t="s">
        <v>318</v>
      </c>
      <c r="L81" s="9" t="s">
        <v>364</v>
      </c>
      <c r="M81" s="9" t="s">
        <v>365</v>
      </c>
      <c r="N81" s="9" t="s">
        <v>42</v>
      </c>
      <c r="O81" s="9" t="s">
        <v>366</v>
      </c>
      <c r="P81" s="19" t="s">
        <v>30</v>
      </c>
      <c r="Q81" s="19" t="s">
        <v>31</v>
      </c>
      <c r="R81" s="7" t="s">
        <v>1499</v>
      </c>
      <c r="S81" s="7" t="s">
        <v>1500</v>
      </c>
      <c r="T81" s="7" t="s">
        <v>1501</v>
      </c>
      <c r="U81" s="9">
        <v>9.0090000000000003</v>
      </c>
      <c r="V81" s="9">
        <v>5.3090000000000002</v>
      </c>
      <c r="W81" s="9">
        <v>7.14</v>
      </c>
      <c r="X81" s="24"/>
      <c r="Y81" s="30" t="s">
        <v>130</v>
      </c>
    </row>
    <row r="82" spans="1:25" ht="18" x14ac:dyDescent="0.35">
      <c r="A82" s="14" t="s">
        <v>362</v>
      </c>
      <c r="B82" s="8"/>
      <c r="C82" s="9" t="s">
        <v>77</v>
      </c>
      <c r="D82" s="9">
        <v>1715</v>
      </c>
      <c r="E82" s="9">
        <v>1717</v>
      </c>
      <c r="F82" s="9">
        <f t="shared" si="3"/>
        <v>2</v>
      </c>
      <c r="G82" s="9"/>
      <c r="H82" s="9"/>
      <c r="I82" s="9"/>
      <c r="J82" s="9" t="s">
        <v>126</v>
      </c>
      <c r="K82" s="9" t="s">
        <v>25</v>
      </c>
      <c r="L82" s="9" t="s">
        <v>367</v>
      </c>
      <c r="M82" s="9" t="s">
        <v>368</v>
      </c>
      <c r="N82" s="9" t="s">
        <v>28</v>
      </c>
      <c r="O82" s="9" t="s">
        <v>369</v>
      </c>
      <c r="P82" s="19" t="s">
        <v>64</v>
      </c>
      <c r="Q82" s="19" t="s">
        <v>87</v>
      </c>
      <c r="R82" s="7" t="s">
        <v>1502</v>
      </c>
      <c r="S82" s="7" t="s">
        <v>1503</v>
      </c>
      <c r="T82" s="7" t="s">
        <v>902</v>
      </c>
      <c r="U82" s="9">
        <v>9.0090000000000003</v>
      </c>
      <c r="V82" s="9">
        <v>3.7</v>
      </c>
      <c r="W82" s="9">
        <v>7.14</v>
      </c>
      <c r="X82" s="24"/>
      <c r="Y82" s="30" t="s">
        <v>130</v>
      </c>
    </row>
    <row r="83" spans="1:25" ht="18" x14ac:dyDescent="0.35">
      <c r="A83" s="14" t="s">
        <v>370</v>
      </c>
      <c r="B83" s="8" t="s">
        <v>97</v>
      </c>
      <c r="C83" s="9" t="s">
        <v>34</v>
      </c>
      <c r="D83" s="9">
        <v>1630</v>
      </c>
      <c r="E83" s="9">
        <v>1635</v>
      </c>
      <c r="F83" s="9">
        <f t="shared" si="3"/>
        <v>5</v>
      </c>
      <c r="G83" s="9">
        <v>4.34</v>
      </c>
      <c r="H83" s="9">
        <f>G83/8</f>
        <v>0.54249999999999998</v>
      </c>
      <c r="I83" s="9" t="s">
        <v>371</v>
      </c>
      <c r="J83" s="9" t="s">
        <v>323</v>
      </c>
      <c r="K83" s="9" t="s">
        <v>25</v>
      </c>
      <c r="L83" s="9" t="s">
        <v>372</v>
      </c>
      <c r="M83" s="9" t="s">
        <v>373</v>
      </c>
      <c r="N83" s="9" t="s">
        <v>28</v>
      </c>
      <c r="O83" s="9" t="s">
        <v>374</v>
      </c>
      <c r="P83" s="19" t="s">
        <v>30</v>
      </c>
      <c r="Q83" s="19" t="s">
        <v>31</v>
      </c>
      <c r="R83" s="7"/>
      <c r="S83" s="7"/>
      <c r="T83" s="7"/>
      <c r="U83" s="9">
        <v>22.974</v>
      </c>
      <c r="V83" s="9">
        <v>19.974</v>
      </c>
      <c r="W83" s="9">
        <v>5.37</v>
      </c>
      <c r="X83" s="24"/>
      <c r="Y83" s="30" t="s">
        <v>130</v>
      </c>
    </row>
    <row r="84" spans="1:25" ht="18" x14ac:dyDescent="0.35">
      <c r="A84" s="14" t="s">
        <v>370</v>
      </c>
      <c r="B84" s="8"/>
      <c r="C84" s="9" t="s">
        <v>77</v>
      </c>
      <c r="D84" s="9">
        <v>1666</v>
      </c>
      <c r="E84" s="9">
        <v>1669</v>
      </c>
      <c r="F84" s="9">
        <f t="shared" si="3"/>
        <v>3</v>
      </c>
      <c r="G84" s="9"/>
      <c r="H84" s="9"/>
      <c r="I84" s="9"/>
      <c r="J84" s="9" t="s">
        <v>126</v>
      </c>
      <c r="K84" s="9" t="s">
        <v>25</v>
      </c>
      <c r="L84" s="9" t="s">
        <v>375</v>
      </c>
      <c r="M84" s="9" t="s">
        <v>376</v>
      </c>
      <c r="N84" s="9" t="s">
        <v>48</v>
      </c>
      <c r="O84" s="9" t="s">
        <v>377</v>
      </c>
      <c r="P84" s="19" t="s">
        <v>64</v>
      </c>
      <c r="Q84" s="19" t="s">
        <v>87</v>
      </c>
      <c r="R84" s="7"/>
      <c r="S84" s="7"/>
      <c r="T84" s="7"/>
      <c r="U84" s="9">
        <v>10.8</v>
      </c>
      <c r="V84" s="9">
        <v>4.39999999999986</v>
      </c>
      <c r="W84" s="9">
        <v>5.37</v>
      </c>
      <c r="X84" s="24"/>
      <c r="Y84" s="30" t="s">
        <v>130</v>
      </c>
    </row>
    <row r="85" spans="1:25" ht="18" x14ac:dyDescent="0.35">
      <c r="A85" s="14" t="s">
        <v>378</v>
      </c>
      <c r="B85" s="8" t="s">
        <v>51</v>
      </c>
      <c r="C85" s="9" t="s">
        <v>77</v>
      </c>
      <c r="D85" s="9">
        <v>1704.5</v>
      </c>
      <c r="E85" s="9">
        <v>1709</v>
      </c>
      <c r="F85" s="9">
        <f t="shared" si="3"/>
        <v>4.5</v>
      </c>
      <c r="G85" s="9">
        <v>0.1</v>
      </c>
      <c r="H85" s="9">
        <f>G85/6.5</f>
        <v>1.5384615384615399E-2</v>
      </c>
      <c r="I85" s="9" t="s">
        <v>379</v>
      </c>
      <c r="J85" s="9" t="s">
        <v>59</v>
      </c>
      <c r="K85" s="9" t="s">
        <v>318</v>
      </c>
      <c r="L85" s="9" t="s">
        <v>380</v>
      </c>
      <c r="M85" s="9" t="s">
        <v>381</v>
      </c>
      <c r="N85" s="9" t="s">
        <v>42</v>
      </c>
      <c r="O85" s="9" t="s">
        <v>382</v>
      </c>
      <c r="P85" s="19" t="s">
        <v>30</v>
      </c>
      <c r="Q85" s="19" t="s">
        <v>31</v>
      </c>
      <c r="R85" s="7" t="s">
        <v>1504</v>
      </c>
      <c r="S85" s="7" t="s">
        <v>1345</v>
      </c>
      <c r="T85" s="7" t="s">
        <v>1505</v>
      </c>
      <c r="U85" s="9">
        <v>14.4</v>
      </c>
      <c r="V85" s="9">
        <v>10.5</v>
      </c>
      <c r="W85" s="9">
        <v>6.72</v>
      </c>
      <c r="X85" s="24"/>
      <c r="Y85" s="30" t="s">
        <v>66</v>
      </c>
    </row>
    <row r="86" spans="1:25" ht="18" x14ac:dyDescent="0.35">
      <c r="A86" s="14" t="s">
        <v>378</v>
      </c>
      <c r="B86" s="8"/>
      <c r="C86" s="9" t="s">
        <v>77</v>
      </c>
      <c r="D86" s="9">
        <v>1737</v>
      </c>
      <c r="E86" s="9">
        <v>1739</v>
      </c>
      <c r="F86" s="9">
        <f t="shared" si="3"/>
        <v>2</v>
      </c>
      <c r="G86" s="9"/>
      <c r="H86" s="9"/>
      <c r="I86" s="9"/>
      <c r="J86" s="9" t="s">
        <v>59</v>
      </c>
      <c r="K86" s="9" t="s">
        <v>25</v>
      </c>
      <c r="L86" s="9" t="s">
        <v>383</v>
      </c>
      <c r="M86" s="9" t="s">
        <v>384</v>
      </c>
      <c r="N86" s="9" t="s">
        <v>85</v>
      </c>
      <c r="O86" s="9" t="s">
        <v>385</v>
      </c>
      <c r="P86" s="19" t="s">
        <v>64</v>
      </c>
      <c r="Q86" s="19" t="s">
        <v>65</v>
      </c>
      <c r="R86" s="7" t="s">
        <v>1438</v>
      </c>
      <c r="S86" s="7" t="s">
        <v>1506</v>
      </c>
      <c r="T86" s="7" t="s">
        <v>1507</v>
      </c>
      <c r="U86" s="9">
        <v>16.521000000000001</v>
      </c>
      <c r="V86" s="9">
        <v>2.1210000000000901</v>
      </c>
      <c r="W86" s="9">
        <v>6.72</v>
      </c>
      <c r="X86" s="24"/>
      <c r="Y86" s="30" t="s">
        <v>66</v>
      </c>
    </row>
    <row r="87" spans="1:25" ht="18" x14ac:dyDescent="0.35">
      <c r="A87" s="14" t="s">
        <v>386</v>
      </c>
      <c r="B87" s="8" t="s">
        <v>97</v>
      </c>
      <c r="C87" s="9" t="s">
        <v>23</v>
      </c>
      <c r="D87" s="9">
        <v>1657.5</v>
      </c>
      <c r="E87" s="9">
        <v>1658.5</v>
      </c>
      <c r="F87" s="9">
        <f t="shared" si="3"/>
        <v>1</v>
      </c>
      <c r="G87" s="9">
        <v>11.99</v>
      </c>
      <c r="H87" s="9">
        <f>G87/6</f>
        <v>1.99833333333333</v>
      </c>
      <c r="I87" s="9" t="s">
        <v>24</v>
      </c>
      <c r="J87" s="9" t="s">
        <v>25</v>
      </c>
      <c r="K87" s="9" t="s">
        <v>25</v>
      </c>
      <c r="L87" s="9" t="s">
        <v>387</v>
      </c>
      <c r="M87" s="9" t="s">
        <v>388</v>
      </c>
      <c r="N87" s="9" t="s">
        <v>54</v>
      </c>
      <c r="O87" s="9" t="s">
        <v>389</v>
      </c>
      <c r="P87" s="19" t="s">
        <v>64</v>
      </c>
      <c r="Q87" s="19" t="s">
        <v>87</v>
      </c>
      <c r="R87" s="7" t="s">
        <v>1508</v>
      </c>
      <c r="S87" s="7" t="s">
        <v>1348</v>
      </c>
      <c r="T87" s="7" t="s">
        <v>1509</v>
      </c>
      <c r="U87" s="9">
        <v>8.1199999999999992</v>
      </c>
      <c r="V87" s="9"/>
      <c r="W87" s="9">
        <v>4.2699999999999996</v>
      </c>
      <c r="X87" s="24"/>
      <c r="Y87" s="30" t="s">
        <v>32</v>
      </c>
    </row>
    <row r="88" spans="1:25" ht="18" x14ac:dyDescent="0.35">
      <c r="A88" s="14" t="s">
        <v>386</v>
      </c>
      <c r="B88" s="8"/>
      <c r="C88" s="9" t="s">
        <v>23</v>
      </c>
      <c r="D88" s="9">
        <v>1662</v>
      </c>
      <c r="E88" s="9">
        <v>1663</v>
      </c>
      <c r="F88" s="9">
        <f t="shared" si="3"/>
        <v>1</v>
      </c>
      <c r="G88" s="9"/>
      <c r="H88" s="9"/>
      <c r="I88" s="9"/>
      <c r="J88" s="9" t="s">
        <v>25</v>
      </c>
      <c r="K88" s="9" t="s">
        <v>131</v>
      </c>
      <c r="L88" s="9" t="s">
        <v>390</v>
      </c>
      <c r="M88" s="9" t="s">
        <v>391</v>
      </c>
      <c r="N88" s="9" t="s">
        <v>91</v>
      </c>
      <c r="O88" s="9" t="s">
        <v>392</v>
      </c>
      <c r="P88" s="19" t="s">
        <v>64</v>
      </c>
      <c r="Q88" s="19" t="s">
        <v>87</v>
      </c>
      <c r="R88" s="7" t="s">
        <v>1510</v>
      </c>
      <c r="S88" s="7" t="s">
        <v>1511</v>
      </c>
      <c r="T88" s="7" t="s">
        <v>1512</v>
      </c>
      <c r="U88" s="9">
        <v>8.1199999999999992</v>
      </c>
      <c r="V88" s="9">
        <v>4.0549999999998398</v>
      </c>
      <c r="W88" s="9">
        <v>4.2699999999999996</v>
      </c>
      <c r="X88" s="24"/>
      <c r="Y88" s="30" t="s">
        <v>32</v>
      </c>
    </row>
    <row r="89" spans="1:25" ht="18" x14ac:dyDescent="0.35">
      <c r="A89" s="14" t="s">
        <v>386</v>
      </c>
      <c r="B89" s="8"/>
      <c r="C89" s="9" t="s">
        <v>23</v>
      </c>
      <c r="D89" s="9">
        <v>1668</v>
      </c>
      <c r="E89" s="9">
        <v>1669</v>
      </c>
      <c r="F89" s="9">
        <f t="shared" si="3"/>
        <v>1</v>
      </c>
      <c r="G89" s="9"/>
      <c r="H89" s="9"/>
      <c r="I89" s="9"/>
      <c r="J89" s="9" t="s">
        <v>25</v>
      </c>
      <c r="K89" s="9" t="s">
        <v>25</v>
      </c>
      <c r="L89" s="9" t="s">
        <v>393</v>
      </c>
      <c r="M89" s="9" t="s">
        <v>394</v>
      </c>
      <c r="N89" s="9" t="s">
        <v>42</v>
      </c>
      <c r="O89" s="9" t="s">
        <v>395</v>
      </c>
      <c r="P89" s="19" t="s">
        <v>64</v>
      </c>
      <c r="Q89" s="19" t="s">
        <v>87</v>
      </c>
      <c r="R89" s="7" t="s">
        <v>1513</v>
      </c>
      <c r="S89" s="7" t="s">
        <v>1365</v>
      </c>
      <c r="T89" s="7" t="s">
        <v>1514</v>
      </c>
      <c r="U89" s="9">
        <v>8.1199999999999992</v>
      </c>
      <c r="V89" s="9"/>
      <c r="W89" s="9">
        <v>4.2699999999999996</v>
      </c>
      <c r="X89" s="24"/>
      <c r="Y89" s="30" t="s">
        <v>32</v>
      </c>
    </row>
    <row r="90" spans="1:25" ht="18" x14ac:dyDescent="0.35">
      <c r="A90" s="14" t="s">
        <v>386</v>
      </c>
      <c r="B90" s="8"/>
      <c r="C90" s="9" t="s">
        <v>23</v>
      </c>
      <c r="D90" s="9">
        <v>1673</v>
      </c>
      <c r="E90" s="9">
        <v>1674</v>
      </c>
      <c r="F90" s="9">
        <f t="shared" si="3"/>
        <v>1</v>
      </c>
      <c r="G90" s="9"/>
      <c r="H90" s="9"/>
      <c r="I90" s="9"/>
      <c r="J90" s="9" t="s">
        <v>25</v>
      </c>
      <c r="K90" s="9" t="s">
        <v>25</v>
      </c>
      <c r="L90" s="9" t="s">
        <v>396</v>
      </c>
      <c r="M90" s="9" t="s">
        <v>397</v>
      </c>
      <c r="N90" s="9" t="s">
        <v>42</v>
      </c>
      <c r="O90" s="9" t="s">
        <v>398</v>
      </c>
      <c r="P90" s="19" t="s">
        <v>74</v>
      </c>
      <c r="Q90" s="19" t="s">
        <v>75</v>
      </c>
      <c r="R90" s="7" t="s">
        <v>1515</v>
      </c>
      <c r="S90" s="7" t="s">
        <v>1371</v>
      </c>
      <c r="T90" s="7" t="s">
        <v>1516</v>
      </c>
      <c r="U90" s="9">
        <v>8.1199999999999992</v>
      </c>
      <c r="V90" s="9">
        <v>0.91699999999991599</v>
      </c>
      <c r="W90" s="9">
        <v>4.2699999999999996</v>
      </c>
      <c r="X90" s="24"/>
      <c r="Y90" s="30" t="s">
        <v>32</v>
      </c>
    </row>
    <row r="91" spans="1:25" ht="18" x14ac:dyDescent="0.35">
      <c r="A91" s="14" t="s">
        <v>386</v>
      </c>
      <c r="B91" s="8"/>
      <c r="C91" s="9" t="s">
        <v>34</v>
      </c>
      <c r="D91" s="9">
        <v>1678.5</v>
      </c>
      <c r="E91" s="9">
        <v>1679.5</v>
      </c>
      <c r="F91" s="9">
        <f t="shared" si="3"/>
        <v>1</v>
      </c>
      <c r="G91" s="9"/>
      <c r="H91" s="9"/>
      <c r="I91" s="9"/>
      <c r="J91" s="9" t="s">
        <v>25</v>
      </c>
      <c r="K91" s="9" t="s">
        <v>25</v>
      </c>
      <c r="L91" s="9" t="s">
        <v>399</v>
      </c>
      <c r="M91" s="9" t="s">
        <v>400</v>
      </c>
      <c r="N91" s="9" t="s">
        <v>42</v>
      </c>
      <c r="O91" s="9" t="s">
        <v>401</v>
      </c>
      <c r="P91" s="19" t="s">
        <v>30</v>
      </c>
      <c r="Q91" s="19" t="s">
        <v>31</v>
      </c>
      <c r="R91" s="7" t="s">
        <v>1517</v>
      </c>
      <c r="S91" s="7" t="s">
        <v>1484</v>
      </c>
      <c r="T91" s="7" t="s">
        <v>1518</v>
      </c>
      <c r="U91" s="9">
        <v>13.785</v>
      </c>
      <c r="V91" s="9"/>
      <c r="W91" s="9">
        <v>4.2699999999999996</v>
      </c>
      <c r="X91" s="24"/>
      <c r="Y91" s="30" t="s">
        <v>32</v>
      </c>
    </row>
    <row r="92" spans="1:25" ht="18" x14ac:dyDescent="0.35">
      <c r="A92" s="14" t="s">
        <v>386</v>
      </c>
      <c r="B92" s="8"/>
      <c r="C92" s="9" t="s">
        <v>34</v>
      </c>
      <c r="D92" s="9">
        <v>1682</v>
      </c>
      <c r="E92" s="9">
        <v>1683</v>
      </c>
      <c r="F92" s="9">
        <f t="shared" si="3"/>
        <v>1</v>
      </c>
      <c r="G92" s="9"/>
      <c r="H92" s="9"/>
      <c r="I92" s="9"/>
      <c r="J92" s="9" t="s">
        <v>25</v>
      </c>
      <c r="K92" s="9" t="s">
        <v>131</v>
      </c>
      <c r="L92" s="9" t="s">
        <v>402</v>
      </c>
      <c r="M92" s="9" t="s">
        <v>403</v>
      </c>
      <c r="N92" s="9" t="s">
        <v>54</v>
      </c>
      <c r="O92" s="9" t="s">
        <v>404</v>
      </c>
      <c r="P92" s="19" t="s">
        <v>30</v>
      </c>
      <c r="Q92" s="19" t="s">
        <v>31</v>
      </c>
      <c r="R92" s="7" t="s">
        <v>1519</v>
      </c>
      <c r="S92" s="7" t="s">
        <v>1345</v>
      </c>
      <c r="T92" s="7" t="s">
        <v>1520</v>
      </c>
      <c r="U92" s="9">
        <v>13.785</v>
      </c>
      <c r="V92" s="9"/>
      <c r="W92" s="9">
        <v>4.2699999999999996</v>
      </c>
      <c r="X92" s="24"/>
      <c r="Y92" s="30" t="s">
        <v>32</v>
      </c>
    </row>
    <row r="93" spans="1:25" ht="18" x14ac:dyDescent="0.35">
      <c r="A93" s="14" t="s">
        <v>405</v>
      </c>
      <c r="B93" s="8" t="s">
        <v>97</v>
      </c>
      <c r="C93" s="9" t="s">
        <v>45</v>
      </c>
      <c r="D93" s="31">
        <v>1560</v>
      </c>
      <c r="E93" s="31">
        <v>1564</v>
      </c>
      <c r="F93" s="9">
        <f t="shared" si="3"/>
        <v>4</v>
      </c>
      <c r="G93" s="9">
        <v>53.04</v>
      </c>
      <c r="H93" s="9">
        <f>G93/17</f>
        <v>3.12</v>
      </c>
      <c r="I93" s="9" t="s">
        <v>24</v>
      </c>
      <c r="J93" s="9" t="s">
        <v>25</v>
      </c>
      <c r="K93" s="9" t="s">
        <v>25</v>
      </c>
      <c r="L93" s="9" t="s">
        <v>406</v>
      </c>
      <c r="M93" s="9" t="s">
        <v>407</v>
      </c>
      <c r="N93" s="9" t="s">
        <v>85</v>
      </c>
      <c r="O93" s="9" t="s">
        <v>408</v>
      </c>
      <c r="P93" s="19" t="s">
        <v>30</v>
      </c>
      <c r="Q93" s="19" t="s">
        <v>31</v>
      </c>
      <c r="R93" s="7" t="s">
        <v>1521</v>
      </c>
      <c r="S93" s="7" t="s">
        <v>1522</v>
      </c>
      <c r="T93" s="7" t="s">
        <v>902</v>
      </c>
      <c r="U93" s="9">
        <v>16.199000000000002</v>
      </c>
      <c r="V93" s="9">
        <v>4.1999999999998199</v>
      </c>
      <c r="W93" s="9">
        <v>4.54</v>
      </c>
      <c r="X93" s="24">
        <v>76.39</v>
      </c>
      <c r="Y93" s="30" t="s">
        <v>32</v>
      </c>
    </row>
    <row r="94" spans="1:25" ht="18" x14ac:dyDescent="0.35">
      <c r="A94" s="14" t="s">
        <v>405</v>
      </c>
      <c r="B94" s="8"/>
      <c r="C94" s="9" t="s">
        <v>45</v>
      </c>
      <c r="D94" s="31">
        <v>1567</v>
      </c>
      <c r="E94" s="31">
        <v>1570</v>
      </c>
      <c r="F94" s="9">
        <f t="shared" si="3"/>
        <v>3</v>
      </c>
      <c r="G94" s="9"/>
      <c r="H94" s="9"/>
      <c r="I94" s="9"/>
      <c r="J94" s="9" t="s">
        <v>25</v>
      </c>
      <c r="K94" s="9" t="s">
        <v>25</v>
      </c>
      <c r="L94" s="9" t="s">
        <v>409</v>
      </c>
      <c r="M94" s="9" t="s">
        <v>410</v>
      </c>
      <c r="N94" s="9" t="s">
        <v>28</v>
      </c>
      <c r="O94" s="9" t="s">
        <v>411</v>
      </c>
      <c r="P94" s="19" t="s">
        <v>64</v>
      </c>
      <c r="Q94" s="19" t="s">
        <v>87</v>
      </c>
      <c r="R94" s="7" t="s">
        <v>1523</v>
      </c>
      <c r="S94" s="7" t="s">
        <v>1506</v>
      </c>
      <c r="T94" s="7" t="s">
        <v>1524</v>
      </c>
      <c r="U94" s="9">
        <v>16.199000000000002</v>
      </c>
      <c r="V94" s="9">
        <v>3.5</v>
      </c>
      <c r="W94" s="9">
        <v>4.54</v>
      </c>
      <c r="X94" s="24">
        <v>76.39</v>
      </c>
      <c r="Y94" s="30" t="s">
        <v>32</v>
      </c>
    </row>
    <row r="95" spans="1:25" ht="18" x14ac:dyDescent="0.35">
      <c r="A95" s="14" t="s">
        <v>405</v>
      </c>
      <c r="B95" s="8"/>
      <c r="C95" s="9" t="s">
        <v>45</v>
      </c>
      <c r="D95" s="31">
        <v>1572</v>
      </c>
      <c r="E95" s="31">
        <v>1573</v>
      </c>
      <c r="F95" s="9">
        <f t="shared" si="3"/>
        <v>1</v>
      </c>
      <c r="G95" s="9"/>
      <c r="H95" s="9"/>
      <c r="I95" s="9"/>
      <c r="J95" s="9" t="s">
        <v>25</v>
      </c>
      <c r="K95" s="9" t="s">
        <v>25</v>
      </c>
      <c r="L95" s="9" t="s">
        <v>412</v>
      </c>
      <c r="M95" s="9" t="s">
        <v>413</v>
      </c>
      <c r="N95" s="9" t="s">
        <v>109</v>
      </c>
      <c r="O95" s="9" t="s">
        <v>414</v>
      </c>
      <c r="P95" s="19" t="s">
        <v>74</v>
      </c>
      <c r="Q95" s="19" t="s">
        <v>75</v>
      </c>
      <c r="R95" s="7" t="s">
        <v>1525</v>
      </c>
      <c r="S95" s="7" t="s">
        <v>1526</v>
      </c>
      <c r="T95" s="7" t="s">
        <v>1527</v>
      </c>
      <c r="U95" s="9">
        <v>16.199000000000002</v>
      </c>
      <c r="V95" s="9">
        <v>1.5</v>
      </c>
      <c r="W95" s="9">
        <v>4.54</v>
      </c>
      <c r="X95" s="24">
        <v>76.39</v>
      </c>
      <c r="Y95" s="30" t="s">
        <v>32</v>
      </c>
    </row>
    <row r="96" spans="1:25" ht="18" x14ac:dyDescent="0.35">
      <c r="A96" s="14" t="s">
        <v>405</v>
      </c>
      <c r="B96" s="8"/>
      <c r="C96" s="9" t="s">
        <v>45</v>
      </c>
      <c r="D96" s="31">
        <v>1577</v>
      </c>
      <c r="E96" s="31">
        <v>1579</v>
      </c>
      <c r="F96" s="9">
        <f t="shared" si="3"/>
        <v>2</v>
      </c>
      <c r="G96" s="9"/>
      <c r="H96" s="9"/>
      <c r="I96" s="9"/>
      <c r="J96" s="9" t="s">
        <v>25</v>
      </c>
      <c r="K96" s="9" t="s">
        <v>25</v>
      </c>
      <c r="L96" s="9" t="s">
        <v>415</v>
      </c>
      <c r="M96" s="9" t="s">
        <v>416</v>
      </c>
      <c r="N96" s="9" t="s">
        <v>85</v>
      </c>
      <c r="O96" s="9" t="s">
        <v>417</v>
      </c>
      <c r="P96" s="19" t="s">
        <v>64</v>
      </c>
      <c r="Q96" s="19" t="s">
        <v>87</v>
      </c>
      <c r="R96" s="7" t="s">
        <v>1528</v>
      </c>
      <c r="S96" s="7" t="s">
        <v>1529</v>
      </c>
      <c r="T96" s="7" t="s">
        <v>1530</v>
      </c>
      <c r="U96" s="9">
        <v>16.199000000000002</v>
      </c>
      <c r="V96" s="9">
        <v>3.2989999999999799</v>
      </c>
      <c r="W96" s="9">
        <v>4.54</v>
      </c>
      <c r="X96" s="24">
        <v>76.39</v>
      </c>
      <c r="Y96" s="30" t="s">
        <v>32</v>
      </c>
    </row>
    <row r="97" spans="1:25" ht="18" x14ac:dyDescent="0.35">
      <c r="A97" s="14" t="s">
        <v>405</v>
      </c>
      <c r="B97" s="8"/>
      <c r="C97" s="9" t="s">
        <v>23</v>
      </c>
      <c r="D97" s="9">
        <v>1583</v>
      </c>
      <c r="E97" s="9">
        <v>1586</v>
      </c>
      <c r="F97" s="9">
        <f t="shared" si="3"/>
        <v>3</v>
      </c>
      <c r="G97" s="9"/>
      <c r="H97" s="9"/>
      <c r="I97" s="9"/>
      <c r="J97" s="9" t="s">
        <v>25</v>
      </c>
      <c r="K97" s="9" t="s">
        <v>25</v>
      </c>
      <c r="L97" s="9" t="s">
        <v>418</v>
      </c>
      <c r="M97" s="9" t="s">
        <v>419</v>
      </c>
      <c r="N97" s="9" t="s">
        <v>134</v>
      </c>
      <c r="O97" s="9" t="s">
        <v>420</v>
      </c>
      <c r="P97" s="19" t="s">
        <v>64</v>
      </c>
      <c r="Q97" s="19" t="s">
        <v>87</v>
      </c>
      <c r="R97" s="7" t="s">
        <v>1531</v>
      </c>
      <c r="S97" s="7" t="s">
        <v>1368</v>
      </c>
      <c r="T97" s="7" t="s">
        <v>1532</v>
      </c>
      <c r="U97" s="9">
        <v>13.388</v>
      </c>
      <c r="V97" s="9">
        <v>3.5</v>
      </c>
      <c r="W97" s="9">
        <v>4.54</v>
      </c>
      <c r="X97" s="24">
        <v>76.39</v>
      </c>
      <c r="Y97" s="30" t="s">
        <v>32</v>
      </c>
    </row>
    <row r="98" spans="1:25" ht="18" x14ac:dyDescent="0.35">
      <c r="A98" s="14" t="s">
        <v>405</v>
      </c>
      <c r="B98" s="8"/>
      <c r="C98" s="9" t="s">
        <v>23</v>
      </c>
      <c r="D98" s="9">
        <v>1590</v>
      </c>
      <c r="E98" s="9">
        <v>1592</v>
      </c>
      <c r="F98" s="9">
        <f t="shared" si="3"/>
        <v>2</v>
      </c>
      <c r="G98" s="9"/>
      <c r="H98" s="9"/>
      <c r="I98" s="9"/>
      <c r="J98" s="9" t="s">
        <v>25</v>
      </c>
      <c r="K98" s="9" t="s">
        <v>25</v>
      </c>
      <c r="L98" s="9" t="s">
        <v>273</v>
      </c>
      <c r="M98" s="9" t="s">
        <v>421</v>
      </c>
      <c r="N98" s="9" t="s">
        <v>85</v>
      </c>
      <c r="O98" s="9" t="s">
        <v>422</v>
      </c>
      <c r="P98" s="19" t="s">
        <v>64</v>
      </c>
      <c r="Q98" s="19" t="s">
        <v>65</v>
      </c>
      <c r="R98" s="7" t="s">
        <v>1409</v>
      </c>
      <c r="S98" s="7" t="s">
        <v>1533</v>
      </c>
      <c r="T98" s="7" t="s">
        <v>1534</v>
      </c>
      <c r="U98" s="9">
        <v>13.388</v>
      </c>
      <c r="V98" s="9">
        <v>2.59899999999993</v>
      </c>
      <c r="W98" s="9">
        <v>4.54</v>
      </c>
      <c r="X98" s="24">
        <v>76.39</v>
      </c>
      <c r="Y98" s="30" t="s">
        <v>32</v>
      </c>
    </row>
    <row r="99" spans="1:25" ht="19" x14ac:dyDescent="0.45">
      <c r="A99" s="14" t="s">
        <v>405</v>
      </c>
      <c r="B99" s="8"/>
      <c r="C99" s="9" t="s">
        <v>423</v>
      </c>
      <c r="D99" s="9">
        <v>1622</v>
      </c>
      <c r="E99" s="9">
        <v>1624</v>
      </c>
      <c r="F99" s="9">
        <f t="shared" si="3"/>
        <v>2</v>
      </c>
      <c r="G99" s="9"/>
      <c r="H99" s="9"/>
      <c r="I99" s="9"/>
      <c r="J99" s="9" t="s">
        <v>25</v>
      </c>
      <c r="K99" s="9" t="s">
        <v>25</v>
      </c>
      <c r="L99" s="9" t="s">
        <v>424</v>
      </c>
      <c r="M99" s="9" t="s">
        <v>425</v>
      </c>
      <c r="N99" s="9" t="s">
        <v>109</v>
      </c>
      <c r="O99" s="9" t="s">
        <v>426</v>
      </c>
      <c r="P99" s="19" t="s">
        <v>64</v>
      </c>
      <c r="Q99" s="19" t="s">
        <v>65</v>
      </c>
      <c r="R99" s="7" t="s">
        <v>1373</v>
      </c>
      <c r="S99" s="7" t="s">
        <v>1535</v>
      </c>
      <c r="T99" s="7" t="s">
        <v>1536</v>
      </c>
      <c r="U99" s="9">
        <v>6.0149999999999997</v>
      </c>
      <c r="V99" s="9">
        <v>2.5999999999999099</v>
      </c>
      <c r="W99" s="9">
        <v>4.54</v>
      </c>
      <c r="X99" s="24">
        <v>76.39</v>
      </c>
      <c r="Y99" s="30" t="s">
        <v>32</v>
      </c>
    </row>
    <row r="100" spans="1:25" ht="18" x14ac:dyDescent="0.35">
      <c r="A100" s="14" t="s">
        <v>427</v>
      </c>
      <c r="B100" s="8" t="s">
        <v>428</v>
      </c>
      <c r="C100" s="9" t="s">
        <v>77</v>
      </c>
      <c r="D100" s="9">
        <v>1690</v>
      </c>
      <c r="E100" s="9">
        <v>1691</v>
      </c>
      <c r="F100" s="9">
        <f t="shared" si="3"/>
        <v>1</v>
      </c>
      <c r="G100" s="9">
        <v>15.98</v>
      </c>
      <c r="H100" s="9">
        <f>G100/6</f>
        <v>2.66333333333333</v>
      </c>
      <c r="I100" s="9" t="s">
        <v>24</v>
      </c>
      <c r="J100" s="9" t="s">
        <v>25</v>
      </c>
      <c r="K100" s="9" t="s">
        <v>25</v>
      </c>
      <c r="L100" s="9" t="s">
        <v>429</v>
      </c>
      <c r="M100" s="9" t="s">
        <v>430</v>
      </c>
      <c r="N100" s="9" t="s">
        <v>109</v>
      </c>
      <c r="O100" s="9" t="s">
        <v>431</v>
      </c>
      <c r="P100" s="19" t="s">
        <v>30</v>
      </c>
      <c r="Q100" s="19" t="s">
        <v>31</v>
      </c>
      <c r="R100" s="7" t="s">
        <v>1537</v>
      </c>
      <c r="S100" s="7" t="s">
        <v>1442</v>
      </c>
      <c r="T100" s="7" t="s">
        <v>1538</v>
      </c>
      <c r="U100" s="9">
        <v>13.271000000000001</v>
      </c>
      <c r="V100" s="9"/>
      <c r="W100" s="9">
        <v>2.92</v>
      </c>
      <c r="X100" s="24"/>
      <c r="Y100" s="30" t="s">
        <v>32</v>
      </c>
    </row>
    <row r="101" spans="1:25" ht="19" x14ac:dyDescent="0.45">
      <c r="A101" s="32" t="s">
        <v>427</v>
      </c>
      <c r="B101" s="8"/>
      <c r="C101" s="9" t="s">
        <v>201</v>
      </c>
      <c r="D101" s="31">
        <v>1686</v>
      </c>
      <c r="E101" s="31">
        <v>1687</v>
      </c>
      <c r="F101" s="9">
        <f t="shared" si="3"/>
        <v>1</v>
      </c>
      <c r="G101" s="9"/>
      <c r="H101" s="9"/>
      <c r="I101" s="9"/>
      <c r="J101" s="9" t="s">
        <v>25</v>
      </c>
      <c r="K101" s="9" t="s">
        <v>25</v>
      </c>
      <c r="L101" s="9" t="s">
        <v>432</v>
      </c>
      <c r="M101" s="9" t="s">
        <v>433</v>
      </c>
      <c r="N101" s="9" t="s">
        <v>42</v>
      </c>
      <c r="O101" s="9" t="s">
        <v>434</v>
      </c>
      <c r="P101" s="19" t="s">
        <v>74</v>
      </c>
      <c r="Q101" s="19" t="s">
        <v>75</v>
      </c>
      <c r="R101" s="7" t="s">
        <v>1539</v>
      </c>
      <c r="S101" s="7" t="s">
        <v>1371</v>
      </c>
      <c r="T101" s="7" t="s">
        <v>1540</v>
      </c>
      <c r="U101" s="9">
        <v>12.332000000000001</v>
      </c>
      <c r="V101" s="9">
        <v>1.67599999999993</v>
      </c>
      <c r="W101" s="9">
        <v>2.92</v>
      </c>
      <c r="X101" s="24"/>
      <c r="Y101" s="30" t="s">
        <v>32</v>
      </c>
    </row>
    <row r="102" spans="1:25" ht="19" x14ac:dyDescent="0.45">
      <c r="A102" s="32" t="s">
        <v>427</v>
      </c>
      <c r="B102" s="8"/>
      <c r="C102" s="9" t="s">
        <v>201</v>
      </c>
      <c r="D102" s="31">
        <v>1670</v>
      </c>
      <c r="E102" s="31">
        <v>1671</v>
      </c>
      <c r="F102" s="9">
        <f t="shared" si="3"/>
        <v>1</v>
      </c>
      <c r="G102" s="9"/>
      <c r="H102" s="9"/>
      <c r="I102" s="9"/>
      <c r="J102" s="9" t="s">
        <v>25</v>
      </c>
      <c r="K102" s="9" t="s">
        <v>25</v>
      </c>
      <c r="L102" s="9" t="s">
        <v>435</v>
      </c>
      <c r="M102" s="9" t="s">
        <v>436</v>
      </c>
      <c r="N102" s="9" t="s">
        <v>42</v>
      </c>
      <c r="O102" s="9" t="s">
        <v>437</v>
      </c>
      <c r="P102" s="19" t="s">
        <v>30</v>
      </c>
      <c r="Q102" s="19" t="s">
        <v>31</v>
      </c>
      <c r="R102" s="7" t="s">
        <v>1541</v>
      </c>
      <c r="S102" s="7" t="s">
        <v>1484</v>
      </c>
      <c r="T102" s="7" t="s">
        <v>1542</v>
      </c>
      <c r="U102" s="9">
        <v>12.332000000000001</v>
      </c>
      <c r="V102" s="9">
        <v>5.72399999999993</v>
      </c>
      <c r="W102" s="9">
        <v>2.92</v>
      </c>
      <c r="X102" s="24"/>
      <c r="Y102" s="30" t="s">
        <v>32</v>
      </c>
    </row>
    <row r="103" spans="1:25" ht="18" x14ac:dyDescent="0.35">
      <c r="A103" s="14" t="s">
        <v>427</v>
      </c>
      <c r="B103" s="8"/>
      <c r="C103" s="9" t="s">
        <v>34</v>
      </c>
      <c r="D103" s="9">
        <v>1658</v>
      </c>
      <c r="E103" s="9">
        <v>1659</v>
      </c>
      <c r="F103" s="9">
        <f t="shared" si="3"/>
        <v>1</v>
      </c>
      <c r="G103" s="9"/>
      <c r="H103" s="9"/>
      <c r="I103" s="9"/>
      <c r="J103" s="9" t="s">
        <v>25</v>
      </c>
      <c r="K103" s="9" t="s">
        <v>25</v>
      </c>
      <c r="L103" s="9" t="s">
        <v>438</v>
      </c>
      <c r="M103" s="9" t="s">
        <v>439</v>
      </c>
      <c r="N103" s="9" t="s">
        <v>134</v>
      </c>
      <c r="O103" s="9" t="s">
        <v>440</v>
      </c>
      <c r="P103" s="19" t="s">
        <v>30</v>
      </c>
      <c r="Q103" s="19" t="s">
        <v>31</v>
      </c>
      <c r="R103" s="7" t="s">
        <v>1543</v>
      </c>
      <c r="S103" s="7" t="s">
        <v>1494</v>
      </c>
      <c r="T103" s="7" t="s">
        <v>1544</v>
      </c>
      <c r="U103" s="9">
        <v>13.271000000000001</v>
      </c>
      <c r="V103" s="26">
        <v>7.4700000000000299</v>
      </c>
      <c r="W103" s="9">
        <v>2.92</v>
      </c>
      <c r="X103" s="24"/>
      <c r="Y103" s="30" t="s">
        <v>32</v>
      </c>
    </row>
    <row r="104" spans="1:25" ht="19" x14ac:dyDescent="0.45">
      <c r="A104" s="14" t="s">
        <v>427</v>
      </c>
      <c r="B104" s="8"/>
      <c r="C104" s="9" t="s">
        <v>423</v>
      </c>
      <c r="D104" s="9">
        <v>1643</v>
      </c>
      <c r="E104" s="9">
        <v>1644</v>
      </c>
      <c r="F104" s="9">
        <f t="shared" si="3"/>
        <v>1</v>
      </c>
      <c r="G104" s="9"/>
      <c r="H104" s="9"/>
      <c r="I104" s="9"/>
      <c r="J104" s="9" t="s">
        <v>25</v>
      </c>
      <c r="K104" s="9" t="s">
        <v>25</v>
      </c>
      <c r="L104" s="9" t="s">
        <v>441</v>
      </c>
      <c r="M104" s="9" t="s">
        <v>442</v>
      </c>
      <c r="N104" s="9" t="s">
        <v>443</v>
      </c>
      <c r="O104" s="9" t="s">
        <v>444</v>
      </c>
      <c r="P104" s="19" t="s">
        <v>74</v>
      </c>
      <c r="Q104" s="19" t="s">
        <v>75</v>
      </c>
      <c r="R104" s="7" t="s">
        <v>1545</v>
      </c>
      <c r="S104" s="7" t="s">
        <v>1546</v>
      </c>
      <c r="T104" s="7" t="s">
        <v>1547</v>
      </c>
      <c r="U104" s="9">
        <v>13.271000000000001</v>
      </c>
      <c r="V104" s="9">
        <v>1.375</v>
      </c>
      <c r="W104" s="9">
        <v>2.92</v>
      </c>
      <c r="X104" s="24"/>
      <c r="Y104" s="30" t="s">
        <v>32</v>
      </c>
    </row>
    <row r="105" spans="1:25" ht="18" x14ac:dyDescent="0.35">
      <c r="A105" s="14" t="s">
        <v>427</v>
      </c>
      <c r="B105" s="8"/>
      <c r="C105" s="9" t="s">
        <v>23</v>
      </c>
      <c r="D105" s="9">
        <v>1633</v>
      </c>
      <c r="E105" s="9">
        <v>1634</v>
      </c>
      <c r="F105" s="9">
        <f t="shared" si="3"/>
        <v>1</v>
      </c>
      <c r="G105" s="9"/>
      <c r="H105" s="9"/>
      <c r="I105" s="9"/>
      <c r="J105" s="9" t="s">
        <v>25</v>
      </c>
      <c r="K105" s="9" t="s">
        <v>25</v>
      </c>
      <c r="L105" s="9" t="s">
        <v>445</v>
      </c>
      <c r="M105" s="9" t="s">
        <v>446</v>
      </c>
      <c r="N105" s="9" t="s">
        <v>160</v>
      </c>
      <c r="O105" s="9" t="s">
        <v>447</v>
      </c>
      <c r="P105" s="19" t="s">
        <v>74</v>
      </c>
      <c r="Q105" s="19" t="s">
        <v>75</v>
      </c>
      <c r="R105" s="7" t="s">
        <v>1545</v>
      </c>
      <c r="S105" s="7" t="s">
        <v>1546</v>
      </c>
      <c r="T105" s="7" t="s">
        <v>1548</v>
      </c>
      <c r="U105" s="9">
        <v>9.5060000000000002</v>
      </c>
      <c r="V105" s="26">
        <v>1.8640000000000301</v>
      </c>
      <c r="W105" s="9">
        <v>2.92</v>
      </c>
      <c r="X105" s="24"/>
      <c r="Y105" s="30" t="s">
        <v>32</v>
      </c>
    </row>
    <row r="106" spans="1:25" ht="18" x14ac:dyDescent="0.35">
      <c r="A106" s="14" t="s">
        <v>448</v>
      </c>
      <c r="B106" s="8" t="s">
        <v>51</v>
      </c>
      <c r="C106" s="9" t="s">
        <v>34</v>
      </c>
      <c r="D106" s="9">
        <v>1625</v>
      </c>
      <c r="E106" s="9">
        <v>1626</v>
      </c>
      <c r="F106" s="9">
        <f t="shared" si="3"/>
        <v>1</v>
      </c>
      <c r="G106" s="9">
        <v>5.0999999999999996</v>
      </c>
      <c r="H106" s="9">
        <f>G106/6</f>
        <v>0.85</v>
      </c>
      <c r="I106" s="9" t="s">
        <v>449</v>
      </c>
      <c r="J106" s="9" t="s">
        <v>126</v>
      </c>
      <c r="K106" s="9" t="s">
        <v>131</v>
      </c>
      <c r="L106" s="9" t="s">
        <v>450</v>
      </c>
      <c r="M106" s="9" t="s">
        <v>451</v>
      </c>
      <c r="N106" s="9" t="s">
        <v>42</v>
      </c>
      <c r="O106" s="9" t="s">
        <v>452</v>
      </c>
      <c r="P106" s="19" t="s">
        <v>74</v>
      </c>
      <c r="Q106" s="19" t="s">
        <v>75</v>
      </c>
      <c r="R106" s="7" t="s">
        <v>1549</v>
      </c>
      <c r="S106" s="7" t="s">
        <v>1424</v>
      </c>
      <c r="T106" s="7" t="s">
        <v>1550</v>
      </c>
      <c r="U106" s="9">
        <v>6.7910000000000004</v>
      </c>
      <c r="V106" s="9"/>
      <c r="W106" s="9">
        <v>5</v>
      </c>
      <c r="X106" s="24"/>
      <c r="Y106" s="30" t="s">
        <v>130</v>
      </c>
    </row>
    <row r="107" spans="1:25" ht="18" x14ac:dyDescent="0.35">
      <c r="A107" s="14" t="s">
        <v>448</v>
      </c>
      <c r="B107" s="8"/>
      <c r="C107" s="9" t="s">
        <v>34</v>
      </c>
      <c r="D107" s="9">
        <v>1630</v>
      </c>
      <c r="E107" s="9">
        <v>1631</v>
      </c>
      <c r="F107" s="9">
        <f t="shared" si="3"/>
        <v>1</v>
      </c>
      <c r="G107" s="9"/>
      <c r="H107" s="9"/>
      <c r="I107" s="9"/>
      <c r="J107" s="9" t="s">
        <v>126</v>
      </c>
      <c r="K107" s="9" t="s">
        <v>25</v>
      </c>
      <c r="L107" s="9" t="s">
        <v>453</v>
      </c>
      <c r="M107" s="9" t="s">
        <v>454</v>
      </c>
      <c r="N107" s="9" t="s">
        <v>134</v>
      </c>
      <c r="O107" s="9" t="s">
        <v>455</v>
      </c>
      <c r="P107" s="19" t="s">
        <v>74</v>
      </c>
      <c r="Q107" s="19" t="s">
        <v>75</v>
      </c>
      <c r="R107" s="7" t="s">
        <v>1551</v>
      </c>
      <c r="S107" s="7" t="s">
        <v>1388</v>
      </c>
      <c r="T107" s="7" t="s">
        <v>1552</v>
      </c>
      <c r="U107" s="9">
        <v>6.7910000000000004</v>
      </c>
      <c r="V107" s="9"/>
      <c r="W107" s="9">
        <v>5</v>
      </c>
      <c r="X107" s="24"/>
      <c r="Y107" s="30" t="s">
        <v>130</v>
      </c>
    </row>
    <row r="108" spans="1:25" ht="18" x14ac:dyDescent="0.35">
      <c r="A108" s="14" t="s">
        <v>448</v>
      </c>
      <c r="B108" s="8"/>
      <c r="C108" s="9" t="s">
        <v>34</v>
      </c>
      <c r="D108" s="9">
        <v>1634</v>
      </c>
      <c r="E108" s="9">
        <v>1636</v>
      </c>
      <c r="F108" s="9">
        <f t="shared" si="3"/>
        <v>2</v>
      </c>
      <c r="G108" s="9"/>
      <c r="H108" s="9"/>
      <c r="I108" s="9"/>
      <c r="J108" s="9" t="s">
        <v>126</v>
      </c>
      <c r="K108" s="9" t="s">
        <v>25</v>
      </c>
      <c r="L108" s="9" t="s">
        <v>114</v>
      </c>
      <c r="M108" s="9" t="s">
        <v>456</v>
      </c>
      <c r="N108" s="9" t="s">
        <v>100</v>
      </c>
      <c r="O108" s="9" t="s">
        <v>457</v>
      </c>
      <c r="P108" s="19" t="s">
        <v>64</v>
      </c>
      <c r="Q108" s="19" t="s">
        <v>65</v>
      </c>
      <c r="R108" s="7" t="s">
        <v>1496</v>
      </c>
      <c r="S108" s="7" t="s">
        <v>1439</v>
      </c>
      <c r="T108" s="7" t="s">
        <v>464</v>
      </c>
      <c r="U108" s="9">
        <v>6.7910000000000004</v>
      </c>
      <c r="V108" s="9"/>
      <c r="W108" s="9">
        <v>5</v>
      </c>
      <c r="X108" s="24"/>
      <c r="Y108" s="30" t="s">
        <v>130</v>
      </c>
    </row>
    <row r="109" spans="1:25" ht="18" x14ac:dyDescent="0.35">
      <c r="A109" s="14" t="s">
        <v>448</v>
      </c>
      <c r="B109" s="8"/>
      <c r="C109" s="9" t="s">
        <v>77</v>
      </c>
      <c r="D109" s="9">
        <v>1649</v>
      </c>
      <c r="E109" s="9">
        <v>1651</v>
      </c>
      <c r="F109" s="9">
        <f t="shared" si="3"/>
        <v>2</v>
      </c>
      <c r="G109" s="9"/>
      <c r="H109" s="9"/>
      <c r="I109" s="9"/>
      <c r="J109" s="9" t="s">
        <v>126</v>
      </c>
      <c r="K109" s="9" t="s">
        <v>25</v>
      </c>
      <c r="L109" s="9" t="s">
        <v>458</v>
      </c>
      <c r="M109" s="9" t="s">
        <v>459</v>
      </c>
      <c r="N109" s="9" t="s">
        <v>28</v>
      </c>
      <c r="O109" s="9" t="s">
        <v>460</v>
      </c>
      <c r="P109" s="19" t="s">
        <v>64</v>
      </c>
      <c r="Q109" s="19" t="s">
        <v>65</v>
      </c>
      <c r="R109" s="7" t="s">
        <v>1553</v>
      </c>
      <c r="S109" s="7" t="s">
        <v>1506</v>
      </c>
      <c r="T109" s="7" t="s">
        <v>1554</v>
      </c>
      <c r="U109" s="9">
        <v>3.1520000000000001</v>
      </c>
      <c r="V109" s="9"/>
      <c r="W109" s="9">
        <v>5</v>
      </c>
      <c r="X109" s="24"/>
      <c r="Y109" s="30" t="s">
        <v>130</v>
      </c>
    </row>
    <row r="110" spans="1:25" ht="18" x14ac:dyDescent="0.35">
      <c r="A110" s="14" t="s">
        <v>461</v>
      </c>
      <c r="B110" s="8" t="s">
        <v>156</v>
      </c>
      <c r="C110" s="9" t="s">
        <v>77</v>
      </c>
      <c r="D110" s="9">
        <v>1783</v>
      </c>
      <c r="E110" s="9">
        <v>1785</v>
      </c>
      <c r="F110" s="9">
        <f t="shared" si="3"/>
        <v>2</v>
      </c>
      <c r="G110" s="9">
        <v>4.93</v>
      </c>
      <c r="H110" s="9">
        <f>G110/13</f>
        <v>0.37923076923076898</v>
      </c>
      <c r="I110" s="9" t="s">
        <v>462</v>
      </c>
      <c r="J110" s="9" t="s">
        <v>126</v>
      </c>
      <c r="K110" s="9" t="s">
        <v>131</v>
      </c>
      <c r="L110" s="9" t="s">
        <v>463</v>
      </c>
      <c r="M110" s="9" t="s">
        <v>464</v>
      </c>
      <c r="N110" s="9" t="s">
        <v>48</v>
      </c>
      <c r="O110" s="9" t="s">
        <v>465</v>
      </c>
      <c r="P110" s="19" t="s">
        <v>64</v>
      </c>
      <c r="Q110" s="19" t="s">
        <v>65</v>
      </c>
      <c r="R110" s="7" t="s">
        <v>1555</v>
      </c>
      <c r="S110" s="7" t="s">
        <v>1391</v>
      </c>
      <c r="T110" s="7" t="s">
        <v>1556</v>
      </c>
      <c r="U110" s="9">
        <v>3.2989999999999999</v>
      </c>
      <c r="V110" s="9">
        <v>2.0979999999999599</v>
      </c>
      <c r="W110" s="9">
        <v>8.52</v>
      </c>
      <c r="X110" s="24"/>
      <c r="Y110" s="30" t="s">
        <v>130</v>
      </c>
    </row>
    <row r="111" spans="1:25" ht="18" x14ac:dyDescent="0.35">
      <c r="A111" s="14" t="s">
        <v>461</v>
      </c>
      <c r="B111" s="8"/>
      <c r="C111" s="9" t="s">
        <v>156</v>
      </c>
      <c r="D111" s="9">
        <v>1792</v>
      </c>
      <c r="E111" s="9">
        <v>1794</v>
      </c>
      <c r="F111" s="9">
        <f t="shared" si="3"/>
        <v>2</v>
      </c>
      <c r="G111" s="9"/>
      <c r="H111" s="9"/>
      <c r="I111" s="9"/>
      <c r="J111" s="9" t="s">
        <v>126</v>
      </c>
      <c r="K111" s="9" t="s">
        <v>25</v>
      </c>
      <c r="L111" s="9" t="s">
        <v>466</v>
      </c>
      <c r="M111" s="9" t="s">
        <v>467</v>
      </c>
      <c r="N111" s="9" t="s">
        <v>468</v>
      </c>
      <c r="O111" s="9" t="s">
        <v>469</v>
      </c>
      <c r="P111" s="19" t="s">
        <v>64</v>
      </c>
      <c r="Q111" s="19" t="s">
        <v>65</v>
      </c>
      <c r="R111" s="7" t="s">
        <v>1557</v>
      </c>
      <c r="S111" s="7" t="s">
        <v>1558</v>
      </c>
      <c r="T111" s="7" t="s">
        <v>1559</v>
      </c>
      <c r="U111" s="9">
        <v>3.2989999999999999</v>
      </c>
      <c r="V111" s="9">
        <v>2.10000000000014</v>
      </c>
      <c r="W111" s="9">
        <v>8.52</v>
      </c>
      <c r="X111" s="24"/>
      <c r="Y111" s="30" t="s">
        <v>130</v>
      </c>
    </row>
    <row r="112" spans="1:25" ht="18" x14ac:dyDescent="0.35">
      <c r="A112" s="14" t="s">
        <v>461</v>
      </c>
      <c r="B112" s="8"/>
      <c r="C112" s="9" t="s">
        <v>156</v>
      </c>
      <c r="D112" s="9">
        <v>1803.5</v>
      </c>
      <c r="E112" s="9">
        <v>1804.5</v>
      </c>
      <c r="F112" s="9">
        <f t="shared" si="3"/>
        <v>1</v>
      </c>
      <c r="G112" s="9"/>
      <c r="H112" s="9"/>
      <c r="I112" s="9"/>
      <c r="J112" s="9" t="s">
        <v>126</v>
      </c>
      <c r="K112" s="9" t="s">
        <v>131</v>
      </c>
      <c r="L112" s="9" t="s">
        <v>470</v>
      </c>
      <c r="M112" s="9" t="s">
        <v>471</v>
      </c>
      <c r="N112" s="9" t="s">
        <v>285</v>
      </c>
      <c r="O112" s="9" t="s">
        <v>472</v>
      </c>
      <c r="P112" s="19" t="s">
        <v>74</v>
      </c>
      <c r="Q112" s="19" t="s">
        <v>75</v>
      </c>
      <c r="R112" s="7" t="s">
        <v>1382</v>
      </c>
      <c r="S112" s="7" t="s">
        <v>1442</v>
      </c>
      <c r="T112" s="7" t="s">
        <v>1560</v>
      </c>
      <c r="U112" s="9">
        <v>3.2989999999999999</v>
      </c>
      <c r="V112" s="9">
        <v>1.19900000000007</v>
      </c>
      <c r="W112" s="9">
        <v>8.52</v>
      </c>
      <c r="X112" s="24"/>
      <c r="Y112" s="30" t="s">
        <v>130</v>
      </c>
    </row>
    <row r="113" spans="1:25" ht="18" x14ac:dyDescent="0.35">
      <c r="A113" s="14" t="s">
        <v>461</v>
      </c>
      <c r="B113" s="8"/>
      <c r="C113" s="9" t="s">
        <v>34</v>
      </c>
      <c r="D113" s="9">
        <v>1807</v>
      </c>
      <c r="E113" s="9">
        <v>1809</v>
      </c>
      <c r="F113" s="9">
        <f t="shared" si="3"/>
        <v>2</v>
      </c>
      <c r="G113" s="9"/>
      <c r="H113" s="9"/>
      <c r="I113" s="9"/>
      <c r="J113" s="9" t="s">
        <v>126</v>
      </c>
      <c r="K113" s="9" t="s">
        <v>25</v>
      </c>
      <c r="L113" s="9" t="s">
        <v>473</v>
      </c>
      <c r="M113" s="9" t="s">
        <v>474</v>
      </c>
      <c r="N113" s="9" t="s">
        <v>475</v>
      </c>
      <c r="O113" s="9" t="s">
        <v>255</v>
      </c>
      <c r="P113" s="19" t="s">
        <v>64</v>
      </c>
      <c r="Q113" s="19" t="s">
        <v>65</v>
      </c>
      <c r="R113" s="7" t="s">
        <v>484</v>
      </c>
      <c r="S113" s="7" t="s">
        <v>1447</v>
      </c>
      <c r="T113" s="7" t="s">
        <v>1561</v>
      </c>
      <c r="U113" s="9">
        <v>5.4960000000000004</v>
      </c>
      <c r="V113" s="9"/>
      <c r="W113" s="9">
        <v>8.52</v>
      </c>
      <c r="X113" s="24"/>
      <c r="Y113" s="30" t="s">
        <v>130</v>
      </c>
    </row>
    <row r="114" spans="1:25" ht="18" x14ac:dyDescent="0.35">
      <c r="A114" s="14" t="s">
        <v>461</v>
      </c>
      <c r="B114" s="8"/>
      <c r="C114" s="9" t="s">
        <v>34</v>
      </c>
      <c r="D114" s="9">
        <v>1815</v>
      </c>
      <c r="E114" s="9">
        <v>1817</v>
      </c>
      <c r="F114" s="9">
        <f t="shared" si="3"/>
        <v>2</v>
      </c>
      <c r="G114" s="9"/>
      <c r="H114" s="9"/>
      <c r="I114" s="9"/>
      <c r="J114" s="9" t="s">
        <v>126</v>
      </c>
      <c r="K114" s="9" t="s">
        <v>131</v>
      </c>
      <c r="L114" s="9" t="s">
        <v>476</v>
      </c>
      <c r="M114" s="9" t="s">
        <v>477</v>
      </c>
      <c r="N114" s="9" t="s">
        <v>247</v>
      </c>
      <c r="O114" s="9" t="s">
        <v>478</v>
      </c>
      <c r="P114" s="19" t="s">
        <v>74</v>
      </c>
      <c r="Q114" s="19" t="s">
        <v>75</v>
      </c>
      <c r="R114" s="7" t="s">
        <v>1562</v>
      </c>
      <c r="S114" s="7" t="s">
        <v>1563</v>
      </c>
      <c r="T114" s="7" t="s">
        <v>1564</v>
      </c>
      <c r="U114" s="9">
        <v>5.4960000000000004</v>
      </c>
      <c r="V114" s="9"/>
      <c r="W114" s="9">
        <v>8.52</v>
      </c>
      <c r="X114" s="24"/>
      <c r="Y114" s="30" t="s">
        <v>130</v>
      </c>
    </row>
    <row r="115" spans="1:25" ht="18" x14ac:dyDescent="0.35">
      <c r="A115" s="14" t="s">
        <v>461</v>
      </c>
      <c r="B115" s="8"/>
      <c r="C115" s="9" t="s">
        <v>77</v>
      </c>
      <c r="D115" s="9">
        <v>1830</v>
      </c>
      <c r="E115" s="9">
        <v>1832</v>
      </c>
      <c r="F115" s="9">
        <f t="shared" si="3"/>
        <v>2</v>
      </c>
      <c r="G115" s="9"/>
      <c r="H115" s="9"/>
      <c r="I115" s="9"/>
      <c r="J115" s="9" t="s">
        <v>126</v>
      </c>
      <c r="K115" s="9" t="s">
        <v>131</v>
      </c>
      <c r="L115" s="9" t="s">
        <v>166</v>
      </c>
      <c r="M115" s="9" t="s">
        <v>479</v>
      </c>
      <c r="N115" s="9" t="s">
        <v>254</v>
      </c>
      <c r="O115" s="9" t="s">
        <v>480</v>
      </c>
      <c r="P115" s="19" t="s">
        <v>74</v>
      </c>
      <c r="Q115" s="19" t="s">
        <v>75</v>
      </c>
      <c r="R115" s="7" t="s">
        <v>1338</v>
      </c>
      <c r="S115" s="7" t="s">
        <v>1339</v>
      </c>
      <c r="T115" s="7" t="s">
        <v>1340</v>
      </c>
      <c r="U115" s="9">
        <v>8.8949999999999996</v>
      </c>
      <c r="V115" s="9"/>
      <c r="W115" s="9">
        <v>8.52</v>
      </c>
      <c r="X115" s="24"/>
      <c r="Y115" s="30" t="s">
        <v>130</v>
      </c>
    </row>
    <row r="116" spans="1:25" ht="18" x14ac:dyDescent="0.35">
      <c r="A116" s="14" t="s">
        <v>461</v>
      </c>
      <c r="B116" s="8"/>
      <c r="C116" s="9" t="s">
        <v>77</v>
      </c>
      <c r="D116" s="9">
        <v>1837</v>
      </c>
      <c r="E116" s="9">
        <v>1839</v>
      </c>
      <c r="F116" s="9">
        <f t="shared" si="3"/>
        <v>2</v>
      </c>
      <c r="G116" s="9"/>
      <c r="H116" s="9"/>
      <c r="I116" s="9"/>
      <c r="J116" s="9" t="s">
        <v>126</v>
      </c>
      <c r="K116" s="9" t="s">
        <v>131</v>
      </c>
      <c r="L116" s="9" t="s">
        <v>481</v>
      </c>
      <c r="M116" s="9" t="s">
        <v>277</v>
      </c>
      <c r="N116" s="9" t="s">
        <v>237</v>
      </c>
      <c r="O116" s="9" t="s">
        <v>482</v>
      </c>
      <c r="P116" s="19" t="s">
        <v>74</v>
      </c>
      <c r="Q116" s="19" t="s">
        <v>75</v>
      </c>
      <c r="R116" s="7" t="s">
        <v>1338</v>
      </c>
      <c r="S116" s="7" t="s">
        <v>1339</v>
      </c>
      <c r="T116" s="7" t="s">
        <v>1340</v>
      </c>
      <c r="U116" s="9">
        <v>8.8949999999999996</v>
      </c>
      <c r="V116" s="9"/>
      <c r="W116" s="9">
        <v>8.52</v>
      </c>
      <c r="X116" s="24"/>
      <c r="Y116" s="30" t="s">
        <v>130</v>
      </c>
    </row>
    <row r="117" spans="1:25" ht="18" x14ac:dyDescent="0.35">
      <c r="A117" s="7" t="s">
        <v>483</v>
      </c>
      <c r="B117" s="8" t="s">
        <v>260</v>
      </c>
      <c r="C117" s="9" t="s">
        <v>45</v>
      </c>
      <c r="D117" s="31">
        <v>1758.5</v>
      </c>
      <c r="E117" s="31">
        <v>1759</v>
      </c>
      <c r="F117" s="9">
        <f t="shared" si="3"/>
        <v>0.5</v>
      </c>
      <c r="G117" s="9">
        <v>0.68</v>
      </c>
      <c r="H117" s="9">
        <f>G117/6</f>
        <v>0.11333333333333299</v>
      </c>
      <c r="I117" s="9" t="s">
        <v>484</v>
      </c>
      <c r="J117" s="9" t="s">
        <v>126</v>
      </c>
      <c r="K117" s="9" t="s">
        <v>131</v>
      </c>
      <c r="L117" s="9" t="s">
        <v>485</v>
      </c>
      <c r="M117" s="9" t="s">
        <v>486</v>
      </c>
      <c r="N117" s="9" t="s">
        <v>48</v>
      </c>
      <c r="O117" s="9" t="s">
        <v>487</v>
      </c>
      <c r="P117" s="19" t="s">
        <v>74</v>
      </c>
      <c r="Q117" s="19" t="s">
        <v>75</v>
      </c>
      <c r="R117" s="7" t="s">
        <v>1565</v>
      </c>
      <c r="S117" s="7" t="s">
        <v>1396</v>
      </c>
      <c r="T117" s="7" t="s">
        <v>1566</v>
      </c>
      <c r="U117" s="9">
        <v>12.515000000000001</v>
      </c>
      <c r="V117" s="9">
        <v>1.3150000000000499</v>
      </c>
      <c r="W117" s="9">
        <v>3.83</v>
      </c>
      <c r="X117" s="24"/>
      <c r="Y117" s="30" t="s">
        <v>130</v>
      </c>
    </row>
    <row r="118" spans="1:25" ht="18" x14ac:dyDescent="0.35">
      <c r="A118" s="7" t="s">
        <v>483</v>
      </c>
      <c r="B118" s="8"/>
      <c r="C118" s="9" t="s">
        <v>45</v>
      </c>
      <c r="D118" s="31">
        <v>1766</v>
      </c>
      <c r="E118" s="31">
        <v>1766.5</v>
      </c>
      <c r="F118" s="9">
        <f t="shared" si="3"/>
        <v>0.5</v>
      </c>
      <c r="G118" s="9"/>
      <c r="H118" s="9"/>
      <c r="I118" s="9"/>
      <c r="J118" s="9" t="s">
        <v>126</v>
      </c>
      <c r="K118" s="9" t="s">
        <v>25</v>
      </c>
      <c r="L118" s="9" t="s">
        <v>488</v>
      </c>
      <c r="M118" s="9" t="s">
        <v>489</v>
      </c>
      <c r="N118" s="9" t="s">
        <v>42</v>
      </c>
      <c r="O118" s="9" t="s">
        <v>490</v>
      </c>
      <c r="P118" s="19" t="s">
        <v>30</v>
      </c>
      <c r="Q118" s="19" t="s">
        <v>31</v>
      </c>
      <c r="R118" s="7" t="s">
        <v>1567</v>
      </c>
      <c r="S118" s="7" t="s">
        <v>1424</v>
      </c>
      <c r="T118" s="7" t="s">
        <v>1568</v>
      </c>
      <c r="U118" s="9">
        <v>12.515000000000001</v>
      </c>
      <c r="V118" s="9">
        <v>5.7999999999999501</v>
      </c>
      <c r="W118" s="9">
        <v>3.83</v>
      </c>
      <c r="X118" s="24"/>
      <c r="Y118" s="30" t="s">
        <v>130</v>
      </c>
    </row>
    <row r="119" spans="1:25" ht="18" x14ac:dyDescent="0.35">
      <c r="A119" s="7" t="s">
        <v>483</v>
      </c>
      <c r="B119" s="8"/>
      <c r="C119" s="9" t="s">
        <v>45</v>
      </c>
      <c r="D119" s="31">
        <v>1769</v>
      </c>
      <c r="E119" s="31">
        <v>1769.5</v>
      </c>
      <c r="F119" s="9">
        <f t="shared" si="3"/>
        <v>0.5</v>
      </c>
      <c r="G119" s="9"/>
      <c r="H119" s="9"/>
      <c r="I119" s="9"/>
      <c r="J119" s="9" t="s">
        <v>126</v>
      </c>
      <c r="K119" s="9" t="s">
        <v>25</v>
      </c>
      <c r="L119" s="9" t="s">
        <v>491</v>
      </c>
      <c r="M119" s="9" t="s">
        <v>492</v>
      </c>
      <c r="N119" s="9" t="s">
        <v>100</v>
      </c>
      <c r="O119" s="9" t="s">
        <v>493</v>
      </c>
      <c r="P119" s="19" t="s">
        <v>30</v>
      </c>
      <c r="Q119" s="19" t="s">
        <v>31</v>
      </c>
      <c r="R119" s="7" t="s">
        <v>1569</v>
      </c>
      <c r="S119" s="7" t="s">
        <v>1506</v>
      </c>
      <c r="T119" s="7" t="s">
        <v>1570</v>
      </c>
      <c r="U119" s="9">
        <v>12.515000000000001</v>
      </c>
      <c r="V119" s="9">
        <v>5.7999999999999501</v>
      </c>
      <c r="W119" s="9">
        <v>3.83</v>
      </c>
      <c r="X119" s="24"/>
      <c r="Y119" s="30" t="s">
        <v>130</v>
      </c>
    </row>
    <row r="120" spans="1:25" ht="18" x14ac:dyDescent="0.35">
      <c r="A120" s="7" t="s">
        <v>483</v>
      </c>
      <c r="B120" s="8"/>
      <c r="C120" s="9" t="s">
        <v>45</v>
      </c>
      <c r="D120" s="31">
        <v>1773.5</v>
      </c>
      <c r="E120" s="31">
        <v>1774</v>
      </c>
      <c r="F120" s="9">
        <f t="shared" si="3"/>
        <v>0.5</v>
      </c>
      <c r="G120" s="9"/>
      <c r="H120" s="9"/>
      <c r="I120" s="9"/>
      <c r="J120" s="9" t="s">
        <v>126</v>
      </c>
      <c r="K120" s="9" t="s">
        <v>25</v>
      </c>
      <c r="L120" s="9" t="s">
        <v>494</v>
      </c>
      <c r="M120" s="9" t="s">
        <v>495</v>
      </c>
      <c r="N120" s="9" t="s">
        <v>134</v>
      </c>
      <c r="O120" s="9" t="s">
        <v>496</v>
      </c>
      <c r="P120" s="19" t="s">
        <v>64</v>
      </c>
      <c r="Q120" s="19" t="s">
        <v>65</v>
      </c>
      <c r="R120" s="7" t="s">
        <v>1537</v>
      </c>
      <c r="S120" s="7" t="s">
        <v>1442</v>
      </c>
      <c r="T120" s="7" t="s">
        <v>1571</v>
      </c>
      <c r="U120" s="9">
        <v>12.515000000000001</v>
      </c>
      <c r="V120" s="9">
        <v>2.5999999999999099</v>
      </c>
      <c r="W120" s="9">
        <v>3.83</v>
      </c>
      <c r="X120" s="24"/>
      <c r="Y120" s="30" t="s">
        <v>130</v>
      </c>
    </row>
    <row r="121" spans="1:25" ht="18" x14ac:dyDescent="0.35">
      <c r="A121" s="7" t="s">
        <v>483</v>
      </c>
      <c r="B121" s="8"/>
      <c r="C121" s="9" t="s">
        <v>23</v>
      </c>
      <c r="D121" s="9">
        <v>1783.5</v>
      </c>
      <c r="E121" s="9">
        <v>1784</v>
      </c>
      <c r="F121" s="9">
        <f t="shared" si="3"/>
        <v>0.5</v>
      </c>
      <c r="G121" s="9"/>
      <c r="H121" s="9"/>
      <c r="I121" s="9"/>
      <c r="J121" s="9" t="s">
        <v>126</v>
      </c>
      <c r="K121" s="9" t="s">
        <v>131</v>
      </c>
      <c r="L121" s="9" t="s">
        <v>497</v>
      </c>
      <c r="M121" s="9" t="s">
        <v>498</v>
      </c>
      <c r="N121" s="9" t="s">
        <v>54</v>
      </c>
      <c r="O121" s="9" t="s">
        <v>499</v>
      </c>
      <c r="P121" s="19" t="s">
        <v>74</v>
      </c>
      <c r="Q121" s="19" t="s">
        <v>75</v>
      </c>
      <c r="R121" s="7" t="s">
        <v>1572</v>
      </c>
      <c r="S121" s="7" t="s">
        <v>1348</v>
      </c>
      <c r="T121" s="7" t="s">
        <v>1573</v>
      </c>
      <c r="U121" s="9">
        <v>5.37</v>
      </c>
      <c r="V121" s="9">
        <v>2</v>
      </c>
      <c r="W121" s="9">
        <v>3.83</v>
      </c>
      <c r="X121" s="24"/>
      <c r="Y121" s="30" t="s">
        <v>130</v>
      </c>
    </row>
    <row r="122" spans="1:25" ht="18" x14ac:dyDescent="0.35">
      <c r="A122" s="7" t="s">
        <v>483</v>
      </c>
      <c r="B122" s="8"/>
      <c r="C122" s="9" t="s">
        <v>23</v>
      </c>
      <c r="D122" s="9">
        <v>1795.5</v>
      </c>
      <c r="E122" s="9">
        <v>1796</v>
      </c>
      <c r="F122" s="9">
        <f t="shared" si="3"/>
        <v>0.5</v>
      </c>
      <c r="G122" s="9"/>
      <c r="H122" s="9"/>
      <c r="I122" s="9"/>
      <c r="J122" s="9" t="s">
        <v>126</v>
      </c>
      <c r="K122" s="9" t="s">
        <v>131</v>
      </c>
      <c r="L122" s="9" t="s">
        <v>500</v>
      </c>
      <c r="M122" s="9" t="s">
        <v>501</v>
      </c>
      <c r="N122" s="9" t="s">
        <v>28</v>
      </c>
      <c r="O122" s="9" t="s">
        <v>502</v>
      </c>
      <c r="P122" s="19" t="s">
        <v>64</v>
      </c>
      <c r="Q122" s="19" t="s">
        <v>65</v>
      </c>
      <c r="R122" s="7" t="s">
        <v>1574</v>
      </c>
      <c r="S122" s="7" t="s">
        <v>1354</v>
      </c>
      <c r="T122" s="7" t="s">
        <v>1575</v>
      </c>
      <c r="U122" s="9">
        <v>5.37</v>
      </c>
      <c r="V122" s="9">
        <v>2.9990000000000201</v>
      </c>
      <c r="W122" s="9">
        <v>3.83</v>
      </c>
      <c r="X122" s="24"/>
      <c r="Y122" s="30" t="s">
        <v>130</v>
      </c>
    </row>
    <row r="123" spans="1:25" ht="18" x14ac:dyDescent="0.35">
      <c r="A123" s="7" t="s">
        <v>483</v>
      </c>
      <c r="B123" s="8"/>
      <c r="C123" s="9" t="s">
        <v>34</v>
      </c>
      <c r="D123" s="9">
        <v>1801</v>
      </c>
      <c r="E123" s="9">
        <v>1801.5</v>
      </c>
      <c r="F123" s="9">
        <f t="shared" si="3"/>
        <v>0.5</v>
      </c>
      <c r="G123" s="9"/>
      <c r="H123" s="9"/>
      <c r="I123" s="9"/>
      <c r="J123" s="9" t="s">
        <v>126</v>
      </c>
      <c r="K123" s="9" t="s">
        <v>131</v>
      </c>
      <c r="L123" s="9" t="s">
        <v>503</v>
      </c>
      <c r="M123" s="9" t="s">
        <v>504</v>
      </c>
      <c r="N123" s="9" t="s">
        <v>100</v>
      </c>
      <c r="O123" s="9" t="s">
        <v>505</v>
      </c>
      <c r="P123" s="19" t="s">
        <v>64</v>
      </c>
      <c r="Q123" s="19" t="s">
        <v>87</v>
      </c>
      <c r="R123" s="7" t="s">
        <v>1576</v>
      </c>
      <c r="S123" s="7" t="s">
        <v>1506</v>
      </c>
      <c r="T123" s="7" t="s">
        <v>1577</v>
      </c>
      <c r="U123" s="9">
        <v>18.959</v>
      </c>
      <c r="V123" s="9">
        <v>3.3290000000000002</v>
      </c>
      <c r="W123" s="9">
        <v>3.83</v>
      </c>
      <c r="X123" s="24"/>
      <c r="Y123" s="30" t="s">
        <v>130</v>
      </c>
    </row>
    <row r="124" spans="1:25" ht="18" x14ac:dyDescent="0.35">
      <c r="A124" s="7" t="s">
        <v>483</v>
      </c>
      <c r="B124" s="8"/>
      <c r="C124" s="9" t="s">
        <v>34</v>
      </c>
      <c r="D124" s="9">
        <v>1808</v>
      </c>
      <c r="E124" s="9">
        <v>1808.5</v>
      </c>
      <c r="F124" s="9">
        <f t="shared" si="3"/>
        <v>0.5</v>
      </c>
      <c r="G124" s="9"/>
      <c r="H124" s="9"/>
      <c r="I124" s="9"/>
      <c r="J124" s="9" t="s">
        <v>126</v>
      </c>
      <c r="K124" s="9" t="s">
        <v>131</v>
      </c>
      <c r="L124" s="9" t="s">
        <v>506</v>
      </c>
      <c r="M124" s="9" t="s">
        <v>507</v>
      </c>
      <c r="N124" s="9" t="s">
        <v>42</v>
      </c>
      <c r="O124" s="9" t="s">
        <v>508</v>
      </c>
      <c r="P124" s="19" t="s">
        <v>30</v>
      </c>
      <c r="Q124" s="19" t="s">
        <v>31</v>
      </c>
      <c r="R124" s="7" t="s">
        <v>1578</v>
      </c>
      <c r="S124" s="7" t="s">
        <v>1424</v>
      </c>
      <c r="T124" s="7" t="s">
        <v>1459</v>
      </c>
      <c r="U124" s="9">
        <v>18.959</v>
      </c>
      <c r="V124" s="9">
        <v>11.2</v>
      </c>
      <c r="W124" s="9">
        <v>3.83</v>
      </c>
      <c r="X124" s="24"/>
      <c r="Y124" s="30" t="s">
        <v>130</v>
      </c>
    </row>
    <row r="125" spans="1:25" ht="18" x14ac:dyDescent="0.35">
      <c r="A125" s="7" t="s">
        <v>483</v>
      </c>
      <c r="B125" s="8"/>
      <c r="C125" s="9" t="s">
        <v>34</v>
      </c>
      <c r="D125" s="9">
        <v>1813</v>
      </c>
      <c r="E125" s="9">
        <v>1813.5</v>
      </c>
      <c r="F125" s="9">
        <f t="shared" si="3"/>
        <v>0.5</v>
      </c>
      <c r="G125" s="9"/>
      <c r="H125" s="9"/>
      <c r="I125" s="9"/>
      <c r="J125" s="9" t="s">
        <v>126</v>
      </c>
      <c r="K125" s="9" t="s">
        <v>25</v>
      </c>
      <c r="L125" s="9" t="s">
        <v>509</v>
      </c>
      <c r="M125" s="9" t="s">
        <v>510</v>
      </c>
      <c r="N125" s="9" t="s">
        <v>42</v>
      </c>
      <c r="O125" s="9" t="s">
        <v>511</v>
      </c>
      <c r="P125" s="19" t="s">
        <v>30</v>
      </c>
      <c r="Q125" s="19" t="s">
        <v>31</v>
      </c>
      <c r="R125" s="7" t="s">
        <v>1579</v>
      </c>
      <c r="S125" s="7" t="s">
        <v>1484</v>
      </c>
      <c r="T125" s="7" t="s">
        <v>1580</v>
      </c>
      <c r="U125" s="9">
        <v>18.959</v>
      </c>
      <c r="V125" s="9">
        <v>11.2</v>
      </c>
      <c r="W125" s="9">
        <v>3.83</v>
      </c>
      <c r="X125" s="24"/>
      <c r="Y125" s="30" t="s">
        <v>130</v>
      </c>
    </row>
    <row r="126" spans="1:25" ht="18" x14ac:dyDescent="0.35">
      <c r="A126" s="7" t="s">
        <v>483</v>
      </c>
      <c r="B126" s="8"/>
      <c r="C126" s="9" t="s">
        <v>34</v>
      </c>
      <c r="D126" s="9">
        <v>1815.5</v>
      </c>
      <c r="E126" s="9">
        <v>1816</v>
      </c>
      <c r="F126" s="9">
        <f t="shared" si="3"/>
        <v>0.5</v>
      </c>
      <c r="G126" s="9"/>
      <c r="H126" s="9"/>
      <c r="I126" s="9"/>
      <c r="J126" s="9" t="s">
        <v>126</v>
      </c>
      <c r="K126" s="9" t="s">
        <v>25</v>
      </c>
      <c r="L126" s="9" t="s">
        <v>512</v>
      </c>
      <c r="M126" s="9" t="s">
        <v>513</v>
      </c>
      <c r="N126" s="9" t="s">
        <v>134</v>
      </c>
      <c r="O126" s="9" t="s">
        <v>514</v>
      </c>
      <c r="P126" s="19" t="s">
        <v>30</v>
      </c>
      <c r="Q126" s="19" t="s">
        <v>31</v>
      </c>
      <c r="R126" s="7" t="s">
        <v>1581</v>
      </c>
      <c r="S126" s="7" t="s">
        <v>1388</v>
      </c>
      <c r="T126" s="7" t="s">
        <v>519</v>
      </c>
      <c r="U126" s="9">
        <v>18.959</v>
      </c>
      <c r="V126" s="9">
        <v>11.2</v>
      </c>
      <c r="W126" s="9">
        <v>3.83</v>
      </c>
      <c r="X126" s="24"/>
      <c r="Y126" s="30" t="s">
        <v>130</v>
      </c>
    </row>
    <row r="127" spans="1:25" ht="18" x14ac:dyDescent="0.35">
      <c r="A127" s="7" t="s">
        <v>483</v>
      </c>
      <c r="B127" s="8"/>
      <c r="C127" s="9" t="s">
        <v>34</v>
      </c>
      <c r="D127" s="9">
        <v>1818</v>
      </c>
      <c r="E127" s="9">
        <v>1818.5</v>
      </c>
      <c r="F127" s="9">
        <f t="shared" si="3"/>
        <v>0.5</v>
      </c>
      <c r="G127" s="9"/>
      <c r="H127" s="9"/>
      <c r="I127" s="9"/>
      <c r="J127" s="9" t="s">
        <v>126</v>
      </c>
      <c r="K127" s="9" t="s">
        <v>25</v>
      </c>
      <c r="L127" s="9" t="s">
        <v>515</v>
      </c>
      <c r="M127" s="9" t="s">
        <v>516</v>
      </c>
      <c r="N127" s="9" t="s">
        <v>42</v>
      </c>
      <c r="O127" s="9" t="s">
        <v>517</v>
      </c>
      <c r="P127" s="19" t="s">
        <v>30</v>
      </c>
      <c r="Q127" s="19" t="s">
        <v>31</v>
      </c>
      <c r="R127" s="7" t="s">
        <v>1427</v>
      </c>
      <c r="S127" s="7" t="s">
        <v>1371</v>
      </c>
      <c r="T127" s="7" t="s">
        <v>1582</v>
      </c>
      <c r="U127" s="9">
        <v>18.959</v>
      </c>
      <c r="V127" s="9">
        <v>4.4299999999998398</v>
      </c>
      <c r="W127" s="9">
        <v>3.83</v>
      </c>
      <c r="X127" s="24"/>
      <c r="Y127" s="30" t="s">
        <v>130</v>
      </c>
    </row>
    <row r="128" spans="1:25" ht="18" x14ac:dyDescent="0.35">
      <c r="A128" s="7" t="s">
        <v>483</v>
      </c>
      <c r="B128" s="8"/>
      <c r="C128" s="9" t="s">
        <v>34</v>
      </c>
      <c r="D128" s="9">
        <v>1821.5</v>
      </c>
      <c r="E128" s="9">
        <v>1822</v>
      </c>
      <c r="F128" s="9">
        <f t="shared" si="3"/>
        <v>0.5</v>
      </c>
      <c r="G128" s="9"/>
      <c r="H128" s="9"/>
      <c r="I128" s="9"/>
      <c r="J128" s="9" t="s">
        <v>126</v>
      </c>
      <c r="K128" s="9" t="s">
        <v>25</v>
      </c>
      <c r="L128" s="9" t="s">
        <v>518</v>
      </c>
      <c r="M128" s="9" t="s">
        <v>519</v>
      </c>
      <c r="N128" s="9" t="s">
        <v>134</v>
      </c>
      <c r="O128" s="9" t="s">
        <v>520</v>
      </c>
      <c r="P128" s="19" t="s">
        <v>30</v>
      </c>
      <c r="Q128" s="19" t="s">
        <v>31</v>
      </c>
      <c r="R128" s="7" t="s">
        <v>1583</v>
      </c>
      <c r="S128" s="7" t="s">
        <v>1383</v>
      </c>
      <c r="T128" s="7" t="s">
        <v>1584</v>
      </c>
      <c r="U128" s="9">
        <v>18.959</v>
      </c>
      <c r="V128" s="9">
        <v>4.4299999999998398</v>
      </c>
      <c r="W128" s="9">
        <v>3.83</v>
      </c>
      <c r="X128" s="24"/>
      <c r="Y128" s="30" t="s">
        <v>130</v>
      </c>
    </row>
    <row r="129" spans="1:25" ht="18" x14ac:dyDescent="0.35">
      <c r="A129" s="7" t="s">
        <v>521</v>
      </c>
      <c r="B129" s="8" t="s">
        <v>51</v>
      </c>
      <c r="C129" s="9" t="s">
        <v>77</v>
      </c>
      <c r="D129" s="9">
        <v>1840</v>
      </c>
      <c r="E129" s="9">
        <v>1844</v>
      </c>
      <c r="F129" s="9">
        <f t="shared" si="3"/>
        <v>4</v>
      </c>
      <c r="G129" s="9">
        <v>4.68</v>
      </c>
      <c r="H129" s="9">
        <f>G129/F129</f>
        <v>1.17</v>
      </c>
      <c r="I129" s="9" t="s">
        <v>24</v>
      </c>
      <c r="J129" s="9" t="s">
        <v>25</v>
      </c>
      <c r="K129" s="9" t="s">
        <v>25</v>
      </c>
      <c r="L129" s="9" t="s">
        <v>522</v>
      </c>
      <c r="M129" s="9" t="s">
        <v>523</v>
      </c>
      <c r="N129" s="9" t="s">
        <v>28</v>
      </c>
      <c r="O129" s="9" t="s">
        <v>524</v>
      </c>
      <c r="P129" s="19" t="s">
        <v>30</v>
      </c>
      <c r="Q129" s="19" t="s">
        <v>31</v>
      </c>
      <c r="R129" s="7" t="s">
        <v>1585</v>
      </c>
      <c r="S129" s="7" t="s">
        <v>1381</v>
      </c>
      <c r="T129" s="7" t="s">
        <v>1586</v>
      </c>
      <c r="U129" s="9">
        <v>17.498000000000001</v>
      </c>
      <c r="V129" s="9">
        <v>11.375</v>
      </c>
      <c r="W129" s="9">
        <v>6.4</v>
      </c>
      <c r="X129" s="24"/>
      <c r="Y129" s="30" t="s">
        <v>32</v>
      </c>
    </row>
    <row r="130" spans="1:25" ht="18" x14ac:dyDescent="0.35">
      <c r="A130" s="7" t="s">
        <v>525</v>
      </c>
      <c r="B130" s="8" t="s">
        <v>97</v>
      </c>
      <c r="C130" s="9" t="s">
        <v>23</v>
      </c>
      <c r="D130" s="9">
        <v>1564</v>
      </c>
      <c r="E130" s="9">
        <v>1569</v>
      </c>
      <c r="F130" s="9">
        <f t="shared" si="3"/>
        <v>5</v>
      </c>
      <c r="G130" s="9">
        <v>11.56</v>
      </c>
      <c r="H130" s="9">
        <f>G130/9</f>
        <v>1.2844444444444401</v>
      </c>
      <c r="I130" s="9" t="s">
        <v>24</v>
      </c>
      <c r="J130" s="9" t="s">
        <v>25</v>
      </c>
      <c r="K130" s="9" t="s">
        <v>25</v>
      </c>
      <c r="L130" s="9" t="s">
        <v>526</v>
      </c>
      <c r="M130" s="9" t="s">
        <v>527</v>
      </c>
      <c r="N130" s="9" t="s">
        <v>134</v>
      </c>
      <c r="O130" s="9" t="s">
        <v>528</v>
      </c>
      <c r="P130" s="19" t="s">
        <v>30</v>
      </c>
      <c r="Q130" s="19" t="s">
        <v>31</v>
      </c>
      <c r="R130" s="7" t="s">
        <v>1587</v>
      </c>
      <c r="S130" s="7" t="s">
        <v>1588</v>
      </c>
      <c r="T130" s="7" t="s">
        <v>1589</v>
      </c>
      <c r="U130" s="9">
        <v>12.565</v>
      </c>
      <c r="V130" s="9">
        <v>7.7000000000000499</v>
      </c>
      <c r="W130" s="9">
        <v>7.23</v>
      </c>
      <c r="X130" s="24"/>
      <c r="Y130" s="30" t="s">
        <v>32</v>
      </c>
    </row>
    <row r="131" spans="1:25" ht="18" x14ac:dyDescent="0.35">
      <c r="A131" s="7" t="s">
        <v>525</v>
      </c>
      <c r="B131" s="8"/>
      <c r="C131" s="9" t="s">
        <v>34</v>
      </c>
      <c r="D131" s="9">
        <v>1588</v>
      </c>
      <c r="E131" s="9">
        <v>1592</v>
      </c>
      <c r="F131" s="9">
        <f>E131-D131</f>
        <v>4</v>
      </c>
      <c r="G131" s="9"/>
      <c r="H131" s="9"/>
      <c r="I131" s="9"/>
      <c r="J131" s="9" t="s">
        <v>25</v>
      </c>
      <c r="K131" s="9" t="s">
        <v>25</v>
      </c>
      <c r="L131" s="9" t="s">
        <v>529</v>
      </c>
      <c r="M131" s="9" t="s">
        <v>530</v>
      </c>
      <c r="N131" s="9" t="s">
        <v>134</v>
      </c>
      <c r="O131" s="9" t="s">
        <v>531</v>
      </c>
      <c r="P131" s="19" t="s">
        <v>30</v>
      </c>
      <c r="Q131" s="19" t="s">
        <v>31</v>
      </c>
      <c r="R131" s="7" t="s">
        <v>1590</v>
      </c>
      <c r="S131" s="7" t="s">
        <v>1591</v>
      </c>
      <c r="T131" s="7" t="s">
        <v>391</v>
      </c>
      <c r="U131" s="9">
        <v>9.2650000000000006</v>
      </c>
      <c r="V131" s="9">
        <v>7.2999999999999501</v>
      </c>
      <c r="W131" s="9">
        <v>7.23</v>
      </c>
      <c r="X131" s="24"/>
      <c r="Y131" s="30" t="s">
        <v>32</v>
      </c>
    </row>
    <row r="132" spans="1:25" ht="18" x14ac:dyDescent="0.35">
      <c r="A132" s="7" t="s">
        <v>532</v>
      </c>
      <c r="B132" s="8" t="s">
        <v>533</v>
      </c>
      <c r="C132" s="9" t="s">
        <v>23</v>
      </c>
      <c r="D132" s="9">
        <v>1608</v>
      </c>
      <c r="E132" s="9">
        <v>1612</v>
      </c>
      <c r="F132" s="9">
        <f>E132-D132</f>
        <v>4</v>
      </c>
      <c r="G132" s="9">
        <v>4.16</v>
      </c>
      <c r="H132" s="9">
        <f>G132/F132</f>
        <v>1.04</v>
      </c>
      <c r="I132" s="9" t="s">
        <v>24</v>
      </c>
      <c r="J132" s="9" t="s">
        <v>25</v>
      </c>
      <c r="K132" s="9" t="s">
        <v>25</v>
      </c>
      <c r="L132" s="9" t="s">
        <v>534</v>
      </c>
      <c r="M132" s="9" t="s">
        <v>535</v>
      </c>
      <c r="N132" s="9" t="s">
        <v>54</v>
      </c>
      <c r="O132" s="9" t="s">
        <v>536</v>
      </c>
      <c r="P132" s="19" t="s">
        <v>30</v>
      </c>
      <c r="Q132" s="19" t="s">
        <v>31</v>
      </c>
      <c r="R132" s="7" t="s">
        <v>1574</v>
      </c>
      <c r="S132" s="7" t="s">
        <v>1439</v>
      </c>
      <c r="T132" s="7" t="s">
        <v>1592</v>
      </c>
      <c r="U132" s="9">
        <v>10.691000000000001</v>
      </c>
      <c r="V132" s="9">
        <v>8.62199999999984</v>
      </c>
      <c r="W132" s="9">
        <v>4</v>
      </c>
      <c r="X132" s="24"/>
      <c r="Y132" s="30" t="s">
        <v>32</v>
      </c>
    </row>
    <row r="133" spans="1:25" ht="18" x14ac:dyDescent="0.35">
      <c r="A133" s="7" t="s">
        <v>537</v>
      </c>
      <c r="B133" s="8" t="s">
        <v>57</v>
      </c>
      <c r="C133" s="9" t="s">
        <v>23</v>
      </c>
      <c r="D133" s="9">
        <v>1732</v>
      </c>
      <c r="E133" s="9">
        <v>1736</v>
      </c>
      <c r="F133" s="9">
        <f>E133-D133</f>
        <v>4</v>
      </c>
      <c r="G133" s="9">
        <v>0</v>
      </c>
      <c r="H133" s="9">
        <f>G133/F133</f>
        <v>0</v>
      </c>
      <c r="I133" s="9" t="s">
        <v>538</v>
      </c>
      <c r="J133" s="9" t="s">
        <v>69</v>
      </c>
      <c r="K133" s="9" t="s">
        <v>25</v>
      </c>
      <c r="L133" s="9" t="s">
        <v>539</v>
      </c>
      <c r="M133" s="9" t="s">
        <v>540</v>
      </c>
      <c r="N133" s="9" t="s">
        <v>147</v>
      </c>
      <c r="O133" s="9" t="s">
        <v>541</v>
      </c>
      <c r="P133" s="19" t="s">
        <v>64</v>
      </c>
      <c r="Q133" s="19" t="s">
        <v>87</v>
      </c>
      <c r="R133" s="7" t="s">
        <v>1593</v>
      </c>
      <c r="S133" s="7" t="s">
        <v>1424</v>
      </c>
      <c r="T133" s="7" t="s">
        <v>1594</v>
      </c>
      <c r="U133" s="9">
        <v>12.007</v>
      </c>
      <c r="V133" s="9">
        <v>3.258</v>
      </c>
      <c r="W133" s="27">
        <v>8</v>
      </c>
      <c r="X133" s="24"/>
      <c r="Y133" s="30" t="s">
        <v>66</v>
      </c>
    </row>
    <row r="134" spans="1:25" ht="18" x14ac:dyDescent="0.35">
      <c r="A134" s="7" t="s">
        <v>542</v>
      </c>
      <c r="B134" s="8" t="s">
        <v>51</v>
      </c>
      <c r="C134" s="9" t="s">
        <v>45</v>
      </c>
      <c r="D134" s="31">
        <v>1880</v>
      </c>
      <c r="E134" s="31">
        <v>1886</v>
      </c>
      <c r="F134" s="9">
        <f t="shared" ref="F134:F192" si="4">E134-D134</f>
        <v>6</v>
      </c>
      <c r="G134" s="9">
        <v>16.32</v>
      </c>
      <c r="H134" s="9">
        <f>G134/F134</f>
        <v>2.72</v>
      </c>
      <c r="I134" s="9" t="s">
        <v>543</v>
      </c>
      <c r="J134" s="9" t="s">
        <v>25</v>
      </c>
      <c r="K134" s="9" t="s">
        <v>25</v>
      </c>
      <c r="L134" s="9" t="s">
        <v>544</v>
      </c>
      <c r="M134" s="9" t="s">
        <v>545</v>
      </c>
      <c r="N134" s="9" t="s">
        <v>112</v>
      </c>
      <c r="O134" s="9" t="s">
        <v>546</v>
      </c>
      <c r="P134" s="19" t="s">
        <v>64</v>
      </c>
      <c r="Q134" s="19" t="s">
        <v>87</v>
      </c>
      <c r="R134" s="7" t="s">
        <v>1595</v>
      </c>
      <c r="S134" s="7" t="s">
        <v>1596</v>
      </c>
      <c r="T134" s="7" t="s">
        <v>1597</v>
      </c>
      <c r="U134" s="9">
        <v>9.0500000000000007</v>
      </c>
      <c r="V134" s="9">
        <v>3.25</v>
      </c>
      <c r="W134" s="9">
        <v>8.3699999999999992</v>
      </c>
      <c r="X134" s="24"/>
      <c r="Y134" s="30" t="s">
        <v>32</v>
      </c>
    </row>
    <row r="135" spans="1:25" ht="18" x14ac:dyDescent="0.35">
      <c r="A135" s="7" t="s">
        <v>547</v>
      </c>
      <c r="B135" s="8" t="s">
        <v>428</v>
      </c>
      <c r="C135" s="9" t="s">
        <v>34</v>
      </c>
      <c r="D135" s="9">
        <v>1589</v>
      </c>
      <c r="E135" s="9">
        <v>1593</v>
      </c>
      <c r="F135" s="9">
        <f t="shared" si="4"/>
        <v>4</v>
      </c>
      <c r="G135" s="9">
        <v>5.7</v>
      </c>
      <c r="H135" s="9">
        <f>G135/8</f>
        <v>0.71250000000000002</v>
      </c>
      <c r="I135" s="9" t="s">
        <v>24</v>
      </c>
      <c r="J135" s="9" t="s">
        <v>25</v>
      </c>
      <c r="K135" s="9" t="s">
        <v>548</v>
      </c>
      <c r="L135" s="9" t="s">
        <v>549</v>
      </c>
      <c r="M135" s="9" t="s">
        <v>550</v>
      </c>
      <c r="N135" s="9" t="s">
        <v>48</v>
      </c>
      <c r="O135" s="9" t="s">
        <v>551</v>
      </c>
      <c r="P135" s="19" t="s">
        <v>30</v>
      </c>
      <c r="Q135" s="19" t="s">
        <v>31</v>
      </c>
      <c r="R135" s="7" t="s">
        <v>1598</v>
      </c>
      <c r="S135" s="7" t="s">
        <v>1599</v>
      </c>
      <c r="T135" s="7" t="s">
        <v>1600</v>
      </c>
      <c r="U135" s="9">
        <v>14.496</v>
      </c>
      <c r="V135" s="9">
        <v>6.4980000000000002</v>
      </c>
      <c r="W135" s="9">
        <v>4.2699999999999996</v>
      </c>
      <c r="X135" s="24"/>
      <c r="Y135" s="30" t="s">
        <v>32</v>
      </c>
    </row>
    <row r="136" spans="1:25" ht="18" x14ac:dyDescent="0.35">
      <c r="A136" s="7" t="s">
        <v>547</v>
      </c>
      <c r="B136" s="8"/>
      <c r="C136" s="9" t="s">
        <v>23</v>
      </c>
      <c r="D136" s="9">
        <v>1561</v>
      </c>
      <c r="E136" s="9">
        <v>1565</v>
      </c>
      <c r="F136" s="9">
        <f t="shared" si="4"/>
        <v>4</v>
      </c>
      <c r="G136" s="9"/>
      <c r="H136" s="9"/>
      <c r="I136" s="9"/>
      <c r="J136" s="9" t="s">
        <v>25</v>
      </c>
      <c r="K136" s="9" t="s">
        <v>131</v>
      </c>
      <c r="L136" s="9" t="s">
        <v>552</v>
      </c>
      <c r="M136" s="9" t="s">
        <v>553</v>
      </c>
      <c r="N136" s="9" t="s">
        <v>48</v>
      </c>
      <c r="O136" s="9" t="s">
        <v>478</v>
      </c>
      <c r="P136" s="19" t="s">
        <v>30</v>
      </c>
      <c r="Q136" s="19" t="s">
        <v>31</v>
      </c>
      <c r="R136" s="7" t="s">
        <v>1601</v>
      </c>
      <c r="S136" s="7" t="s">
        <v>1506</v>
      </c>
      <c r="T136" s="7" t="s">
        <v>1602</v>
      </c>
      <c r="U136" s="9">
        <v>12.872</v>
      </c>
      <c r="V136" s="9">
        <v>12.872</v>
      </c>
      <c r="W136" s="9">
        <v>4.2699999999999996</v>
      </c>
      <c r="X136" s="24"/>
      <c r="Y136" s="30" t="s">
        <v>32</v>
      </c>
    </row>
    <row r="137" spans="1:25" ht="18" x14ac:dyDescent="0.35">
      <c r="A137" s="7" t="s">
        <v>554</v>
      </c>
      <c r="B137" s="8" t="s">
        <v>51</v>
      </c>
      <c r="C137" s="9" t="s">
        <v>23</v>
      </c>
      <c r="D137" s="9">
        <v>1683</v>
      </c>
      <c r="E137" s="9">
        <v>1686</v>
      </c>
      <c r="F137" s="9">
        <f t="shared" si="4"/>
        <v>3</v>
      </c>
      <c r="G137" s="9">
        <v>4.25</v>
      </c>
      <c r="H137" s="9">
        <f>G137/F137</f>
        <v>1.4166666666666701</v>
      </c>
      <c r="I137" s="9" t="s">
        <v>24</v>
      </c>
      <c r="J137" s="9" t="s">
        <v>25</v>
      </c>
      <c r="K137" s="9" t="s">
        <v>131</v>
      </c>
      <c r="L137" s="9" t="s">
        <v>555</v>
      </c>
      <c r="M137" s="9" t="s">
        <v>556</v>
      </c>
      <c r="N137" s="9" t="s">
        <v>112</v>
      </c>
      <c r="O137" s="9" t="s">
        <v>557</v>
      </c>
      <c r="P137" s="19" t="s">
        <v>30</v>
      </c>
      <c r="Q137" s="19" t="s">
        <v>31</v>
      </c>
      <c r="R137" s="7" t="s">
        <v>1603</v>
      </c>
      <c r="S137" s="7" t="s">
        <v>1604</v>
      </c>
      <c r="T137" s="7" t="s">
        <v>1605</v>
      </c>
      <c r="U137" s="9"/>
      <c r="V137" s="9"/>
      <c r="W137" s="9">
        <v>5.35</v>
      </c>
      <c r="X137" s="24"/>
      <c r="Y137" s="30" t="s">
        <v>32</v>
      </c>
    </row>
    <row r="138" spans="1:25" ht="18" x14ac:dyDescent="0.35">
      <c r="A138" s="7" t="s">
        <v>558</v>
      </c>
      <c r="B138" s="8" t="s">
        <v>51</v>
      </c>
      <c r="C138" s="9" t="s">
        <v>34</v>
      </c>
      <c r="D138" s="9">
        <v>1811</v>
      </c>
      <c r="E138" s="9">
        <v>1817</v>
      </c>
      <c r="F138" s="9">
        <f t="shared" si="4"/>
        <v>6</v>
      </c>
      <c r="G138" s="9">
        <v>4.45</v>
      </c>
      <c r="H138" s="9">
        <f>G138/F138</f>
        <v>0.74166666666666703</v>
      </c>
      <c r="I138" s="9" t="s">
        <v>24</v>
      </c>
      <c r="J138" s="9" t="s">
        <v>25</v>
      </c>
      <c r="K138" s="9" t="s">
        <v>126</v>
      </c>
      <c r="L138" s="9" t="s">
        <v>559</v>
      </c>
      <c r="M138" s="9" t="s">
        <v>560</v>
      </c>
      <c r="N138" s="9" t="s">
        <v>54</v>
      </c>
      <c r="O138" s="9" t="s">
        <v>561</v>
      </c>
      <c r="P138" s="19" t="s">
        <v>30</v>
      </c>
      <c r="Q138" s="19" t="s">
        <v>31</v>
      </c>
      <c r="R138" s="7" t="s">
        <v>157</v>
      </c>
      <c r="S138" s="7" t="s">
        <v>1391</v>
      </c>
      <c r="T138" s="7" t="s">
        <v>1606</v>
      </c>
      <c r="U138" s="9">
        <v>9.2579999999999991</v>
      </c>
      <c r="V138" s="9">
        <v>5</v>
      </c>
      <c r="W138" s="9">
        <v>2.94</v>
      </c>
      <c r="X138" s="24"/>
      <c r="Y138" s="30" t="s">
        <v>32</v>
      </c>
    </row>
    <row r="139" spans="1:25" ht="18" x14ac:dyDescent="0.35">
      <c r="A139" s="7" t="s">
        <v>562</v>
      </c>
      <c r="B139" s="8" t="s">
        <v>57</v>
      </c>
      <c r="C139" s="9" t="s">
        <v>23</v>
      </c>
      <c r="D139" s="9">
        <v>1772</v>
      </c>
      <c r="E139" s="9">
        <v>1776</v>
      </c>
      <c r="F139" s="9">
        <f t="shared" si="4"/>
        <v>4</v>
      </c>
      <c r="G139" s="9">
        <v>5.7</v>
      </c>
      <c r="H139" s="9">
        <f>G139/F139</f>
        <v>1.425</v>
      </c>
      <c r="I139" s="9" t="s">
        <v>24</v>
      </c>
      <c r="J139" s="9" t="s">
        <v>25</v>
      </c>
      <c r="K139" s="9" t="s">
        <v>131</v>
      </c>
      <c r="L139" s="9" t="s">
        <v>563</v>
      </c>
      <c r="M139" s="9" t="s">
        <v>564</v>
      </c>
      <c r="N139" s="9" t="s">
        <v>91</v>
      </c>
      <c r="O139" s="9" t="s">
        <v>565</v>
      </c>
      <c r="P139" s="19" t="s">
        <v>30</v>
      </c>
      <c r="Q139" s="19" t="s">
        <v>31</v>
      </c>
      <c r="R139" s="7" t="s">
        <v>1283</v>
      </c>
      <c r="S139" s="7" t="s">
        <v>1345</v>
      </c>
      <c r="T139" s="7" t="s">
        <v>1607</v>
      </c>
      <c r="U139" s="9"/>
      <c r="V139" s="9"/>
      <c r="W139" s="9">
        <v>5.83</v>
      </c>
      <c r="X139" s="24"/>
      <c r="Y139" s="30" t="s">
        <v>32</v>
      </c>
    </row>
    <row r="140" spans="1:25" ht="18" x14ac:dyDescent="0.35">
      <c r="A140" s="7" t="s">
        <v>566</v>
      </c>
      <c r="B140" s="8" t="s">
        <v>567</v>
      </c>
      <c r="C140" s="9" t="s">
        <v>23</v>
      </c>
      <c r="D140" s="9">
        <v>1602</v>
      </c>
      <c r="E140" s="9">
        <v>1605</v>
      </c>
      <c r="F140" s="9">
        <f t="shared" si="4"/>
        <v>3</v>
      </c>
      <c r="G140" s="9">
        <v>4.42</v>
      </c>
      <c r="H140" s="9">
        <f>G140/6</f>
        <v>0.73666666666666702</v>
      </c>
      <c r="I140" s="9" t="s">
        <v>24</v>
      </c>
      <c r="J140" s="9" t="s">
        <v>25</v>
      </c>
      <c r="K140" s="9" t="s">
        <v>131</v>
      </c>
      <c r="L140" s="9" t="s">
        <v>568</v>
      </c>
      <c r="M140" s="9" t="s">
        <v>569</v>
      </c>
      <c r="N140" s="9" t="s">
        <v>54</v>
      </c>
      <c r="O140" s="9" t="s">
        <v>570</v>
      </c>
      <c r="P140" s="19" t="s">
        <v>64</v>
      </c>
      <c r="Q140" s="19" t="s">
        <v>87</v>
      </c>
      <c r="R140" s="7" t="s">
        <v>1519</v>
      </c>
      <c r="S140" s="7" t="s">
        <v>1345</v>
      </c>
      <c r="T140" s="7" t="s">
        <v>1608</v>
      </c>
      <c r="U140" s="9">
        <v>9.8699999999999992</v>
      </c>
      <c r="V140" s="9">
        <v>4</v>
      </c>
      <c r="W140" s="9">
        <v>2.65</v>
      </c>
      <c r="X140" s="24"/>
      <c r="Y140" s="30" t="s">
        <v>32</v>
      </c>
    </row>
    <row r="141" spans="1:25" ht="18" x14ac:dyDescent="0.35">
      <c r="A141" s="7" t="s">
        <v>566</v>
      </c>
      <c r="B141" s="8"/>
      <c r="C141" s="9" t="s">
        <v>34</v>
      </c>
      <c r="D141" s="9">
        <v>1630.5</v>
      </c>
      <c r="E141" s="9">
        <v>1633.5</v>
      </c>
      <c r="F141" s="9">
        <f t="shared" si="4"/>
        <v>3</v>
      </c>
      <c r="G141" s="9"/>
      <c r="H141" s="9"/>
      <c r="I141" s="9"/>
      <c r="J141" s="9" t="s">
        <v>25</v>
      </c>
      <c r="K141" s="9" t="s">
        <v>131</v>
      </c>
      <c r="L141" s="9" t="s">
        <v>571</v>
      </c>
      <c r="M141" s="9" t="s">
        <v>572</v>
      </c>
      <c r="N141" s="9" t="s">
        <v>48</v>
      </c>
      <c r="O141" s="9" t="s">
        <v>573</v>
      </c>
      <c r="P141" s="19" t="s">
        <v>64</v>
      </c>
      <c r="Q141" s="19" t="s">
        <v>87</v>
      </c>
      <c r="R141" s="7" t="s">
        <v>1609</v>
      </c>
      <c r="S141" s="7" t="s">
        <v>1391</v>
      </c>
      <c r="T141" s="7" t="s">
        <v>407</v>
      </c>
      <c r="U141" s="9">
        <v>11.125</v>
      </c>
      <c r="V141" s="9">
        <v>3.75</v>
      </c>
      <c r="W141" s="9">
        <v>2.65</v>
      </c>
      <c r="X141" s="24"/>
      <c r="Y141" s="30" t="s">
        <v>32</v>
      </c>
    </row>
    <row r="142" spans="1:25" ht="18" x14ac:dyDescent="0.35">
      <c r="A142" s="7" t="s">
        <v>574</v>
      </c>
      <c r="B142" s="8" t="s">
        <v>22</v>
      </c>
      <c r="C142" s="9" t="s">
        <v>23</v>
      </c>
      <c r="D142" s="9">
        <v>1751</v>
      </c>
      <c r="E142" s="9">
        <v>1756</v>
      </c>
      <c r="F142" s="9">
        <f t="shared" si="4"/>
        <v>5</v>
      </c>
      <c r="G142" s="9">
        <v>13.26</v>
      </c>
      <c r="H142" s="9">
        <f>G142/F142</f>
        <v>2.6520000000000001</v>
      </c>
      <c r="I142" s="9" t="s">
        <v>24</v>
      </c>
      <c r="J142" s="9" t="s">
        <v>25</v>
      </c>
      <c r="K142" s="9" t="s">
        <v>25</v>
      </c>
      <c r="L142" s="9" t="s">
        <v>575</v>
      </c>
      <c r="M142" s="9" t="s">
        <v>576</v>
      </c>
      <c r="N142" s="9" t="s">
        <v>134</v>
      </c>
      <c r="O142" s="9" t="s">
        <v>577</v>
      </c>
      <c r="P142" s="19" t="s">
        <v>30</v>
      </c>
      <c r="Q142" s="19" t="s">
        <v>31</v>
      </c>
      <c r="R142" s="7" t="s">
        <v>1474</v>
      </c>
      <c r="S142" s="7" t="s">
        <v>1610</v>
      </c>
      <c r="T142" s="7" t="s">
        <v>1611</v>
      </c>
      <c r="U142" s="9">
        <v>14.711</v>
      </c>
      <c r="V142" s="9">
        <v>10.712</v>
      </c>
      <c r="W142" s="9">
        <v>2.78</v>
      </c>
      <c r="X142" s="24"/>
      <c r="Y142" s="30" t="s">
        <v>32</v>
      </c>
    </row>
    <row r="143" spans="1:25" ht="18" x14ac:dyDescent="0.35">
      <c r="A143" s="7" t="s">
        <v>578</v>
      </c>
      <c r="B143" s="8" t="s">
        <v>579</v>
      </c>
      <c r="C143" s="9" t="s">
        <v>77</v>
      </c>
      <c r="D143" s="9">
        <v>1797</v>
      </c>
      <c r="E143" s="9">
        <v>1801</v>
      </c>
      <c r="F143" s="9">
        <f t="shared" si="4"/>
        <v>4</v>
      </c>
      <c r="G143" s="9">
        <v>31.37</v>
      </c>
      <c r="H143" s="9">
        <f>G143/F143</f>
        <v>7.8425000000000002</v>
      </c>
      <c r="I143" s="9" t="s">
        <v>24</v>
      </c>
      <c r="J143" s="9" t="s">
        <v>25</v>
      </c>
      <c r="K143" s="9" t="s">
        <v>131</v>
      </c>
      <c r="L143" s="9" t="s">
        <v>580</v>
      </c>
      <c r="M143" s="9" t="s">
        <v>581</v>
      </c>
      <c r="N143" s="9" t="s">
        <v>443</v>
      </c>
      <c r="O143" s="9" t="s">
        <v>582</v>
      </c>
      <c r="P143" s="19" t="s">
        <v>30</v>
      </c>
      <c r="Q143" s="19" t="s">
        <v>31</v>
      </c>
      <c r="R143" s="7" t="s">
        <v>1517</v>
      </c>
      <c r="S143" s="7" t="s">
        <v>1424</v>
      </c>
      <c r="T143" s="7" t="s">
        <v>1612</v>
      </c>
      <c r="U143" s="9"/>
      <c r="V143" s="9"/>
      <c r="W143" s="9">
        <v>3.5</v>
      </c>
      <c r="X143" s="24"/>
      <c r="Y143" s="30" t="s">
        <v>32</v>
      </c>
    </row>
    <row r="144" spans="1:25" ht="18" x14ac:dyDescent="0.35">
      <c r="A144" s="7" t="s">
        <v>583</v>
      </c>
      <c r="B144" s="8" t="s">
        <v>22</v>
      </c>
      <c r="C144" s="9" t="s">
        <v>34</v>
      </c>
      <c r="D144" s="9">
        <v>1659</v>
      </c>
      <c r="E144" s="9">
        <v>1662</v>
      </c>
      <c r="F144" s="9">
        <f t="shared" si="4"/>
        <v>3</v>
      </c>
      <c r="G144" s="9">
        <v>1.02</v>
      </c>
      <c r="H144" s="9">
        <f>G144/8</f>
        <v>0.1275</v>
      </c>
      <c r="I144" s="9" t="s">
        <v>157</v>
      </c>
      <c r="J144" s="9" t="s">
        <v>126</v>
      </c>
      <c r="K144" s="9" t="s">
        <v>25</v>
      </c>
      <c r="L144" s="9" t="s">
        <v>584</v>
      </c>
      <c r="M144" s="9" t="s">
        <v>585</v>
      </c>
      <c r="N144" s="9" t="s">
        <v>91</v>
      </c>
      <c r="O144" s="9" t="s">
        <v>586</v>
      </c>
      <c r="P144" s="19" t="s">
        <v>30</v>
      </c>
      <c r="Q144" s="19" t="s">
        <v>31</v>
      </c>
      <c r="R144" s="7" t="s">
        <v>1613</v>
      </c>
      <c r="S144" s="7" t="s">
        <v>1442</v>
      </c>
      <c r="T144" s="7" t="s">
        <v>1614</v>
      </c>
      <c r="U144" s="9">
        <v>9.25</v>
      </c>
      <c r="V144" s="9">
        <v>4.125</v>
      </c>
      <c r="W144" s="9">
        <v>5.88</v>
      </c>
      <c r="X144" s="24"/>
      <c r="Y144" s="30" t="s">
        <v>130</v>
      </c>
    </row>
    <row r="145" spans="1:25" ht="18" x14ac:dyDescent="0.35">
      <c r="A145" s="7" t="s">
        <v>583</v>
      </c>
      <c r="B145" s="8"/>
      <c r="C145" s="9" t="s">
        <v>77</v>
      </c>
      <c r="D145" s="9">
        <v>1681</v>
      </c>
      <c r="E145" s="9">
        <v>1684</v>
      </c>
      <c r="F145" s="9">
        <f t="shared" si="4"/>
        <v>3</v>
      </c>
      <c r="G145" s="9"/>
      <c r="H145" s="9"/>
      <c r="I145" s="9"/>
      <c r="J145" s="9" t="s">
        <v>126</v>
      </c>
      <c r="K145" s="9" t="s">
        <v>131</v>
      </c>
      <c r="L145" s="9" t="s">
        <v>197</v>
      </c>
      <c r="M145" s="9" t="s">
        <v>587</v>
      </c>
      <c r="N145" s="9" t="s">
        <v>204</v>
      </c>
      <c r="O145" s="9" t="s">
        <v>588</v>
      </c>
      <c r="P145" s="19" t="s">
        <v>30</v>
      </c>
      <c r="Q145" s="19" t="s">
        <v>31</v>
      </c>
      <c r="R145" s="7" t="s">
        <v>1615</v>
      </c>
      <c r="S145" s="7" t="s">
        <v>1391</v>
      </c>
      <c r="T145" s="7" t="s">
        <v>1616</v>
      </c>
      <c r="U145" s="9">
        <v>15.11</v>
      </c>
      <c r="V145" s="9">
        <v>4.625</v>
      </c>
      <c r="W145" s="9">
        <v>5.88</v>
      </c>
      <c r="X145" s="24"/>
      <c r="Y145" s="30" t="s">
        <v>130</v>
      </c>
    </row>
    <row r="146" spans="1:25" ht="18" x14ac:dyDescent="0.35">
      <c r="A146" s="7" t="s">
        <v>583</v>
      </c>
      <c r="B146" s="8"/>
      <c r="C146" s="9" t="s">
        <v>77</v>
      </c>
      <c r="D146" s="9">
        <v>1690</v>
      </c>
      <c r="E146" s="9">
        <v>1692</v>
      </c>
      <c r="F146" s="9">
        <f t="shared" si="4"/>
        <v>2</v>
      </c>
      <c r="G146" s="9"/>
      <c r="H146" s="9"/>
      <c r="I146" s="9"/>
      <c r="J146" s="9" t="s">
        <v>126</v>
      </c>
      <c r="K146" s="9" t="s">
        <v>131</v>
      </c>
      <c r="L146" s="9" t="s">
        <v>589</v>
      </c>
      <c r="M146" s="9" t="s">
        <v>590</v>
      </c>
      <c r="N146" s="9" t="s">
        <v>91</v>
      </c>
      <c r="O146" s="9" t="s">
        <v>591</v>
      </c>
      <c r="P146" s="19" t="s">
        <v>30</v>
      </c>
      <c r="Q146" s="19" t="s">
        <v>31</v>
      </c>
      <c r="R146" s="7" t="s">
        <v>1617</v>
      </c>
      <c r="S146" s="7" t="s">
        <v>1336</v>
      </c>
      <c r="T146" s="7" t="s">
        <v>1618</v>
      </c>
      <c r="U146" s="9">
        <v>15.11</v>
      </c>
      <c r="V146" s="9">
        <v>9.86</v>
      </c>
      <c r="W146" s="9">
        <v>5.88</v>
      </c>
      <c r="X146" s="24"/>
      <c r="Y146" s="30" t="s">
        <v>130</v>
      </c>
    </row>
    <row r="147" spans="1:25" ht="18" x14ac:dyDescent="0.35">
      <c r="A147" s="7" t="s">
        <v>592</v>
      </c>
      <c r="B147" s="8" t="s">
        <v>593</v>
      </c>
      <c r="C147" s="9" t="s">
        <v>77</v>
      </c>
      <c r="D147" s="9">
        <v>1814</v>
      </c>
      <c r="E147" s="9">
        <v>1816</v>
      </c>
      <c r="F147" s="9">
        <f t="shared" si="4"/>
        <v>2</v>
      </c>
      <c r="G147" s="9">
        <v>14.4</v>
      </c>
      <c r="H147" s="9">
        <f>G147/10</f>
        <v>1.44</v>
      </c>
      <c r="I147" s="9" t="s">
        <v>594</v>
      </c>
      <c r="J147" s="9" t="s">
        <v>126</v>
      </c>
      <c r="K147" s="9" t="s">
        <v>25</v>
      </c>
      <c r="L147" s="9" t="s">
        <v>595</v>
      </c>
      <c r="M147" s="9" t="s">
        <v>596</v>
      </c>
      <c r="N147" s="9" t="s">
        <v>48</v>
      </c>
      <c r="O147" s="9" t="s">
        <v>597</v>
      </c>
      <c r="P147" s="19" t="s">
        <v>64</v>
      </c>
      <c r="Q147" s="19" t="s">
        <v>87</v>
      </c>
      <c r="R147" s="7" t="s">
        <v>1619</v>
      </c>
      <c r="S147" s="7" t="s">
        <v>1430</v>
      </c>
      <c r="T147" s="7" t="s">
        <v>1620</v>
      </c>
      <c r="U147" s="9">
        <v>5.6740000000000004</v>
      </c>
      <c r="V147" s="9">
        <v>4.1749999999999998</v>
      </c>
      <c r="W147" s="9">
        <v>4.8099999999999996</v>
      </c>
      <c r="X147" s="24"/>
      <c r="Y147" s="30" t="s">
        <v>130</v>
      </c>
    </row>
    <row r="148" spans="1:25" ht="18" x14ac:dyDescent="0.35">
      <c r="A148" s="7" t="s">
        <v>592</v>
      </c>
      <c r="B148" s="8"/>
      <c r="C148" s="9" t="s">
        <v>34</v>
      </c>
      <c r="D148" s="9">
        <v>1808</v>
      </c>
      <c r="E148" s="9">
        <v>1812</v>
      </c>
      <c r="F148" s="9">
        <f t="shared" si="4"/>
        <v>4</v>
      </c>
      <c r="G148" s="9"/>
      <c r="H148" s="9"/>
      <c r="I148" s="9"/>
      <c r="J148" s="9" t="s">
        <v>126</v>
      </c>
      <c r="K148" s="9" t="s">
        <v>25</v>
      </c>
      <c r="L148" s="9" t="s">
        <v>598</v>
      </c>
      <c r="M148" s="9" t="s">
        <v>599</v>
      </c>
      <c r="N148" s="9" t="s">
        <v>54</v>
      </c>
      <c r="O148" s="9" t="s">
        <v>600</v>
      </c>
      <c r="P148" s="19" t="s">
        <v>64</v>
      </c>
      <c r="Q148" s="19" t="s">
        <v>87</v>
      </c>
      <c r="R148" s="7" t="s">
        <v>1601</v>
      </c>
      <c r="S148" s="7" t="s">
        <v>1348</v>
      </c>
      <c r="T148" s="7" t="s">
        <v>1621</v>
      </c>
      <c r="U148" s="9">
        <v>15.667</v>
      </c>
      <c r="V148" s="9">
        <v>3.49800000000005</v>
      </c>
      <c r="W148" s="9">
        <v>4.8099999999999996</v>
      </c>
      <c r="X148" s="24"/>
      <c r="Y148" s="30" t="s">
        <v>130</v>
      </c>
    </row>
    <row r="149" spans="1:25" ht="18" x14ac:dyDescent="0.35">
      <c r="A149" s="7" t="s">
        <v>592</v>
      </c>
      <c r="B149" s="8"/>
      <c r="C149" s="9" t="s">
        <v>34</v>
      </c>
      <c r="D149" s="9">
        <v>1785</v>
      </c>
      <c r="E149" s="9">
        <v>1789</v>
      </c>
      <c r="F149" s="9">
        <f t="shared" si="4"/>
        <v>4</v>
      </c>
      <c r="G149" s="9"/>
      <c r="H149" s="9"/>
      <c r="I149" s="9"/>
      <c r="J149" s="9" t="s">
        <v>126</v>
      </c>
      <c r="K149" s="9" t="s">
        <v>25</v>
      </c>
      <c r="L149" s="9" t="s">
        <v>518</v>
      </c>
      <c r="M149" s="9" t="s">
        <v>601</v>
      </c>
      <c r="N149" s="9" t="s">
        <v>48</v>
      </c>
      <c r="O149" s="9" t="s">
        <v>602</v>
      </c>
      <c r="P149" s="19" t="s">
        <v>30</v>
      </c>
      <c r="Q149" s="19" t="s">
        <v>31</v>
      </c>
      <c r="R149" s="7" t="s">
        <v>1622</v>
      </c>
      <c r="S149" s="7" t="s">
        <v>1396</v>
      </c>
      <c r="T149" s="7" t="s">
        <v>1623</v>
      </c>
      <c r="U149" s="9">
        <v>15.667</v>
      </c>
      <c r="V149" s="9">
        <v>5.49500000000012</v>
      </c>
      <c r="W149" s="9">
        <v>4.8099999999999996</v>
      </c>
      <c r="X149" s="24"/>
      <c r="Y149" s="30" t="s">
        <v>130</v>
      </c>
    </row>
    <row r="150" spans="1:25" ht="18" x14ac:dyDescent="0.35">
      <c r="A150" s="7" t="s">
        <v>603</v>
      </c>
      <c r="B150" s="8" t="s">
        <v>579</v>
      </c>
      <c r="C150" s="9" t="s">
        <v>34</v>
      </c>
      <c r="D150" s="9">
        <v>1692</v>
      </c>
      <c r="E150" s="9">
        <v>1693</v>
      </c>
      <c r="F150" s="9">
        <f t="shared" si="4"/>
        <v>1</v>
      </c>
      <c r="G150" s="9">
        <v>5.61</v>
      </c>
      <c r="H150" s="9">
        <f>G150/6</f>
        <v>0.93500000000000005</v>
      </c>
      <c r="I150" s="9" t="s">
        <v>604</v>
      </c>
      <c r="J150" s="9" t="s">
        <v>126</v>
      </c>
      <c r="K150" s="9" t="s">
        <v>25</v>
      </c>
      <c r="L150" s="9" t="s">
        <v>605</v>
      </c>
      <c r="M150" s="9" t="s">
        <v>606</v>
      </c>
      <c r="N150" s="9" t="s">
        <v>112</v>
      </c>
      <c r="O150" s="9" t="s">
        <v>607</v>
      </c>
      <c r="P150" s="19" t="s">
        <v>30</v>
      </c>
      <c r="Q150" s="19" t="s">
        <v>31</v>
      </c>
      <c r="R150" s="7" t="s">
        <v>1624</v>
      </c>
      <c r="S150" s="7" t="s">
        <v>1625</v>
      </c>
      <c r="T150" s="7" t="s">
        <v>829</v>
      </c>
      <c r="U150" s="9">
        <v>14.298999999999999</v>
      </c>
      <c r="V150" s="9">
        <v>8.7989999999999799</v>
      </c>
      <c r="W150" s="9">
        <v>11.04</v>
      </c>
      <c r="X150" s="24"/>
      <c r="Y150" s="30" t="s">
        <v>130</v>
      </c>
    </row>
    <row r="151" spans="1:25" ht="18" x14ac:dyDescent="0.35">
      <c r="A151" s="7" t="s">
        <v>603</v>
      </c>
      <c r="B151" s="8"/>
      <c r="C151" s="9" t="s">
        <v>34</v>
      </c>
      <c r="D151" s="9">
        <v>1690</v>
      </c>
      <c r="E151" s="9">
        <v>1691</v>
      </c>
      <c r="F151" s="9">
        <f t="shared" si="4"/>
        <v>1</v>
      </c>
      <c r="G151" s="9"/>
      <c r="H151" s="9"/>
      <c r="I151" s="9"/>
      <c r="J151" s="9" t="s">
        <v>126</v>
      </c>
      <c r="K151" s="9" t="s">
        <v>25</v>
      </c>
      <c r="L151" s="9" t="s">
        <v>608</v>
      </c>
      <c r="M151" s="9" t="s">
        <v>609</v>
      </c>
      <c r="N151" s="9" t="s">
        <v>109</v>
      </c>
      <c r="O151" s="9" t="s">
        <v>610</v>
      </c>
      <c r="P151" s="19" t="s">
        <v>30</v>
      </c>
      <c r="Q151" s="19" t="s">
        <v>31</v>
      </c>
      <c r="R151" s="7" t="s">
        <v>1626</v>
      </c>
      <c r="S151" s="7" t="s">
        <v>1374</v>
      </c>
      <c r="T151" s="7" t="s">
        <v>1627</v>
      </c>
      <c r="U151" s="9">
        <v>14.298999999999999</v>
      </c>
      <c r="V151" s="9">
        <v>8.7989999999999799</v>
      </c>
      <c r="W151" s="9">
        <v>11.04</v>
      </c>
      <c r="X151" s="24"/>
      <c r="Y151" s="30" t="s">
        <v>130</v>
      </c>
    </row>
    <row r="152" spans="1:25" ht="18" x14ac:dyDescent="0.35">
      <c r="A152" s="7" t="s">
        <v>603</v>
      </c>
      <c r="B152" s="8"/>
      <c r="C152" s="9" t="s">
        <v>34</v>
      </c>
      <c r="D152" s="9">
        <v>1687</v>
      </c>
      <c r="E152" s="9">
        <v>1688</v>
      </c>
      <c r="F152" s="9">
        <f t="shared" si="4"/>
        <v>1</v>
      </c>
      <c r="G152" s="9"/>
      <c r="H152" s="9"/>
      <c r="I152" s="9"/>
      <c r="J152" s="9" t="s">
        <v>126</v>
      </c>
      <c r="K152" s="9" t="s">
        <v>25</v>
      </c>
      <c r="L152" s="9" t="s">
        <v>611</v>
      </c>
      <c r="M152" s="9" t="s">
        <v>612</v>
      </c>
      <c r="N152" s="9" t="s">
        <v>112</v>
      </c>
      <c r="O152" s="9" t="s">
        <v>613</v>
      </c>
      <c r="P152" s="19" t="s">
        <v>30</v>
      </c>
      <c r="Q152" s="19" t="s">
        <v>31</v>
      </c>
      <c r="R152" s="7" t="s">
        <v>1358</v>
      </c>
      <c r="S152" s="7" t="s">
        <v>1625</v>
      </c>
      <c r="T152" s="7" t="s">
        <v>1628</v>
      </c>
      <c r="U152" s="9">
        <v>14.298999999999999</v>
      </c>
      <c r="V152" s="9">
        <v>8.7989999999999799</v>
      </c>
      <c r="W152" s="9">
        <v>11.04</v>
      </c>
      <c r="X152" s="24"/>
      <c r="Y152" s="30" t="s">
        <v>130</v>
      </c>
    </row>
    <row r="153" spans="1:25" ht="18" x14ac:dyDescent="0.35">
      <c r="A153" s="7" t="s">
        <v>603</v>
      </c>
      <c r="B153" s="8"/>
      <c r="C153" s="9" t="s">
        <v>34</v>
      </c>
      <c r="D153" s="9">
        <v>1685</v>
      </c>
      <c r="E153" s="9">
        <v>1686</v>
      </c>
      <c r="F153" s="9">
        <f t="shared" si="4"/>
        <v>1</v>
      </c>
      <c r="G153" s="9"/>
      <c r="H153" s="9"/>
      <c r="I153" s="9"/>
      <c r="J153" s="9" t="s">
        <v>126</v>
      </c>
      <c r="K153" s="9" t="s">
        <v>25</v>
      </c>
      <c r="L153" s="9" t="s">
        <v>614</v>
      </c>
      <c r="M153" s="9" t="s">
        <v>615</v>
      </c>
      <c r="N153" s="9" t="s">
        <v>112</v>
      </c>
      <c r="O153" s="9" t="s">
        <v>616</v>
      </c>
      <c r="P153" s="19" t="s">
        <v>30</v>
      </c>
      <c r="Q153" s="19" t="s">
        <v>31</v>
      </c>
      <c r="R153" s="7" t="s">
        <v>1629</v>
      </c>
      <c r="S153" s="7" t="s">
        <v>1359</v>
      </c>
      <c r="T153" s="7" t="s">
        <v>1507</v>
      </c>
      <c r="U153" s="9">
        <v>14.298999999999999</v>
      </c>
      <c r="V153" s="9">
        <v>8.7989999999999799</v>
      </c>
      <c r="W153" s="9">
        <v>11.04</v>
      </c>
      <c r="X153" s="24"/>
      <c r="Y153" s="30" t="s">
        <v>130</v>
      </c>
    </row>
    <row r="154" spans="1:25" ht="18" x14ac:dyDescent="0.35">
      <c r="A154" s="7" t="s">
        <v>603</v>
      </c>
      <c r="B154" s="8"/>
      <c r="C154" s="9" t="s">
        <v>34</v>
      </c>
      <c r="D154" s="9">
        <v>1681</v>
      </c>
      <c r="E154" s="9">
        <v>1682</v>
      </c>
      <c r="F154" s="9">
        <f t="shared" si="4"/>
        <v>1</v>
      </c>
      <c r="G154" s="9"/>
      <c r="H154" s="9"/>
      <c r="I154" s="9"/>
      <c r="J154" s="9" t="s">
        <v>126</v>
      </c>
      <c r="K154" s="9" t="s">
        <v>25</v>
      </c>
      <c r="L154" s="9" t="s">
        <v>617</v>
      </c>
      <c r="M154" s="9" t="s">
        <v>618</v>
      </c>
      <c r="N154" s="9" t="s">
        <v>134</v>
      </c>
      <c r="O154" s="9" t="s">
        <v>619</v>
      </c>
      <c r="P154" s="19" t="s">
        <v>30</v>
      </c>
      <c r="Q154" s="19" t="s">
        <v>31</v>
      </c>
      <c r="R154" s="7" t="s">
        <v>1531</v>
      </c>
      <c r="S154" s="7" t="s">
        <v>1383</v>
      </c>
      <c r="T154" s="7" t="s">
        <v>1630</v>
      </c>
      <c r="U154" s="9">
        <v>14.298999999999999</v>
      </c>
      <c r="V154" s="9">
        <v>5.5</v>
      </c>
      <c r="W154" s="9">
        <v>11.04</v>
      </c>
      <c r="X154" s="24"/>
      <c r="Y154" s="30" t="s">
        <v>130</v>
      </c>
    </row>
    <row r="155" spans="1:25" ht="18" x14ac:dyDescent="0.35">
      <c r="A155" s="7" t="s">
        <v>603</v>
      </c>
      <c r="B155" s="8"/>
      <c r="C155" s="9" t="s">
        <v>620</v>
      </c>
      <c r="D155" s="9">
        <v>1679</v>
      </c>
      <c r="E155" s="9">
        <v>1680</v>
      </c>
      <c r="F155" s="9">
        <f t="shared" si="4"/>
        <v>1</v>
      </c>
      <c r="G155" s="9"/>
      <c r="H155" s="9"/>
      <c r="I155" s="9"/>
      <c r="J155" s="9" t="s">
        <v>126</v>
      </c>
      <c r="K155" s="9" t="s">
        <v>25</v>
      </c>
      <c r="L155" s="9" t="s">
        <v>621</v>
      </c>
      <c r="M155" s="9" t="s">
        <v>622</v>
      </c>
      <c r="N155" s="9" t="s">
        <v>109</v>
      </c>
      <c r="O155" s="9" t="s">
        <v>623</v>
      </c>
      <c r="P155" s="19" t="s">
        <v>30</v>
      </c>
      <c r="Q155" s="19" t="s">
        <v>31</v>
      </c>
      <c r="R155" s="7" t="s">
        <v>1631</v>
      </c>
      <c r="S155" s="7" t="s">
        <v>1368</v>
      </c>
      <c r="T155" s="7" t="s">
        <v>1632</v>
      </c>
      <c r="U155" s="9">
        <v>14.298999999999999</v>
      </c>
      <c r="V155" s="9">
        <v>5.5</v>
      </c>
      <c r="W155" s="9">
        <v>11.04</v>
      </c>
      <c r="X155" s="24"/>
      <c r="Y155" s="30" t="s">
        <v>130</v>
      </c>
    </row>
    <row r="156" spans="1:25" ht="18" x14ac:dyDescent="0.35">
      <c r="A156" s="7" t="s">
        <v>624</v>
      </c>
      <c r="B156" s="8" t="s">
        <v>625</v>
      </c>
      <c r="C156" s="9" t="s">
        <v>77</v>
      </c>
      <c r="D156" s="9">
        <v>1674</v>
      </c>
      <c r="E156" s="9">
        <v>1676</v>
      </c>
      <c r="F156" s="9">
        <f t="shared" si="4"/>
        <v>2</v>
      </c>
      <c r="G156" s="9">
        <v>11.14</v>
      </c>
      <c r="H156" s="9">
        <f>G156/8</f>
        <v>1.3925000000000001</v>
      </c>
      <c r="I156" s="9" t="s">
        <v>626</v>
      </c>
      <c r="J156" s="9" t="s">
        <v>126</v>
      </c>
      <c r="K156" s="9" t="s">
        <v>25</v>
      </c>
      <c r="L156" s="9" t="s">
        <v>627</v>
      </c>
      <c r="M156" s="9" t="s">
        <v>628</v>
      </c>
      <c r="N156" s="9" t="s">
        <v>28</v>
      </c>
      <c r="O156" s="9" t="s">
        <v>629</v>
      </c>
      <c r="P156" s="19" t="s">
        <v>64</v>
      </c>
      <c r="Q156" s="19" t="s">
        <v>87</v>
      </c>
      <c r="R156" s="7" t="s">
        <v>1633</v>
      </c>
      <c r="S156" s="7" t="s">
        <v>1419</v>
      </c>
      <c r="T156" s="7" t="s">
        <v>1634</v>
      </c>
      <c r="U156" s="9">
        <v>9.7840000000000007</v>
      </c>
      <c r="V156" s="9">
        <v>3.89999999999986</v>
      </c>
      <c r="W156" s="9">
        <v>10</v>
      </c>
      <c r="X156" s="24"/>
      <c r="Y156" s="30" t="s">
        <v>130</v>
      </c>
    </row>
    <row r="157" spans="1:25" ht="18" x14ac:dyDescent="0.35">
      <c r="A157" s="7" t="s">
        <v>624</v>
      </c>
      <c r="B157" s="8"/>
      <c r="C157" s="9" t="s">
        <v>77</v>
      </c>
      <c r="D157" s="9">
        <v>1667</v>
      </c>
      <c r="E157" s="9">
        <v>1669</v>
      </c>
      <c r="F157" s="9">
        <f t="shared" si="4"/>
        <v>2</v>
      </c>
      <c r="G157" s="9"/>
      <c r="H157" s="9"/>
      <c r="I157" s="9"/>
      <c r="J157" s="9" t="s">
        <v>126</v>
      </c>
      <c r="K157" s="9" t="s">
        <v>131</v>
      </c>
      <c r="L157" s="9" t="s">
        <v>630</v>
      </c>
      <c r="M157" s="9" t="s">
        <v>631</v>
      </c>
      <c r="N157" s="9" t="s">
        <v>48</v>
      </c>
      <c r="O157" s="9" t="s">
        <v>632</v>
      </c>
      <c r="P157" s="19" t="s">
        <v>64</v>
      </c>
      <c r="Q157" s="19" t="s">
        <v>87</v>
      </c>
      <c r="R157" s="7" t="s">
        <v>1635</v>
      </c>
      <c r="S157" s="7" t="s">
        <v>1415</v>
      </c>
      <c r="T157" s="7" t="s">
        <v>1636</v>
      </c>
      <c r="U157" s="9">
        <v>9.7840000000000007</v>
      </c>
      <c r="V157" s="9">
        <v>3.28499999999985</v>
      </c>
      <c r="W157" s="9">
        <v>10</v>
      </c>
      <c r="X157" s="24"/>
      <c r="Y157" s="30" t="s">
        <v>130</v>
      </c>
    </row>
    <row r="158" spans="1:25" ht="18" x14ac:dyDescent="0.35">
      <c r="A158" s="7" t="s">
        <v>624</v>
      </c>
      <c r="B158" s="8"/>
      <c r="C158" s="9" t="s">
        <v>34</v>
      </c>
      <c r="D158" s="9">
        <v>1663</v>
      </c>
      <c r="E158" s="9">
        <v>1665</v>
      </c>
      <c r="F158" s="9">
        <f t="shared" si="4"/>
        <v>2</v>
      </c>
      <c r="G158" s="9"/>
      <c r="H158" s="9"/>
      <c r="I158" s="9"/>
      <c r="J158" s="9" t="s">
        <v>126</v>
      </c>
      <c r="K158" s="9" t="s">
        <v>25</v>
      </c>
      <c r="L158" s="9" t="s">
        <v>633</v>
      </c>
      <c r="M158" s="9" t="s">
        <v>203</v>
      </c>
      <c r="N158" s="9" t="s">
        <v>48</v>
      </c>
      <c r="O158" s="9" t="s">
        <v>634</v>
      </c>
      <c r="P158" s="19" t="s">
        <v>30</v>
      </c>
      <c r="Q158" s="19" t="s">
        <v>31</v>
      </c>
      <c r="R158" s="7" t="s">
        <v>1637</v>
      </c>
      <c r="S158" s="7" t="s">
        <v>1391</v>
      </c>
      <c r="T158" s="7" t="s">
        <v>979</v>
      </c>
      <c r="U158" s="9">
        <v>14.013</v>
      </c>
      <c r="V158" s="9">
        <v>5.7140000000000004</v>
      </c>
      <c r="W158" s="9">
        <v>10</v>
      </c>
      <c r="X158" s="24"/>
      <c r="Y158" s="30" t="s">
        <v>130</v>
      </c>
    </row>
    <row r="159" spans="1:25" ht="18" x14ac:dyDescent="0.35">
      <c r="A159" s="7" t="s">
        <v>624</v>
      </c>
      <c r="B159" s="8"/>
      <c r="C159" s="9" t="s">
        <v>34</v>
      </c>
      <c r="D159" s="9">
        <v>1657.5</v>
      </c>
      <c r="E159" s="9">
        <v>1659.5</v>
      </c>
      <c r="F159" s="9">
        <f t="shared" si="4"/>
        <v>2</v>
      </c>
      <c r="G159" s="9"/>
      <c r="H159" s="9"/>
      <c r="I159" s="9"/>
      <c r="J159" s="9" t="s">
        <v>126</v>
      </c>
      <c r="K159" s="9" t="s">
        <v>25</v>
      </c>
      <c r="L159" s="9" t="s">
        <v>635</v>
      </c>
      <c r="M159" s="9" t="s">
        <v>636</v>
      </c>
      <c r="N159" s="9" t="s">
        <v>54</v>
      </c>
      <c r="O159" s="9" t="s">
        <v>637</v>
      </c>
      <c r="P159" s="19" t="s">
        <v>64</v>
      </c>
      <c r="Q159" s="19" t="s">
        <v>87</v>
      </c>
      <c r="R159" s="7" t="s">
        <v>1508</v>
      </c>
      <c r="S159" s="7" t="s">
        <v>1391</v>
      </c>
      <c r="T159" s="7" t="s">
        <v>1638</v>
      </c>
      <c r="U159" s="9">
        <v>14.013</v>
      </c>
      <c r="V159" s="9">
        <v>3.7989999999999799</v>
      </c>
      <c r="W159" s="9">
        <v>10</v>
      </c>
      <c r="X159" s="24"/>
      <c r="Y159" s="30" t="s">
        <v>130</v>
      </c>
    </row>
    <row r="160" spans="1:25" ht="18" x14ac:dyDescent="0.35">
      <c r="A160" s="7" t="s">
        <v>638</v>
      </c>
      <c r="B160" s="8" t="s">
        <v>22</v>
      </c>
      <c r="C160" s="9" t="s">
        <v>77</v>
      </c>
      <c r="D160" s="9">
        <v>1505</v>
      </c>
      <c r="E160" s="9">
        <v>1507</v>
      </c>
      <c r="F160" s="9">
        <f t="shared" si="4"/>
        <v>2</v>
      </c>
      <c r="G160" s="9">
        <v>0</v>
      </c>
      <c r="H160" s="9"/>
      <c r="I160" s="9" t="s">
        <v>24</v>
      </c>
      <c r="J160" s="9" t="s">
        <v>150</v>
      </c>
      <c r="K160" s="9" t="s">
        <v>25</v>
      </c>
      <c r="L160" s="9" t="s">
        <v>639</v>
      </c>
      <c r="M160" s="9" t="s">
        <v>640</v>
      </c>
      <c r="N160" s="9" t="s">
        <v>48</v>
      </c>
      <c r="O160" s="9" t="s">
        <v>641</v>
      </c>
      <c r="P160" s="19" t="s">
        <v>30</v>
      </c>
      <c r="Q160" s="19" t="s">
        <v>31</v>
      </c>
      <c r="R160" s="7" t="s">
        <v>1639</v>
      </c>
      <c r="S160" s="7" t="s">
        <v>1415</v>
      </c>
      <c r="T160" s="7" t="s">
        <v>1640</v>
      </c>
      <c r="U160" s="9">
        <v>15.7</v>
      </c>
      <c r="V160" s="9">
        <v>5.9</v>
      </c>
      <c r="W160" s="9">
        <v>6.39</v>
      </c>
      <c r="X160" s="24"/>
      <c r="Y160" s="30" t="s">
        <v>154</v>
      </c>
    </row>
    <row r="161" spans="1:25" ht="18" x14ac:dyDescent="0.35">
      <c r="A161" s="7" t="s">
        <v>638</v>
      </c>
      <c r="B161" s="8"/>
      <c r="C161" s="9" t="s">
        <v>34</v>
      </c>
      <c r="D161" s="9">
        <v>1498</v>
      </c>
      <c r="E161" s="9">
        <v>1500</v>
      </c>
      <c r="F161" s="9">
        <f t="shared" si="4"/>
        <v>2</v>
      </c>
      <c r="G161" s="9"/>
      <c r="H161" s="9"/>
      <c r="I161" s="9"/>
      <c r="J161" s="9" t="s">
        <v>150</v>
      </c>
      <c r="K161" s="9" t="s">
        <v>131</v>
      </c>
      <c r="L161" s="9" t="s">
        <v>642</v>
      </c>
      <c r="M161" s="9" t="s">
        <v>643</v>
      </c>
      <c r="N161" s="9" t="s">
        <v>204</v>
      </c>
      <c r="O161" s="9" t="s">
        <v>644</v>
      </c>
      <c r="P161" s="19" t="s">
        <v>64</v>
      </c>
      <c r="Q161" s="19" t="s">
        <v>87</v>
      </c>
      <c r="R161" s="7" t="s">
        <v>1641</v>
      </c>
      <c r="S161" s="7" t="s">
        <v>1511</v>
      </c>
      <c r="T161" s="7" t="s">
        <v>1642</v>
      </c>
      <c r="U161" s="9">
        <v>15.7</v>
      </c>
      <c r="V161" s="9">
        <v>3.2000000000000499</v>
      </c>
      <c r="W161" s="9">
        <v>6.39</v>
      </c>
      <c r="X161" s="24"/>
      <c r="Y161" s="30" t="s">
        <v>154</v>
      </c>
    </row>
    <row r="162" spans="1:25" ht="18" x14ac:dyDescent="0.35">
      <c r="A162" s="7" t="s">
        <v>638</v>
      </c>
      <c r="B162" s="8"/>
      <c r="C162" s="9" t="s">
        <v>34</v>
      </c>
      <c r="D162" s="9">
        <v>1492</v>
      </c>
      <c r="E162" s="9">
        <v>1494</v>
      </c>
      <c r="F162" s="9">
        <f t="shared" si="4"/>
        <v>2</v>
      </c>
      <c r="G162" s="9">
        <v>0.8</v>
      </c>
      <c r="H162" s="9">
        <f>G162/F162</f>
        <v>0.4</v>
      </c>
      <c r="I162" s="9" t="s">
        <v>645</v>
      </c>
      <c r="J162" s="9" t="s">
        <v>126</v>
      </c>
      <c r="K162" s="9" t="s">
        <v>131</v>
      </c>
      <c r="L162" s="9" t="s">
        <v>646</v>
      </c>
      <c r="M162" s="9" t="s">
        <v>647</v>
      </c>
      <c r="N162" s="9" t="s">
        <v>218</v>
      </c>
      <c r="O162" s="9" t="s">
        <v>648</v>
      </c>
      <c r="P162" s="19" t="s">
        <v>64</v>
      </c>
      <c r="Q162" s="19" t="s">
        <v>65</v>
      </c>
      <c r="R162" s="7" t="s">
        <v>1643</v>
      </c>
      <c r="S162" s="7" t="s">
        <v>1396</v>
      </c>
      <c r="T162" s="7" t="s">
        <v>1550</v>
      </c>
      <c r="U162" s="9">
        <v>15.7</v>
      </c>
      <c r="V162" s="9">
        <v>3</v>
      </c>
      <c r="W162" s="9">
        <v>6.39</v>
      </c>
      <c r="X162" s="24"/>
      <c r="Y162" s="30" t="s">
        <v>130</v>
      </c>
    </row>
    <row r="163" spans="1:25" ht="18" x14ac:dyDescent="0.35">
      <c r="A163" s="7" t="s">
        <v>649</v>
      </c>
      <c r="B163" s="8" t="s">
        <v>579</v>
      </c>
      <c r="C163" s="9" t="s">
        <v>77</v>
      </c>
      <c r="D163" s="9">
        <v>1530</v>
      </c>
      <c r="E163" s="9">
        <v>1532</v>
      </c>
      <c r="F163" s="9">
        <f t="shared" si="4"/>
        <v>2</v>
      </c>
      <c r="G163" s="9">
        <v>0.9</v>
      </c>
      <c r="H163" s="9">
        <f>G163/F163</f>
        <v>0.45</v>
      </c>
      <c r="I163" s="9" t="s">
        <v>650</v>
      </c>
      <c r="J163" s="9" t="s">
        <v>126</v>
      </c>
      <c r="K163" s="9" t="s">
        <v>59</v>
      </c>
      <c r="L163" s="9" t="s">
        <v>651</v>
      </c>
      <c r="M163" s="9" t="s">
        <v>652</v>
      </c>
      <c r="N163" s="9" t="s">
        <v>28</v>
      </c>
      <c r="O163" s="9" t="s">
        <v>653</v>
      </c>
      <c r="P163" s="19" t="s">
        <v>30</v>
      </c>
      <c r="Q163" s="19" t="s">
        <v>31</v>
      </c>
      <c r="R163" s="7" t="s">
        <v>1644</v>
      </c>
      <c r="S163" s="7" t="s">
        <v>1365</v>
      </c>
      <c r="T163" s="7" t="s">
        <v>1645</v>
      </c>
      <c r="U163" s="9">
        <v>16.396999999999998</v>
      </c>
      <c r="V163" s="9">
        <v>4.9989999999999997</v>
      </c>
      <c r="W163" s="9">
        <v>4.42</v>
      </c>
      <c r="X163" s="24"/>
      <c r="Y163" s="30" t="s">
        <v>130</v>
      </c>
    </row>
    <row r="164" spans="1:25" ht="18" x14ac:dyDescent="0.35">
      <c r="A164" s="7" t="s">
        <v>649</v>
      </c>
      <c r="B164" s="8"/>
      <c r="C164" s="9" t="s">
        <v>77</v>
      </c>
      <c r="D164" s="9">
        <v>1524</v>
      </c>
      <c r="E164" s="9">
        <v>1526</v>
      </c>
      <c r="F164" s="9">
        <f t="shared" si="4"/>
        <v>2</v>
      </c>
      <c r="G164" s="9"/>
      <c r="H164" s="9"/>
      <c r="I164" s="9"/>
      <c r="J164" s="9" t="s">
        <v>126</v>
      </c>
      <c r="K164" s="9" t="s">
        <v>25</v>
      </c>
      <c r="L164" s="9" t="s">
        <v>654</v>
      </c>
      <c r="M164" s="9" t="s">
        <v>655</v>
      </c>
      <c r="N164" s="9" t="s">
        <v>42</v>
      </c>
      <c r="O164" s="9" t="s">
        <v>656</v>
      </c>
      <c r="P164" s="19" t="s">
        <v>64</v>
      </c>
      <c r="Q164" s="19" t="s">
        <v>87</v>
      </c>
      <c r="R164" s="7" t="s">
        <v>1646</v>
      </c>
      <c r="S164" s="7" t="s">
        <v>1424</v>
      </c>
      <c r="T164" s="7" t="s">
        <v>1647</v>
      </c>
      <c r="U164" s="9">
        <v>16.396999999999998</v>
      </c>
      <c r="V164" s="9">
        <v>3.59899999999993</v>
      </c>
      <c r="W164" s="9">
        <v>4.42</v>
      </c>
      <c r="X164" s="24"/>
      <c r="Y164" s="30" t="s">
        <v>130</v>
      </c>
    </row>
    <row r="165" spans="1:25" ht="18" x14ac:dyDescent="0.35">
      <c r="A165" s="7" t="s">
        <v>649</v>
      </c>
      <c r="B165" s="8"/>
      <c r="C165" s="9" t="s">
        <v>77</v>
      </c>
      <c r="D165" s="9">
        <v>1519</v>
      </c>
      <c r="E165" s="9">
        <v>1521</v>
      </c>
      <c r="F165" s="9">
        <f t="shared" si="4"/>
        <v>2</v>
      </c>
      <c r="G165" s="9"/>
      <c r="H165" s="9"/>
      <c r="I165" s="9"/>
      <c r="J165" s="9" t="s">
        <v>126</v>
      </c>
      <c r="K165" s="9" t="s">
        <v>131</v>
      </c>
      <c r="L165" s="9" t="s">
        <v>418</v>
      </c>
      <c r="M165" s="9" t="s">
        <v>657</v>
      </c>
      <c r="N165" s="9" t="s">
        <v>28</v>
      </c>
      <c r="O165" s="9" t="s">
        <v>658</v>
      </c>
      <c r="P165" s="19" t="s">
        <v>30</v>
      </c>
      <c r="Q165" s="19" t="s">
        <v>31</v>
      </c>
      <c r="R165" s="7" t="s">
        <v>1382</v>
      </c>
      <c r="S165" s="7" t="s">
        <v>1506</v>
      </c>
      <c r="T165" s="7" t="s">
        <v>1254</v>
      </c>
      <c r="U165" s="9">
        <v>16.396999999999998</v>
      </c>
      <c r="V165" s="9">
        <v>7.7990000000000004</v>
      </c>
      <c r="W165" s="9">
        <v>4.42</v>
      </c>
      <c r="X165" s="24"/>
      <c r="Y165" s="30" t="s">
        <v>130</v>
      </c>
    </row>
    <row r="166" spans="1:25" ht="18" x14ac:dyDescent="0.35">
      <c r="A166" s="7" t="s">
        <v>659</v>
      </c>
      <c r="B166" s="8" t="s">
        <v>579</v>
      </c>
      <c r="C166" s="9" t="s">
        <v>34</v>
      </c>
      <c r="D166" s="9">
        <v>1406</v>
      </c>
      <c r="E166" s="9">
        <v>1410</v>
      </c>
      <c r="F166" s="9">
        <f t="shared" si="4"/>
        <v>4</v>
      </c>
      <c r="G166" s="9">
        <v>0</v>
      </c>
      <c r="H166" s="9"/>
      <c r="I166" s="9" t="s">
        <v>660</v>
      </c>
      <c r="J166" s="9" t="s">
        <v>69</v>
      </c>
      <c r="K166" s="9" t="s">
        <v>25</v>
      </c>
      <c r="L166" s="9" t="s">
        <v>584</v>
      </c>
      <c r="M166" s="9" t="s">
        <v>661</v>
      </c>
      <c r="N166" s="9" t="s">
        <v>42</v>
      </c>
      <c r="O166" s="9" t="s">
        <v>662</v>
      </c>
      <c r="P166" s="19" t="s">
        <v>30</v>
      </c>
      <c r="Q166" s="19" t="s">
        <v>31</v>
      </c>
      <c r="R166" s="7" t="s">
        <v>1648</v>
      </c>
      <c r="S166" s="7" t="s">
        <v>1424</v>
      </c>
      <c r="T166" s="7" t="s">
        <v>1649</v>
      </c>
      <c r="U166" s="9">
        <v>13.898</v>
      </c>
      <c r="V166" s="9">
        <v>9.0990000000000002</v>
      </c>
      <c r="W166" s="27">
        <v>8.5</v>
      </c>
      <c r="X166" s="24"/>
      <c r="Y166" s="30" t="s">
        <v>66</v>
      </c>
    </row>
    <row r="167" spans="1:25" ht="18" x14ac:dyDescent="0.35">
      <c r="A167" s="7" t="s">
        <v>663</v>
      </c>
      <c r="B167" s="8" t="s">
        <v>593</v>
      </c>
      <c r="C167" s="9" t="s">
        <v>77</v>
      </c>
      <c r="D167" s="9">
        <v>1739</v>
      </c>
      <c r="E167" s="9">
        <v>1739.5</v>
      </c>
      <c r="F167" s="9">
        <f t="shared" si="4"/>
        <v>0.5</v>
      </c>
      <c r="G167" s="9">
        <v>33.15</v>
      </c>
      <c r="H167" s="9">
        <f>G167/6</f>
        <v>5.5250000000000004</v>
      </c>
      <c r="I167" s="9" t="s">
        <v>24</v>
      </c>
      <c r="J167" s="9" t="s">
        <v>25</v>
      </c>
      <c r="K167" s="9" t="s">
        <v>25</v>
      </c>
      <c r="L167" s="9" t="s">
        <v>127</v>
      </c>
      <c r="M167" s="9" t="s">
        <v>664</v>
      </c>
      <c r="N167" s="9" t="s">
        <v>54</v>
      </c>
      <c r="O167" s="9" t="s">
        <v>665</v>
      </c>
      <c r="P167" s="19" t="s">
        <v>30</v>
      </c>
      <c r="Q167" s="19" t="s">
        <v>31</v>
      </c>
      <c r="R167" s="7" t="s">
        <v>1650</v>
      </c>
      <c r="S167" s="7" t="s">
        <v>1345</v>
      </c>
      <c r="T167" s="7" t="s">
        <v>1651</v>
      </c>
      <c r="U167" s="9">
        <v>13.598000000000001</v>
      </c>
      <c r="V167" s="9">
        <v>6.1989999999999998</v>
      </c>
      <c r="W167" s="9">
        <v>4.97</v>
      </c>
      <c r="X167" s="24"/>
      <c r="Y167" s="30" t="s">
        <v>32</v>
      </c>
    </row>
    <row r="168" spans="1:25" ht="18" x14ac:dyDescent="0.35">
      <c r="A168" s="7" t="s">
        <v>663</v>
      </c>
      <c r="B168" s="8"/>
      <c r="C168" s="9" t="s">
        <v>77</v>
      </c>
      <c r="D168" s="9">
        <v>1738</v>
      </c>
      <c r="E168" s="9">
        <v>1738.5</v>
      </c>
      <c r="F168" s="9">
        <f t="shared" si="4"/>
        <v>0.5</v>
      </c>
      <c r="G168" s="9"/>
      <c r="H168" s="9"/>
      <c r="I168" s="9"/>
      <c r="J168" s="9" t="s">
        <v>25</v>
      </c>
      <c r="K168" s="9" t="s">
        <v>25</v>
      </c>
      <c r="L168" s="9" t="s">
        <v>666</v>
      </c>
      <c r="M168" s="9" t="s">
        <v>667</v>
      </c>
      <c r="N168" s="9" t="s">
        <v>134</v>
      </c>
      <c r="O168" s="9" t="s">
        <v>668</v>
      </c>
      <c r="P168" s="19" t="s">
        <v>30</v>
      </c>
      <c r="Q168" s="19" t="s">
        <v>31</v>
      </c>
      <c r="R168" s="7" t="s">
        <v>1652</v>
      </c>
      <c r="S168" s="7" t="s">
        <v>1653</v>
      </c>
      <c r="T168" s="7" t="s">
        <v>1011</v>
      </c>
      <c r="U168" s="9">
        <v>13.598000000000001</v>
      </c>
      <c r="V168" s="9">
        <v>6.1989999999999998</v>
      </c>
      <c r="W168" s="9">
        <v>4.97</v>
      </c>
      <c r="X168" s="24"/>
      <c r="Y168" s="30" t="s">
        <v>32</v>
      </c>
    </row>
    <row r="169" spans="1:25" ht="18" x14ac:dyDescent="0.35">
      <c r="A169" s="7" t="s">
        <v>663</v>
      </c>
      <c r="B169" s="8"/>
      <c r="C169" s="9" t="s">
        <v>77</v>
      </c>
      <c r="D169" s="9">
        <v>1737</v>
      </c>
      <c r="E169" s="9">
        <v>1737.5</v>
      </c>
      <c r="F169" s="9">
        <f t="shared" si="4"/>
        <v>0.5</v>
      </c>
      <c r="G169" s="9"/>
      <c r="H169" s="9"/>
      <c r="I169" s="9"/>
      <c r="J169" s="9" t="s">
        <v>25</v>
      </c>
      <c r="K169" s="9" t="s">
        <v>25</v>
      </c>
      <c r="L169" s="9" t="s">
        <v>669</v>
      </c>
      <c r="M169" s="9" t="s">
        <v>670</v>
      </c>
      <c r="N169" s="9" t="s">
        <v>100</v>
      </c>
      <c r="O169" s="9" t="s">
        <v>671</v>
      </c>
      <c r="P169" s="19" t="s">
        <v>30</v>
      </c>
      <c r="Q169" s="19" t="s">
        <v>31</v>
      </c>
      <c r="R169" s="7" t="s">
        <v>1654</v>
      </c>
      <c r="S169" s="7" t="s">
        <v>1439</v>
      </c>
      <c r="T169" s="7" t="s">
        <v>1655</v>
      </c>
      <c r="U169" s="9">
        <v>13.598000000000001</v>
      </c>
      <c r="V169" s="9">
        <v>6.1989999999999998</v>
      </c>
      <c r="W169" s="9">
        <v>4.97</v>
      </c>
      <c r="X169" s="24"/>
      <c r="Y169" s="30" t="s">
        <v>32</v>
      </c>
    </row>
    <row r="170" spans="1:25" ht="18" x14ac:dyDescent="0.35">
      <c r="A170" s="7" t="s">
        <v>663</v>
      </c>
      <c r="B170" s="8"/>
      <c r="C170" s="9" t="s">
        <v>77</v>
      </c>
      <c r="D170" s="9">
        <v>1735</v>
      </c>
      <c r="E170" s="9">
        <v>1735.5</v>
      </c>
      <c r="F170" s="9">
        <f t="shared" si="4"/>
        <v>0.5</v>
      </c>
      <c r="G170" s="9"/>
      <c r="H170" s="9"/>
      <c r="I170" s="9"/>
      <c r="J170" s="9" t="s">
        <v>25</v>
      </c>
      <c r="K170" s="9" t="s">
        <v>25</v>
      </c>
      <c r="L170" s="9" t="s">
        <v>672</v>
      </c>
      <c r="M170" s="9" t="s">
        <v>673</v>
      </c>
      <c r="N170" s="9" t="s">
        <v>28</v>
      </c>
      <c r="O170" s="9" t="s">
        <v>674</v>
      </c>
      <c r="P170" s="19" t="s">
        <v>64</v>
      </c>
      <c r="Q170" s="19" t="s">
        <v>65</v>
      </c>
      <c r="R170" s="7" t="s">
        <v>1656</v>
      </c>
      <c r="S170" s="7" t="s">
        <v>1419</v>
      </c>
      <c r="T170" s="7" t="s">
        <v>1657</v>
      </c>
      <c r="U170" s="9">
        <v>13.598000000000001</v>
      </c>
      <c r="V170" s="9">
        <v>2.7000000000000499</v>
      </c>
      <c r="W170" s="9">
        <v>4.97</v>
      </c>
      <c r="X170" s="24"/>
      <c r="Y170" s="30" t="s">
        <v>32</v>
      </c>
    </row>
    <row r="171" spans="1:25" ht="18" x14ac:dyDescent="0.35">
      <c r="A171" s="7" t="s">
        <v>663</v>
      </c>
      <c r="B171" s="8"/>
      <c r="C171" s="9" t="s">
        <v>77</v>
      </c>
      <c r="D171" s="9">
        <v>1733.5</v>
      </c>
      <c r="E171" s="9">
        <v>1734</v>
      </c>
      <c r="F171" s="9">
        <f t="shared" si="4"/>
        <v>0.5</v>
      </c>
      <c r="G171" s="9"/>
      <c r="H171" s="9"/>
      <c r="I171" s="9"/>
      <c r="J171" s="9" t="s">
        <v>25</v>
      </c>
      <c r="K171" s="9" t="s">
        <v>25</v>
      </c>
      <c r="L171" s="9" t="s">
        <v>675</v>
      </c>
      <c r="M171" s="9" t="s">
        <v>676</v>
      </c>
      <c r="N171" s="9" t="s">
        <v>109</v>
      </c>
      <c r="O171" s="9" t="s">
        <v>677</v>
      </c>
      <c r="P171" s="19" t="s">
        <v>64</v>
      </c>
      <c r="Q171" s="19" t="s">
        <v>65</v>
      </c>
      <c r="R171" s="7" t="s">
        <v>1658</v>
      </c>
      <c r="S171" s="7" t="s">
        <v>1599</v>
      </c>
      <c r="T171" s="7" t="s">
        <v>1659</v>
      </c>
      <c r="U171" s="9">
        <v>13.598000000000001</v>
      </c>
      <c r="V171" s="9">
        <v>2.7000000000000499</v>
      </c>
      <c r="W171" s="9">
        <v>4.97</v>
      </c>
      <c r="X171" s="24"/>
      <c r="Y171" s="30" t="s">
        <v>32</v>
      </c>
    </row>
    <row r="172" spans="1:25" ht="18" x14ac:dyDescent="0.35">
      <c r="A172" s="7" t="s">
        <v>663</v>
      </c>
      <c r="B172" s="8"/>
      <c r="C172" s="9" t="s">
        <v>34</v>
      </c>
      <c r="D172" s="9">
        <v>1730.5</v>
      </c>
      <c r="E172" s="9">
        <v>1731</v>
      </c>
      <c r="F172" s="9">
        <f t="shared" si="4"/>
        <v>0.5</v>
      </c>
      <c r="G172" s="9"/>
      <c r="H172" s="9"/>
      <c r="I172" s="9"/>
      <c r="J172" s="9" t="s">
        <v>25</v>
      </c>
      <c r="K172" s="9" t="s">
        <v>25</v>
      </c>
      <c r="L172" s="9" t="s">
        <v>678</v>
      </c>
      <c r="M172" s="9" t="s">
        <v>679</v>
      </c>
      <c r="N172" s="9" t="s">
        <v>109</v>
      </c>
      <c r="O172" s="9" t="s">
        <v>680</v>
      </c>
      <c r="P172" s="19" t="s">
        <v>64</v>
      </c>
      <c r="Q172" s="19" t="s">
        <v>87</v>
      </c>
      <c r="R172" s="7" t="s">
        <v>1660</v>
      </c>
      <c r="S172" s="7" t="s">
        <v>1342</v>
      </c>
      <c r="T172" s="7" t="s">
        <v>1661</v>
      </c>
      <c r="U172" s="9">
        <v>15.738</v>
      </c>
      <c r="V172" s="9">
        <v>4</v>
      </c>
      <c r="W172" s="9">
        <v>4.97</v>
      </c>
      <c r="X172" s="24"/>
      <c r="Y172" s="30" t="s">
        <v>32</v>
      </c>
    </row>
    <row r="173" spans="1:25" ht="18" x14ac:dyDescent="0.35">
      <c r="A173" s="7" t="s">
        <v>663</v>
      </c>
      <c r="B173" s="8"/>
      <c r="C173" s="9" t="s">
        <v>34</v>
      </c>
      <c r="D173" s="9">
        <v>1705</v>
      </c>
      <c r="E173" s="9">
        <v>1705.5</v>
      </c>
      <c r="F173" s="9">
        <f t="shared" si="4"/>
        <v>0.5</v>
      </c>
      <c r="G173" s="9"/>
      <c r="H173" s="9"/>
      <c r="I173" s="9"/>
      <c r="J173" s="9" t="s">
        <v>25</v>
      </c>
      <c r="K173" s="9" t="s">
        <v>131</v>
      </c>
      <c r="L173" s="9" t="s">
        <v>681</v>
      </c>
      <c r="M173" s="9" t="s">
        <v>682</v>
      </c>
      <c r="N173" s="9" t="s">
        <v>112</v>
      </c>
      <c r="O173" s="9" t="s">
        <v>683</v>
      </c>
      <c r="P173" s="19" t="s">
        <v>64</v>
      </c>
      <c r="Q173" s="19" t="s">
        <v>65</v>
      </c>
      <c r="R173" s="7" t="s">
        <v>1662</v>
      </c>
      <c r="S173" s="7" t="s">
        <v>1492</v>
      </c>
      <c r="T173" s="7" t="s">
        <v>1663</v>
      </c>
      <c r="U173" s="9">
        <v>15.738</v>
      </c>
      <c r="V173" s="9">
        <v>2.94</v>
      </c>
      <c r="W173" s="9">
        <v>4.97</v>
      </c>
      <c r="X173" s="24"/>
      <c r="Y173" s="30" t="s">
        <v>32</v>
      </c>
    </row>
    <row r="174" spans="1:25" ht="18" x14ac:dyDescent="0.35">
      <c r="A174" s="7" t="s">
        <v>663</v>
      </c>
      <c r="B174" s="8"/>
      <c r="C174" s="9" t="s">
        <v>23</v>
      </c>
      <c r="D174" s="9">
        <v>1701.5</v>
      </c>
      <c r="E174" s="9">
        <v>1702</v>
      </c>
      <c r="F174" s="9">
        <f t="shared" si="4"/>
        <v>0.5</v>
      </c>
      <c r="G174" s="9"/>
      <c r="H174" s="9"/>
      <c r="I174" s="9"/>
      <c r="J174" s="9" t="s">
        <v>25</v>
      </c>
      <c r="K174" s="9" t="s">
        <v>25</v>
      </c>
      <c r="L174" s="9" t="s">
        <v>684</v>
      </c>
      <c r="M174" s="9" t="s">
        <v>685</v>
      </c>
      <c r="N174" s="9" t="s">
        <v>62</v>
      </c>
      <c r="O174" s="9" t="s">
        <v>686</v>
      </c>
      <c r="P174" s="19" t="s">
        <v>30</v>
      </c>
      <c r="Q174" s="19" t="s">
        <v>31</v>
      </c>
      <c r="R174" s="7" t="s">
        <v>1664</v>
      </c>
      <c r="S174" s="7" t="s">
        <v>1665</v>
      </c>
      <c r="T174" s="7" t="s">
        <v>1556</v>
      </c>
      <c r="U174" s="9">
        <v>15.457000000000001</v>
      </c>
      <c r="V174" s="9">
        <v>10.497999999999999</v>
      </c>
      <c r="W174" s="9">
        <v>4.97</v>
      </c>
      <c r="X174" s="24"/>
      <c r="Y174" s="30" t="s">
        <v>32</v>
      </c>
    </row>
    <row r="175" spans="1:25" ht="18" x14ac:dyDescent="0.35">
      <c r="A175" s="7" t="s">
        <v>663</v>
      </c>
      <c r="B175" s="8"/>
      <c r="C175" s="9" t="s">
        <v>23</v>
      </c>
      <c r="D175" s="9">
        <v>1699.5</v>
      </c>
      <c r="E175" s="9">
        <v>1700</v>
      </c>
      <c r="F175" s="9">
        <f t="shared" si="4"/>
        <v>0.5</v>
      </c>
      <c r="G175" s="9"/>
      <c r="H175" s="9"/>
      <c r="I175" s="9"/>
      <c r="J175" s="9" t="s">
        <v>25</v>
      </c>
      <c r="K175" s="9" t="s">
        <v>25</v>
      </c>
      <c r="L175" s="9" t="s">
        <v>687</v>
      </c>
      <c r="M175" s="9" t="s">
        <v>688</v>
      </c>
      <c r="N175" s="9" t="s">
        <v>689</v>
      </c>
      <c r="O175" s="9" t="s">
        <v>690</v>
      </c>
      <c r="P175" s="19" t="s">
        <v>30</v>
      </c>
      <c r="Q175" s="19" t="s">
        <v>31</v>
      </c>
      <c r="R175" s="7" t="s">
        <v>1666</v>
      </c>
      <c r="S175" s="7" t="s">
        <v>1667</v>
      </c>
      <c r="T175" s="7" t="s">
        <v>1668</v>
      </c>
      <c r="U175" s="9">
        <v>15.457000000000001</v>
      </c>
      <c r="V175" s="9">
        <v>10.497999999999999</v>
      </c>
      <c r="W175" s="9">
        <v>4.97</v>
      </c>
      <c r="X175" s="24"/>
      <c r="Y175" s="30" t="s">
        <v>32</v>
      </c>
    </row>
    <row r="176" spans="1:25" ht="18" x14ac:dyDescent="0.35">
      <c r="A176" s="7" t="s">
        <v>663</v>
      </c>
      <c r="B176" s="8"/>
      <c r="C176" s="9" t="s">
        <v>23</v>
      </c>
      <c r="D176" s="9">
        <v>1697.5</v>
      </c>
      <c r="E176" s="9">
        <v>1698</v>
      </c>
      <c r="F176" s="9">
        <f t="shared" si="4"/>
        <v>0.5</v>
      </c>
      <c r="G176" s="9"/>
      <c r="H176" s="9"/>
      <c r="I176" s="9"/>
      <c r="J176" s="9" t="s">
        <v>25</v>
      </c>
      <c r="K176" s="9" t="s">
        <v>25</v>
      </c>
      <c r="L176" s="9" t="s">
        <v>691</v>
      </c>
      <c r="M176" s="9" t="s">
        <v>692</v>
      </c>
      <c r="N176" s="9" t="s">
        <v>689</v>
      </c>
      <c r="O176" s="9" t="s">
        <v>693</v>
      </c>
      <c r="P176" s="19" t="s">
        <v>30</v>
      </c>
      <c r="Q176" s="19" t="s">
        <v>31</v>
      </c>
      <c r="R176" s="7" t="s">
        <v>1669</v>
      </c>
      <c r="S176" s="7" t="s">
        <v>1670</v>
      </c>
      <c r="T176" s="7" t="s">
        <v>1392</v>
      </c>
      <c r="U176" s="9">
        <v>15.457000000000001</v>
      </c>
      <c r="V176" s="9">
        <v>10.497999999999999</v>
      </c>
      <c r="W176" s="9">
        <v>4.97</v>
      </c>
      <c r="X176" s="24"/>
      <c r="Y176" s="30" t="s">
        <v>32</v>
      </c>
    </row>
    <row r="177" spans="1:25" ht="18" x14ac:dyDescent="0.35">
      <c r="A177" s="7" t="s">
        <v>663</v>
      </c>
      <c r="B177" s="8"/>
      <c r="C177" s="9" t="s">
        <v>23</v>
      </c>
      <c r="D177" s="9">
        <v>1695</v>
      </c>
      <c r="E177" s="9">
        <v>1695.5</v>
      </c>
      <c r="F177" s="9">
        <f t="shared" si="4"/>
        <v>0.5</v>
      </c>
      <c r="G177" s="9"/>
      <c r="H177" s="9"/>
      <c r="I177" s="9"/>
      <c r="J177" s="9" t="s">
        <v>25</v>
      </c>
      <c r="K177" s="9" t="s">
        <v>25</v>
      </c>
      <c r="L177" s="9" t="s">
        <v>694</v>
      </c>
      <c r="M177" s="9" t="s">
        <v>695</v>
      </c>
      <c r="N177" s="9" t="s">
        <v>689</v>
      </c>
      <c r="O177" s="9" t="s">
        <v>696</v>
      </c>
      <c r="P177" s="19" t="s">
        <v>30</v>
      </c>
      <c r="Q177" s="19" t="s">
        <v>31</v>
      </c>
      <c r="R177" s="7" t="s">
        <v>1671</v>
      </c>
      <c r="S177" s="7" t="s">
        <v>1672</v>
      </c>
      <c r="T177" s="7" t="s">
        <v>1673</v>
      </c>
      <c r="U177" s="9">
        <v>15.457000000000001</v>
      </c>
      <c r="V177" s="9">
        <v>10.497999999999999</v>
      </c>
      <c r="W177" s="9">
        <v>4.97</v>
      </c>
      <c r="X177" s="24"/>
      <c r="Y177" s="30" t="s">
        <v>32</v>
      </c>
    </row>
    <row r="178" spans="1:25" ht="18" x14ac:dyDescent="0.35">
      <c r="A178" s="7" t="s">
        <v>663</v>
      </c>
      <c r="B178" s="8"/>
      <c r="C178" s="9" t="s">
        <v>23</v>
      </c>
      <c r="D178" s="9">
        <v>1693</v>
      </c>
      <c r="E178" s="9">
        <v>1693.5</v>
      </c>
      <c r="F178" s="9">
        <f t="shared" si="4"/>
        <v>0.5</v>
      </c>
      <c r="G178" s="9"/>
      <c r="H178" s="9"/>
      <c r="I178" s="9"/>
      <c r="J178" s="9" t="s">
        <v>25</v>
      </c>
      <c r="K178" s="9" t="s">
        <v>25</v>
      </c>
      <c r="L178" s="9" t="s">
        <v>697</v>
      </c>
      <c r="M178" s="9" t="s">
        <v>698</v>
      </c>
      <c r="N178" s="9" t="s">
        <v>443</v>
      </c>
      <c r="O178" s="9" t="s">
        <v>699</v>
      </c>
      <c r="P178" s="19" t="s">
        <v>30</v>
      </c>
      <c r="Q178" s="19" t="s">
        <v>31</v>
      </c>
      <c r="R178" s="7" t="s">
        <v>1674</v>
      </c>
      <c r="S178" s="7" t="s">
        <v>1675</v>
      </c>
      <c r="T178" s="7" t="s">
        <v>1676</v>
      </c>
      <c r="U178" s="9">
        <v>15.457000000000001</v>
      </c>
      <c r="V178" s="9">
        <v>10.497999999999999</v>
      </c>
      <c r="W178" s="9">
        <v>4.97</v>
      </c>
      <c r="X178" s="24"/>
      <c r="Y178" s="30" t="s">
        <v>32</v>
      </c>
    </row>
    <row r="179" spans="1:25" ht="18" x14ac:dyDescent="0.35">
      <c r="A179" s="7" t="s">
        <v>700</v>
      </c>
      <c r="B179" s="8" t="s">
        <v>51</v>
      </c>
      <c r="C179" s="9" t="s">
        <v>77</v>
      </c>
      <c r="D179" s="9">
        <v>1663</v>
      </c>
      <c r="E179" s="9">
        <v>1666</v>
      </c>
      <c r="F179" s="9">
        <f t="shared" si="4"/>
        <v>3</v>
      </c>
      <c r="G179" s="9">
        <v>0.68</v>
      </c>
      <c r="H179" s="9">
        <f>G179/6</f>
        <v>0.11333333333333299</v>
      </c>
      <c r="I179" s="9" t="s">
        <v>701</v>
      </c>
      <c r="J179" s="9" t="s">
        <v>126</v>
      </c>
      <c r="K179" s="9" t="s">
        <v>131</v>
      </c>
      <c r="L179" s="9" t="s">
        <v>702</v>
      </c>
      <c r="M179" s="9" t="s">
        <v>703</v>
      </c>
      <c r="N179" s="9" t="s">
        <v>218</v>
      </c>
      <c r="O179" s="9" t="s">
        <v>704</v>
      </c>
      <c r="P179" s="19" t="s">
        <v>64</v>
      </c>
      <c r="Q179" s="19" t="s">
        <v>87</v>
      </c>
      <c r="R179" s="7" t="s">
        <v>928</v>
      </c>
      <c r="S179" s="7" t="s">
        <v>1362</v>
      </c>
      <c r="T179" s="7" t="s">
        <v>1677</v>
      </c>
      <c r="U179" s="9">
        <v>9.1999999999999993</v>
      </c>
      <c r="V179" s="9">
        <v>3.7999999999999501</v>
      </c>
      <c r="W179" s="9">
        <v>3.52</v>
      </c>
      <c r="X179" s="24"/>
      <c r="Y179" s="30" t="s">
        <v>130</v>
      </c>
    </row>
    <row r="180" spans="1:25" ht="18" x14ac:dyDescent="0.35">
      <c r="A180" s="7" t="s">
        <v>700</v>
      </c>
      <c r="B180" s="8"/>
      <c r="C180" s="9" t="s">
        <v>77</v>
      </c>
      <c r="D180" s="9">
        <v>1654</v>
      </c>
      <c r="E180" s="9">
        <v>1657</v>
      </c>
      <c r="F180" s="9">
        <f t="shared" si="4"/>
        <v>3</v>
      </c>
      <c r="G180" s="9"/>
      <c r="H180" s="9"/>
      <c r="I180" s="9"/>
      <c r="J180" s="9" t="s">
        <v>126</v>
      </c>
      <c r="K180" s="9" t="s">
        <v>25</v>
      </c>
      <c r="L180" s="9" t="s">
        <v>705</v>
      </c>
      <c r="M180" s="9" t="s">
        <v>706</v>
      </c>
      <c r="N180" s="9" t="s">
        <v>42</v>
      </c>
      <c r="O180" s="9" t="s">
        <v>707</v>
      </c>
      <c r="P180" s="19" t="s">
        <v>64</v>
      </c>
      <c r="Q180" s="19" t="s">
        <v>87</v>
      </c>
      <c r="R180" s="7" t="s">
        <v>1678</v>
      </c>
      <c r="S180" s="7" t="s">
        <v>1371</v>
      </c>
      <c r="T180" s="7" t="s">
        <v>1679</v>
      </c>
      <c r="U180" s="9">
        <v>9.1999999999999993</v>
      </c>
      <c r="V180" s="9">
        <v>4.0999999999999099</v>
      </c>
      <c r="W180" s="9">
        <v>3.52</v>
      </c>
      <c r="X180" s="24"/>
      <c r="Y180" s="30" t="s">
        <v>130</v>
      </c>
    </row>
    <row r="181" spans="1:25" ht="18" x14ac:dyDescent="0.35">
      <c r="A181" s="7" t="s">
        <v>708</v>
      </c>
      <c r="B181" s="8" t="s">
        <v>22</v>
      </c>
      <c r="C181" s="9" t="s">
        <v>77</v>
      </c>
      <c r="D181" s="9">
        <v>1701</v>
      </c>
      <c r="E181" s="9">
        <v>1708</v>
      </c>
      <c r="F181" s="9">
        <f t="shared" si="4"/>
        <v>7</v>
      </c>
      <c r="G181" s="9">
        <v>2.2999999999999998</v>
      </c>
      <c r="H181" s="9">
        <f>G181/F181</f>
        <v>0.32857142857142901</v>
      </c>
      <c r="I181" s="9" t="s">
        <v>24</v>
      </c>
      <c r="J181" s="9" t="s">
        <v>312</v>
      </c>
      <c r="K181" s="9" t="s">
        <v>150</v>
      </c>
      <c r="L181" s="9" t="s">
        <v>709</v>
      </c>
      <c r="M181" s="9" t="s">
        <v>710</v>
      </c>
      <c r="N181" s="9" t="s">
        <v>48</v>
      </c>
      <c r="O181" s="9" t="s">
        <v>711</v>
      </c>
      <c r="P181" s="19" t="s">
        <v>30</v>
      </c>
      <c r="Q181" s="19" t="s">
        <v>31</v>
      </c>
      <c r="R181" s="7"/>
      <c r="S181" s="7"/>
      <c r="T181" s="7"/>
      <c r="U181" s="9">
        <v>19.503</v>
      </c>
      <c r="V181" s="9">
        <v>11.8</v>
      </c>
      <c r="W181" s="9">
        <v>6.31</v>
      </c>
      <c r="X181" s="24"/>
      <c r="Y181" s="30" t="s">
        <v>66</v>
      </c>
    </row>
    <row r="182" spans="1:25" ht="18" x14ac:dyDescent="0.35">
      <c r="A182" s="7" t="s">
        <v>712</v>
      </c>
      <c r="B182" s="8" t="s">
        <v>22</v>
      </c>
      <c r="C182" s="9" t="s">
        <v>34</v>
      </c>
      <c r="D182" s="9">
        <v>1346.4</v>
      </c>
      <c r="E182" s="9">
        <v>1350</v>
      </c>
      <c r="F182" s="9">
        <f t="shared" si="4"/>
        <v>3.5999999999999099</v>
      </c>
      <c r="G182" s="9">
        <v>3.06</v>
      </c>
      <c r="H182" s="9">
        <f>G182/9.6</f>
        <v>0.31874999999999998</v>
      </c>
      <c r="I182" s="9" t="s">
        <v>24</v>
      </c>
      <c r="J182" s="9" t="s">
        <v>25</v>
      </c>
      <c r="K182" s="9" t="s">
        <v>25</v>
      </c>
      <c r="L182" s="9" t="s">
        <v>713</v>
      </c>
      <c r="M182" s="9" t="s">
        <v>714</v>
      </c>
      <c r="N182" s="9" t="s">
        <v>42</v>
      </c>
      <c r="O182" s="9" t="s">
        <v>715</v>
      </c>
      <c r="P182" s="19" t="s">
        <v>30</v>
      </c>
      <c r="Q182" s="19" t="s">
        <v>31</v>
      </c>
      <c r="R182" s="7"/>
      <c r="S182" s="7"/>
      <c r="T182" s="7"/>
      <c r="U182" s="9">
        <v>19.754000000000001</v>
      </c>
      <c r="V182" s="9">
        <v>5.5</v>
      </c>
      <c r="W182" s="9">
        <v>7.4</v>
      </c>
      <c r="X182" s="24"/>
      <c r="Y182" s="30" t="s">
        <v>32</v>
      </c>
    </row>
    <row r="183" spans="1:25" ht="18" x14ac:dyDescent="0.35">
      <c r="A183" s="7" t="s">
        <v>712</v>
      </c>
      <c r="B183" s="8"/>
      <c r="C183" s="9" t="s">
        <v>34</v>
      </c>
      <c r="D183" s="9">
        <v>1356</v>
      </c>
      <c r="E183" s="9">
        <v>1362</v>
      </c>
      <c r="F183" s="9">
        <f t="shared" si="4"/>
        <v>6</v>
      </c>
      <c r="G183" s="9"/>
      <c r="H183" s="9"/>
      <c r="I183" s="9"/>
      <c r="J183" s="9" t="s">
        <v>25</v>
      </c>
      <c r="K183" s="9" t="s">
        <v>25</v>
      </c>
      <c r="L183" s="9" t="s">
        <v>716</v>
      </c>
      <c r="M183" s="9" t="s">
        <v>717</v>
      </c>
      <c r="N183" s="9" t="s">
        <v>42</v>
      </c>
      <c r="O183" s="9" t="s">
        <v>718</v>
      </c>
      <c r="P183" s="19" t="s">
        <v>30</v>
      </c>
      <c r="Q183" s="19" t="s">
        <v>31</v>
      </c>
      <c r="R183" s="7"/>
      <c r="S183" s="7"/>
      <c r="T183" s="7"/>
      <c r="U183" s="9">
        <v>19.754000000000001</v>
      </c>
      <c r="V183" s="9">
        <v>9.8539999999999992</v>
      </c>
      <c r="W183" s="9">
        <v>7.4</v>
      </c>
      <c r="X183" s="24"/>
      <c r="Y183" s="30" t="s">
        <v>32</v>
      </c>
    </row>
    <row r="184" spans="1:25" ht="18" x14ac:dyDescent="0.35">
      <c r="A184" s="7" t="s">
        <v>719</v>
      </c>
      <c r="B184" s="8" t="s">
        <v>22</v>
      </c>
      <c r="C184" s="9" t="s">
        <v>34</v>
      </c>
      <c r="D184" s="9">
        <v>1724</v>
      </c>
      <c r="E184" s="9">
        <v>1728</v>
      </c>
      <c r="F184" s="9">
        <f t="shared" si="4"/>
        <v>4</v>
      </c>
      <c r="G184" s="9">
        <v>0.49299999999999999</v>
      </c>
      <c r="H184" s="9">
        <f>G184/12</f>
        <v>4.1083333333333298E-2</v>
      </c>
      <c r="I184" s="9" t="s">
        <v>24</v>
      </c>
      <c r="J184" s="9" t="s">
        <v>25</v>
      </c>
      <c r="K184" s="9" t="s">
        <v>150</v>
      </c>
      <c r="L184" s="9" t="s">
        <v>720</v>
      </c>
      <c r="M184" s="9" t="s">
        <v>721</v>
      </c>
      <c r="N184" s="9" t="s">
        <v>54</v>
      </c>
      <c r="O184" s="9" t="s">
        <v>722</v>
      </c>
      <c r="P184" s="19" t="s">
        <v>30</v>
      </c>
      <c r="Q184" s="19" t="s">
        <v>31</v>
      </c>
      <c r="R184" s="7"/>
      <c r="S184" s="7"/>
      <c r="T184" s="7"/>
      <c r="U184" s="9">
        <v>18.5</v>
      </c>
      <c r="V184" s="9">
        <v>7</v>
      </c>
      <c r="W184" s="9">
        <v>5.1100000000000003</v>
      </c>
      <c r="X184" s="24"/>
      <c r="Y184" s="30" t="s">
        <v>32</v>
      </c>
    </row>
    <row r="185" spans="1:25" ht="18" x14ac:dyDescent="0.35">
      <c r="A185" s="7" t="s">
        <v>719</v>
      </c>
      <c r="B185" s="8"/>
      <c r="C185" s="9" t="s">
        <v>34</v>
      </c>
      <c r="D185" s="9">
        <v>1736</v>
      </c>
      <c r="E185" s="9">
        <v>1744</v>
      </c>
      <c r="F185" s="9">
        <f t="shared" si="4"/>
        <v>8</v>
      </c>
      <c r="G185" s="9"/>
      <c r="H185" s="9"/>
      <c r="I185" s="9"/>
      <c r="J185" s="9" t="s">
        <v>25</v>
      </c>
      <c r="K185" s="9" t="s">
        <v>25</v>
      </c>
      <c r="L185" s="9" t="s">
        <v>723</v>
      </c>
      <c r="M185" s="9" t="s">
        <v>724</v>
      </c>
      <c r="N185" s="9" t="s">
        <v>54</v>
      </c>
      <c r="O185" s="9" t="s">
        <v>725</v>
      </c>
      <c r="P185" s="19" t="s">
        <v>30</v>
      </c>
      <c r="Q185" s="19" t="s">
        <v>31</v>
      </c>
      <c r="R185" s="7"/>
      <c r="S185" s="7"/>
      <c r="T185" s="7"/>
      <c r="U185" s="9">
        <v>18.5</v>
      </c>
      <c r="V185" s="9">
        <v>6.6</v>
      </c>
      <c r="W185" s="9">
        <v>5.1100000000000003</v>
      </c>
      <c r="X185" s="24"/>
      <c r="Y185" s="30" t="s">
        <v>32</v>
      </c>
    </row>
    <row r="186" spans="1:25" ht="18" x14ac:dyDescent="0.35">
      <c r="A186" s="7" t="s">
        <v>726</v>
      </c>
      <c r="B186" s="8" t="s">
        <v>727</v>
      </c>
      <c r="C186" s="9" t="s">
        <v>156</v>
      </c>
      <c r="D186" s="9">
        <v>1547</v>
      </c>
      <c r="E186" s="9">
        <v>1548</v>
      </c>
      <c r="F186" s="9">
        <f t="shared" si="4"/>
        <v>1</v>
      </c>
      <c r="G186" s="9">
        <v>5.44</v>
      </c>
      <c r="H186" s="9">
        <f>G186/3</f>
        <v>1.8133333333333299</v>
      </c>
      <c r="I186" s="9" t="s">
        <v>728</v>
      </c>
      <c r="J186" s="9" t="s">
        <v>126</v>
      </c>
      <c r="K186" s="9" t="s">
        <v>25</v>
      </c>
      <c r="L186" s="9" t="s">
        <v>729</v>
      </c>
      <c r="M186" s="9" t="s">
        <v>730</v>
      </c>
      <c r="N186" s="9" t="s">
        <v>109</v>
      </c>
      <c r="O186" s="9" t="s">
        <v>731</v>
      </c>
      <c r="P186" s="19" t="s">
        <v>74</v>
      </c>
      <c r="Q186" s="19" t="s">
        <v>75</v>
      </c>
      <c r="R186" s="7" t="s">
        <v>1488</v>
      </c>
      <c r="S186" s="7" t="s">
        <v>1374</v>
      </c>
      <c r="T186" s="7" t="s">
        <v>1680</v>
      </c>
      <c r="U186" s="9">
        <v>6.7990000000000004</v>
      </c>
      <c r="V186" s="9">
        <v>1.9990000000000201</v>
      </c>
      <c r="W186" s="9">
        <v>7.82</v>
      </c>
      <c r="X186" s="24"/>
      <c r="Y186" s="30" t="s">
        <v>130</v>
      </c>
    </row>
    <row r="187" spans="1:25" ht="18" x14ac:dyDescent="0.35">
      <c r="A187" s="7" t="s">
        <v>726</v>
      </c>
      <c r="B187" s="8"/>
      <c r="C187" s="9" t="s">
        <v>156</v>
      </c>
      <c r="D187" s="9">
        <v>1553</v>
      </c>
      <c r="E187" s="9">
        <v>1554</v>
      </c>
      <c r="F187" s="9">
        <f t="shared" si="4"/>
        <v>1</v>
      </c>
      <c r="G187" s="9"/>
      <c r="H187" s="9"/>
      <c r="I187" s="9"/>
      <c r="J187" s="9" t="s">
        <v>126</v>
      </c>
      <c r="K187" s="9" t="s">
        <v>25</v>
      </c>
      <c r="L187" s="9" t="s">
        <v>732</v>
      </c>
      <c r="M187" s="9" t="s">
        <v>733</v>
      </c>
      <c r="N187" s="9" t="s">
        <v>100</v>
      </c>
      <c r="O187" s="9" t="s">
        <v>734</v>
      </c>
      <c r="P187" s="19" t="s">
        <v>64</v>
      </c>
      <c r="Q187" s="19" t="s">
        <v>65</v>
      </c>
      <c r="R187" s="7" t="s">
        <v>1681</v>
      </c>
      <c r="S187" s="7" t="s">
        <v>1506</v>
      </c>
      <c r="T187" s="7" t="s">
        <v>454</v>
      </c>
      <c r="U187" s="9">
        <v>6.7990000000000004</v>
      </c>
      <c r="V187" s="9">
        <v>2.7999999999999501</v>
      </c>
      <c r="W187" s="9">
        <v>7.82</v>
      </c>
      <c r="X187" s="24"/>
      <c r="Y187" s="30" t="s">
        <v>130</v>
      </c>
    </row>
    <row r="188" spans="1:25" ht="18" x14ac:dyDescent="0.35">
      <c r="A188" s="7" t="s">
        <v>726</v>
      </c>
      <c r="B188" s="8"/>
      <c r="C188" s="9" t="s">
        <v>156</v>
      </c>
      <c r="D188" s="9">
        <v>1560</v>
      </c>
      <c r="E188" s="9">
        <v>1561</v>
      </c>
      <c r="F188" s="9">
        <f t="shared" si="4"/>
        <v>1</v>
      </c>
      <c r="G188" s="9"/>
      <c r="H188" s="9"/>
      <c r="I188" s="9"/>
      <c r="J188" s="9" t="s">
        <v>126</v>
      </c>
      <c r="K188" s="9" t="s">
        <v>131</v>
      </c>
      <c r="L188" s="9" t="s">
        <v>735</v>
      </c>
      <c r="M188" s="9" t="s">
        <v>736</v>
      </c>
      <c r="N188" s="9" t="s">
        <v>109</v>
      </c>
      <c r="O188" s="9" t="s">
        <v>737</v>
      </c>
      <c r="P188" s="19" t="s">
        <v>74</v>
      </c>
      <c r="Q188" s="19" t="s">
        <v>75</v>
      </c>
      <c r="R188" s="7" t="s">
        <v>250</v>
      </c>
      <c r="S188" s="7" t="s">
        <v>1368</v>
      </c>
      <c r="T188" s="7" t="s">
        <v>1682</v>
      </c>
      <c r="U188" s="9">
        <v>6.7990000000000004</v>
      </c>
      <c r="V188" s="9">
        <v>2</v>
      </c>
      <c r="W188" s="9">
        <v>7.82</v>
      </c>
      <c r="X188" s="24"/>
      <c r="Y188" s="30" t="s">
        <v>130</v>
      </c>
    </row>
    <row r="189" spans="1:25" ht="18" x14ac:dyDescent="0.35">
      <c r="A189" s="7" t="s">
        <v>726</v>
      </c>
      <c r="B189" s="8" t="s">
        <v>593</v>
      </c>
      <c r="C189" s="9" t="s">
        <v>34</v>
      </c>
      <c r="D189" s="9">
        <v>1494</v>
      </c>
      <c r="E189" s="9">
        <v>1496</v>
      </c>
      <c r="F189" s="9">
        <f t="shared" si="4"/>
        <v>2</v>
      </c>
      <c r="G189" s="9">
        <v>0</v>
      </c>
      <c r="H189" s="9"/>
      <c r="I189" s="9" t="s">
        <v>738</v>
      </c>
      <c r="J189" s="9" t="s">
        <v>69</v>
      </c>
      <c r="K189" s="9" t="s">
        <v>25</v>
      </c>
      <c r="L189" s="9" t="s">
        <v>739</v>
      </c>
      <c r="M189" s="9" t="s">
        <v>740</v>
      </c>
      <c r="N189" s="9" t="s">
        <v>85</v>
      </c>
      <c r="O189" s="9" t="s">
        <v>741</v>
      </c>
      <c r="P189" s="19" t="s">
        <v>74</v>
      </c>
      <c r="Q189" s="19" t="s">
        <v>75</v>
      </c>
      <c r="R189" s="7" t="s">
        <v>1683</v>
      </c>
      <c r="S189" s="7" t="s">
        <v>1610</v>
      </c>
      <c r="T189" s="7" t="s">
        <v>1684</v>
      </c>
      <c r="U189" s="9">
        <v>14.397</v>
      </c>
      <c r="V189" s="9">
        <v>2</v>
      </c>
      <c r="W189" s="9">
        <v>7.82</v>
      </c>
      <c r="X189" s="24"/>
      <c r="Y189" s="30" t="s">
        <v>66</v>
      </c>
    </row>
    <row r="190" spans="1:25" ht="18" x14ac:dyDescent="0.35">
      <c r="A190" s="7" t="s">
        <v>726</v>
      </c>
      <c r="B190" s="8"/>
      <c r="C190" s="9" t="s">
        <v>34</v>
      </c>
      <c r="D190" s="9">
        <v>1500</v>
      </c>
      <c r="E190" s="9">
        <v>1503</v>
      </c>
      <c r="F190" s="9">
        <f t="shared" si="4"/>
        <v>3</v>
      </c>
      <c r="G190" s="9"/>
      <c r="H190" s="9"/>
      <c r="I190" s="9"/>
      <c r="J190" s="9" t="s">
        <v>69</v>
      </c>
      <c r="K190" s="9" t="s">
        <v>25</v>
      </c>
      <c r="L190" s="9" t="s">
        <v>742</v>
      </c>
      <c r="M190" s="9" t="s">
        <v>743</v>
      </c>
      <c r="N190" s="9" t="s">
        <v>28</v>
      </c>
      <c r="O190" s="9" t="s">
        <v>744</v>
      </c>
      <c r="P190" s="19" t="s">
        <v>30</v>
      </c>
      <c r="Q190" s="19" t="s">
        <v>31</v>
      </c>
      <c r="R190" s="7" t="s">
        <v>1685</v>
      </c>
      <c r="S190" s="7" t="s">
        <v>1354</v>
      </c>
      <c r="T190" s="7" t="s">
        <v>1686</v>
      </c>
      <c r="U190" s="9">
        <v>14.397</v>
      </c>
      <c r="V190" s="9">
        <v>4.5990000000000002</v>
      </c>
      <c r="W190" s="9">
        <v>7.82</v>
      </c>
      <c r="X190" s="24"/>
      <c r="Y190" s="30" t="s">
        <v>66</v>
      </c>
    </row>
    <row r="191" spans="1:25" ht="18" x14ac:dyDescent="0.35">
      <c r="A191" s="7" t="s">
        <v>726</v>
      </c>
      <c r="B191" s="8"/>
      <c r="C191" s="9" t="s">
        <v>34</v>
      </c>
      <c r="D191" s="9">
        <v>1504</v>
      </c>
      <c r="E191" s="9">
        <v>1505</v>
      </c>
      <c r="F191" s="9">
        <f t="shared" si="4"/>
        <v>1</v>
      </c>
      <c r="G191" s="9"/>
      <c r="H191" s="9"/>
      <c r="I191" s="9"/>
      <c r="J191" s="9" t="s">
        <v>69</v>
      </c>
      <c r="K191" s="9" t="s">
        <v>25</v>
      </c>
      <c r="L191" s="9" t="s">
        <v>745</v>
      </c>
      <c r="M191" s="9" t="s">
        <v>746</v>
      </c>
      <c r="N191" s="9" t="s">
        <v>42</v>
      </c>
      <c r="O191" s="9" t="s">
        <v>747</v>
      </c>
      <c r="P191" s="19" t="s">
        <v>30</v>
      </c>
      <c r="Q191" s="19" t="s">
        <v>31</v>
      </c>
      <c r="R191" s="7" t="s">
        <v>1687</v>
      </c>
      <c r="S191" s="7" t="s">
        <v>1345</v>
      </c>
      <c r="T191" s="7" t="s">
        <v>845</v>
      </c>
      <c r="U191" s="9">
        <v>14.397</v>
      </c>
      <c r="V191" s="9">
        <v>4.5990000000000002</v>
      </c>
      <c r="W191" s="9">
        <v>7.82</v>
      </c>
      <c r="X191" s="24"/>
      <c r="Y191" s="30" t="s">
        <v>66</v>
      </c>
    </row>
    <row r="192" spans="1:25" ht="18" x14ac:dyDescent="0.35">
      <c r="A192" s="7" t="s">
        <v>726</v>
      </c>
      <c r="B192" s="8"/>
      <c r="C192" s="9" t="s">
        <v>77</v>
      </c>
      <c r="D192" s="9">
        <v>1507</v>
      </c>
      <c r="E192" s="9">
        <v>1509</v>
      </c>
      <c r="F192" s="9">
        <f t="shared" si="4"/>
        <v>2</v>
      </c>
      <c r="G192" s="9"/>
      <c r="H192" s="9"/>
      <c r="I192" s="9"/>
      <c r="J192" s="9" t="s">
        <v>69</v>
      </c>
      <c r="K192" s="9" t="s">
        <v>25</v>
      </c>
      <c r="L192" s="9" t="s">
        <v>748</v>
      </c>
      <c r="M192" s="9" t="s">
        <v>587</v>
      </c>
      <c r="N192" s="9" t="s">
        <v>28</v>
      </c>
      <c r="O192" s="9" t="s">
        <v>278</v>
      </c>
      <c r="P192" s="19" t="s">
        <v>30</v>
      </c>
      <c r="Q192" s="19" t="s">
        <v>31</v>
      </c>
      <c r="R192" s="7" t="s">
        <v>1688</v>
      </c>
      <c r="S192" s="7" t="s">
        <v>1354</v>
      </c>
      <c r="T192" s="7" t="s">
        <v>1689</v>
      </c>
      <c r="U192" s="9">
        <v>7.2</v>
      </c>
      <c r="V192" s="9">
        <v>6.1</v>
      </c>
      <c r="W192" s="9">
        <v>7.82</v>
      </c>
      <c r="X192" s="24"/>
      <c r="Y192" s="30" t="s">
        <v>66</v>
      </c>
    </row>
    <row r="193" spans="1:25" ht="18" x14ac:dyDescent="0.35">
      <c r="A193" s="7" t="s">
        <v>726</v>
      </c>
      <c r="B193" s="8"/>
      <c r="C193" s="9" t="s">
        <v>77</v>
      </c>
      <c r="D193" s="9">
        <v>1512</v>
      </c>
      <c r="E193" s="9">
        <v>1513</v>
      </c>
      <c r="F193" s="9">
        <f>E193-D193</f>
        <v>1</v>
      </c>
      <c r="G193" s="9"/>
      <c r="H193" s="9"/>
      <c r="I193" s="9"/>
      <c r="J193" s="9" t="s">
        <v>69</v>
      </c>
      <c r="K193" s="9" t="s">
        <v>25</v>
      </c>
      <c r="L193" s="9" t="s">
        <v>749</v>
      </c>
      <c r="M193" s="9" t="s">
        <v>750</v>
      </c>
      <c r="N193" s="9" t="s">
        <v>134</v>
      </c>
      <c r="O193" s="9" t="s">
        <v>751</v>
      </c>
      <c r="P193" s="19" t="s">
        <v>30</v>
      </c>
      <c r="Q193" s="19" t="s">
        <v>31</v>
      </c>
      <c r="R193" s="7" t="s">
        <v>1690</v>
      </c>
      <c r="S193" s="7" t="s">
        <v>1653</v>
      </c>
      <c r="T193" s="7" t="s">
        <v>1691</v>
      </c>
      <c r="U193" s="9">
        <v>7.2</v>
      </c>
      <c r="V193" s="9">
        <v>6.1</v>
      </c>
      <c r="W193" s="9">
        <v>7.82</v>
      </c>
      <c r="X193" s="24"/>
      <c r="Y193" s="30" t="s">
        <v>66</v>
      </c>
    </row>
    <row r="194" spans="1:25" ht="18" x14ac:dyDescent="0.35">
      <c r="A194" s="7" t="s">
        <v>752</v>
      </c>
      <c r="B194" s="8" t="s">
        <v>567</v>
      </c>
      <c r="C194" s="9" t="s">
        <v>34</v>
      </c>
      <c r="D194" s="9">
        <v>1727</v>
      </c>
      <c r="E194" s="9">
        <v>1729</v>
      </c>
      <c r="F194" s="9">
        <f t="shared" ref="F194:F255" si="5">E194-D194</f>
        <v>2</v>
      </c>
      <c r="G194" s="9">
        <v>7.65</v>
      </c>
      <c r="H194" s="12">
        <f>G194/7</f>
        <v>1.0928571428571401</v>
      </c>
      <c r="I194" s="9" t="s">
        <v>449</v>
      </c>
      <c r="J194" s="9" t="s">
        <v>126</v>
      </c>
      <c r="K194" s="9" t="s">
        <v>25</v>
      </c>
      <c r="L194" s="9" t="s">
        <v>753</v>
      </c>
      <c r="M194" s="9" t="s">
        <v>754</v>
      </c>
      <c r="N194" s="9" t="s">
        <v>134</v>
      </c>
      <c r="O194" s="9" t="s">
        <v>755</v>
      </c>
      <c r="P194" s="19" t="s">
        <v>64</v>
      </c>
      <c r="Q194" s="19" t="s">
        <v>65</v>
      </c>
      <c r="R194" s="7" t="s">
        <v>1692</v>
      </c>
      <c r="S194" s="7" t="s">
        <v>1494</v>
      </c>
      <c r="T194" s="7" t="s">
        <v>1693</v>
      </c>
      <c r="U194" s="9">
        <v>13.295999999999999</v>
      </c>
      <c r="V194" s="9">
        <v>2.4000000000000901</v>
      </c>
      <c r="W194" s="9">
        <v>5.25</v>
      </c>
      <c r="X194" s="24"/>
      <c r="Y194" s="30" t="s">
        <v>130</v>
      </c>
    </row>
    <row r="195" spans="1:25" ht="18" x14ac:dyDescent="0.35">
      <c r="A195" s="7" t="s">
        <v>752</v>
      </c>
      <c r="B195" s="8"/>
      <c r="C195" s="9" t="s">
        <v>23</v>
      </c>
      <c r="D195" s="9">
        <v>1722</v>
      </c>
      <c r="E195" s="9">
        <v>1724</v>
      </c>
      <c r="F195" s="9">
        <f t="shared" si="5"/>
        <v>2</v>
      </c>
      <c r="G195" s="9"/>
      <c r="H195" s="9"/>
      <c r="I195" s="9"/>
      <c r="J195" s="9" t="s">
        <v>126</v>
      </c>
      <c r="K195" s="9" t="s">
        <v>25</v>
      </c>
      <c r="L195" s="9" t="s">
        <v>756</v>
      </c>
      <c r="M195" s="9" t="s">
        <v>757</v>
      </c>
      <c r="N195" s="9" t="s">
        <v>109</v>
      </c>
      <c r="O195" s="9" t="s">
        <v>758</v>
      </c>
      <c r="P195" s="19" t="s">
        <v>64</v>
      </c>
      <c r="Q195" s="19" t="s">
        <v>87</v>
      </c>
      <c r="R195" s="7" t="s">
        <v>1694</v>
      </c>
      <c r="S195" s="7" t="s">
        <v>1497</v>
      </c>
      <c r="T195" s="7" t="s">
        <v>1695</v>
      </c>
      <c r="U195" s="9">
        <v>13.930999999999999</v>
      </c>
      <c r="V195" s="9">
        <v>3.3990000000001102</v>
      </c>
      <c r="W195" s="9">
        <v>5.25</v>
      </c>
      <c r="X195" s="24"/>
      <c r="Y195" s="30" t="s">
        <v>130</v>
      </c>
    </row>
    <row r="196" spans="1:25" ht="18" x14ac:dyDescent="0.35">
      <c r="A196" s="7" t="s">
        <v>752</v>
      </c>
      <c r="B196" s="8"/>
      <c r="C196" s="9" t="s">
        <v>23</v>
      </c>
      <c r="D196" s="9">
        <v>1717</v>
      </c>
      <c r="E196" s="9">
        <v>1720</v>
      </c>
      <c r="F196" s="9">
        <f t="shared" si="5"/>
        <v>3</v>
      </c>
      <c r="G196" s="9"/>
      <c r="H196" s="9"/>
      <c r="I196" s="9"/>
      <c r="J196" s="9" t="s">
        <v>126</v>
      </c>
      <c r="K196" s="9" t="s">
        <v>25</v>
      </c>
      <c r="L196" s="9" t="s">
        <v>759</v>
      </c>
      <c r="M196" s="9" t="s">
        <v>760</v>
      </c>
      <c r="N196" s="9" t="s">
        <v>134</v>
      </c>
      <c r="O196" s="9" t="s">
        <v>761</v>
      </c>
      <c r="P196" s="19" t="s">
        <v>30</v>
      </c>
      <c r="Q196" s="19" t="s">
        <v>31</v>
      </c>
      <c r="R196" s="7" t="s">
        <v>1387</v>
      </c>
      <c r="S196" s="7" t="s">
        <v>1383</v>
      </c>
      <c r="T196" s="7" t="s">
        <v>1696</v>
      </c>
      <c r="U196" s="9">
        <v>13.930999999999999</v>
      </c>
      <c r="V196" s="9">
        <v>4.5</v>
      </c>
      <c r="W196" s="9">
        <v>5.25</v>
      </c>
      <c r="X196" s="24"/>
      <c r="Y196" s="30" t="s">
        <v>130</v>
      </c>
    </row>
    <row r="197" spans="1:25" ht="18" x14ac:dyDescent="0.35">
      <c r="A197" s="7" t="s">
        <v>762</v>
      </c>
      <c r="B197" s="8" t="s">
        <v>212</v>
      </c>
      <c r="C197" s="9" t="s">
        <v>23</v>
      </c>
      <c r="D197" s="9">
        <v>1669</v>
      </c>
      <c r="E197" s="9">
        <v>1673</v>
      </c>
      <c r="F197" s="9">
        <f t="shared" si="5"/>
        <v>4</v>
      </c>
      <c r="G197" s="9">
        <v>4.68</v>
      </c>
      <c r="H197" s="9">
        <f>G197/12</f>
        <v>0.39</v>
      </c>
      <c r="I197" s="9" t="s">
        <v>763</v>
      </c>
      <c r="J197" s="9" t="s">
        <v>126</v>
      </c>
      <c r="K197" s="9" t="s">
        <v>25</v>
      </c>
      <c r="L197" s="9" t="s">
        <v>764</v>
      </c>
      <c r="M197" s="9" t="s">
        <v>765</v>
      </c>
      <c r="N197" s="9" t="s">
        <v>109</v>
      </c>
      <c r="O197" s="9" t="s">
        <v>766</v>
      </c>
      <c r="P197" s="19" t="s">
        <v>30</v>
      </c>
      <c r="Q197" s="19" t="s">
        <v>31</v>
      </c>
      <c r="R197" s="7" t="s">
        <v>1697</v>
      </c>
      <c r="S197" s="7" t="s">
        <v>1374</v>
      </c>
      <c r="T197" s="7" t="s">
        <v>1698</v>
      </c>
      <c r="U197" s="9">
        <v>7.9</v>
      </c>
      <c r="V197" s="9">
        <v>6</v>
      </c>
      <c r="W197" s="9">
        <v>6.78</v>
      </c>
      <c r="X197" s="24"/>
      <c r="Y197" s="30" t="s">
        <v>130</v>
      </c>
    </row>
    <row r="198" spans="1:25" ht="18" x14ac:dyDescent="0.35">
      <c r="A198" s="7" t="s">
        <v>762</v>
      </c>
      <c r="B198" s="8"/>
      <c r="C198" s="9" t="s">
        <v>620</v>
      </c>
      <c r="D198" s="9">
        <v>1680</v>
      </c>
      <c r="E198" s="9">
        <v>1683</v>
      </c>
      <c r="F198" s="9">
        <f t="shared" si="5"/>
        <v>3</v>
      </c>
      <c r="G198" s="9"/>
      <c r="H198" s="9"/>
      <c r="I198" s="9"/>
      <c r="J198" s="9" t="s">
        <v>126</v>
      </c>
      <c r="K198" s="9" t="s">
        <v>25</v>
      </c>
      <c r="L198" s="9" t="s">
        <v>767</v>
      </c>
      <c r="M198" s="9" t="s">
        <v>768</v>
      </c>
      <c r="N198" s="9" t="s">
        <v>28</v>
      </c>
      <c r="O198" s="9" t="s">
        <v>769</v>
      </c>
      <c r="P198" s="19" t="s">
        <v>30</v>
      </c>
      <c r="Q198" s="19" t="s">
        <v>31</v>
      </c>
      <c r="R198" s="7" t="s">
        <v>1574</v>
      </c>
      <c r="S198" s="7" t="s">
        <v>1439</v>
      </c>
      <c r="T198" s="7" t="s">
        <v>1699</v>
      </c>
      <c r="U198" s="9">
        <v>6.7</v>
      </c>
      <c r="V198" s="9">
        <v>4.4000000000000901</v>
      </c>
      <c r="W198" s="9">
        <v>6.78</v>
      </c>
      <c r="X198" s="24"/>
      <c r="Y198" s="30" t="s">
        <v>130</v>
      </c>
    </row>
    <row r="199" spans="1:25" ht="18" x14ac:dyDescent="0.35">
      <c r="A199" s="7" t="s">
        <v>762</v>
      </c>
      <c r="B199" s="8"/>
      <c r="C199" s="9" t="s">
        <v>620</v>
      </c>
      <c r="D199" s="9">
        <v>1696</v>
      </c>
      <c r="E199" s="9">
        <v>1698</v>
      </c>
      <c r="F199" s="9">
        <f t="shared" si="5"/>
        <v>2</v>
      </c>
      <c r="G199" s="9"/>
      <c r="H199" s="9"/>
      <c r="I199" s="9"/>
      <c r="J199" s="9" t="s">
        <v>126</v>
      </c>
      <c r="K199" s="9" t="s">
        <v>25</v>
      </c>
      <c r="L199" s="9" t="s">
        <v>770</v>
      </c>
      <c r="M199" s="9" t="s">
        <v>771</v>
      </c>
      <c r="N199" s="9" t="s">
        <v>28</v>
      </c>
      <c r="O199" s="9" t="s">
        <v>772</v>
      </c>
      <c r="P199" s="19" t="s">
        <v>30</v>
      </c>
      <c r="Q199" s="19" t="s">
        <v>31</v>
      </c>
      <c r="R199" s="7" t="s">
        <v>1553</v>
      </c>
      <c r="S199" s="7" t="s">
        <v>1439</v>
      </c>
      <c r="T199" s="7" t="s">
        <v>1700</v>
      </c>
      <c r="U199" s="9">
        <v>10.1</v>
      </c>
      <c r="V199" s="9">
        <v>8.4</v>
      </c>
      <c r="W199" s="9">
        <v>6.78</v>
      </c>
      <c r="X199" s="24"/>
      <c r="Y199" s="30" t="s">
        <v>130</v>
      </c>
    </row>
    <row r="200" spans="1:25" ht="18" x14ac:dyDescent="0.35">
      <c r="A200" s="7" t="s">
        <v>762</v>
      </c>
      <c r="B200" s="8"/>
      <c r="C200" s="9" t="s">
        <v>34</v>
      </c>
      <c r="D200" s="9">
        <v>1700</v>
      </c>
      <c r="E200" s="9">
        <v>1703</v>
      </c>
      <c r="F200" s="9">
        <f t="shared" si="5"/>
        <v>3</v>
      </c>
      <c r="G200" s="9"/>
      <c r="H200" s="9"/>
      <c r="I200" s="9"/>
      <c r="J200" s="9" t="s">
        <v>126</v>
      </c>
      <c r="K200" s="9" t="s">
        <v>25</v>
      </c>
      <c r="L200" s="9" t="s">
        <v>773</v>
      </c>
      <c r="M200" s="9" t="s">
        <v>774</v>
      </c>
      <c r="N200" s="9" t="s">
        <v>100</v>
      </c>
      <c r="O200" s="9" t="s">
        <v>775</v>
      </c>
      <c r="P200" s="19" t="s">
        <v>30</v>
      </c>
      <c r="Q200" s="19" t="s">
        <v>31</v>
      </c>
      <c r="R200" s="7" t="s">
        <v>1701</v>
      </c>
      <c r="S200" s="7" t="s">
        <v>1506</v>
      </c>
      <c r="T200" s="7" t="s">
        <v>1702</v>
      </c>
      <c r="U200" s="9">
        <v>10.1</v>
      </c>
      <c r="V200" s="9">
        <v>8.4</v>
      </c>
      <c r="W200" s="9">
        <v>6.78</v>
      </c>
      <c r="X200" s="24"/>
      <c r="Y200" s="30" t="s">
        <v>130</v>
      </c>
    </row>
    <row r="201" spans="1:25" ht="18" x14ac:dyDescent="0.35">
      <c r="A201" s="7" t="s">
        <v>776</v>
      </c>
      <c r="B201" s="8" t="s">
        <v>57</v>
      </c>
      <c r="C201" s="9" t="s">
        <v>23</v>
      </c>
      <c r="D201" s="9">
        <v>1688</v>
      </c>
      <c r="E201" s="9">
        <v>1689</v>
      </c>
      <c r="F201" s="9">
        <f t="shared" si="5"/>
        <v>1</v>
      </c>
      <c r="G201" s="9">
        <v>6.63</v>
      </c>
      <c r="H201" s="9">
        <f>G201/9</f>
        <v>0.73666666666666702</v>
      </c>
      <c r="I201" s="9" t="s">
        <v>777</v>
      </c>
      <c r="J201" s="9" t="s">
        <v>126</v>
      </c>
      <c r="K201" s="9" t="s">
        <v>25</v>
      </c>
      <c r="L201" s="9" t="s">
        <v>778</v>
      </c>
      <c r="M201" s="9" t="s">
        <v>779</v>
      </c>
      <c r="N201" s="9" t="s">
        <v>62</v>
      </c>
      <c r="O201" s="9" t="s">
        <v>780</v>
      </c>
      <c r="P201" s="19" t="s">
        <v>74</v>
      </c>
      <c r="Q201" s="19" t="s">
        <v>75</v>
      </c>
      <c r="R201" s="7" t="s">
        <v>1703</v>
      </c>
      <c r="S201" s="7" t="s">
        <v>1704</v>
      </c>
      <c r="T201" s="7" t="s">
        <v>1705</v>
      </c>
      <c r="U201" s="9">
        <v>13.53</v>
      </c>
      <c r="V201" s="9">
        <v>1.7999999999999501</v>
      </c>
      <c r="W201" s="9">
        <v>6.16</v>
      </c>
      <c r="X201" s="24"/>
      <c r="Y201" s="30" t="s">
        <v>130</v>
      </c>
    </row>
    <row r="202" spans="1:25" ht="18" x14ac:dyDescent="0.35">
      <c r="A202" s="7" t="s">
        <v>776</v>
      </c>
      <c r="B202" s="8"/>
      <c r="C202" s="9" t="s">
        <v>23</v>
      </c>
      <c r="D202" s="9">
        <v>1696</v>
      </c>
      <c r="E202" s="9">
        <v>1698</v>
      </c>
      <c r="F202" s="9">
        <f t="shared" si="5"/>
        <v>2</v>
      </c>
      <c r="G202" s="9"/>
      <c r="H202" s="9"/>
      <c r="I202" s="9"/>
      <c r="J202" s="9" t="s">
        <v>126</v>
      </c>
      <c r="K202" s="9" t="s">
        <v>25</v>
      </c>
      <c r="L202" s="9" t="s">
        <v>781</v>
      </c>
      <c r="M202" s="9" t="s">
        <v>782</v>
      </c>
      <c r="N202" s="9" t="s">
        <v>100</v>
      </c>
      <c r="O202" s="9" t="s">
        <v>326</v>
      </c>
      <c r="P202" s="19" t="s">
        <v>64</v>
      </c>
      <c r="Q202" s="19" t="s">
        <v>87</v>
      </c>
      <c r="R202" s="7" t="s">
        <v>1706</v>
      </c>
      <c r="S202" s="7" t="s">
        <v>1442</v>
      </c>
      <c r="T202" s="7" t="s">
        <v>1707</v>
      </c>
      <c r="U202" s="9">
        <v>13.53</v>
      </c>
      <c r="V202" s="9">
        <v>3.9</v>
      </c>
      <c r="W202" s="9">
        <v>6.16</v>
      </c>
      <c r="X202" s="24"/>
      <c r="Y202" s="30" t="s">
        <v>130</v>
      </c>
    </row>
    <row r="203" spans="1:25" ht="18" x14ac:dyDescent="0.35">
      <c r="A203" s="7" t="s">
        <v>776</v>
      </c>
      <c r="B203" s="8"/>
      <c r="C203" s="9" t="s">
        <v>34</v>
      </c>
      <c r="D203" s="9">
        <v>1703</v>
      </c>
      <c r="E203" s="9">
        <v>1705</v>
      </c>
      <c r="F203" s="9">
        <f t="shared" si="5"/>
        <v>2</v>
      </c>
      <c r="G203" s="9"/>
      <c r="H203" s="9"/>
      <c r="I203" s="9"/>
      <c r="J203" s="9" t="s">
        <v>126</v>
      </c>
      <c r="K203" s="9" t="s">
        <v>131</v>
      </c>
      <c r="L203" s="9" t="s">
        <v>783</v>
      </c>
      <c r="M203" s="9" t="s">
        <v>784</v>
      </c>
      <c r="N203" s="9" t="s">
        <v>42</v>
      </c>
      <c r="O203" s="9" t="s">
        <v>785</v>
      </c>
      <c r="P203" s="19" t="s">
        <v>74</v>
      </c>
      <c r="Q203" s="19" t="s">
        <v>75</v>
      </c>
      <c r="R203" s="7" t="s">
        <v>1692</v>
      </c>
      <c r="S203" s="7" t="s">
        <v>1365</v>
      </c>
      <c r="T203" s="7" t="s">
        <v>1708</v>
      </c>
      <c r="U203" s="9">
        <v>13.269</v>
      </c>
      <c r="V203" s="9">
        <v>0.86899999999991495</v>
      </c>
      <c r="W203" s="9">
        <v>6.16</v>
      </c>
      <c r="X203" s="24"/>
      <c r="Y203" s="30" t="s">
        <v>130</v>
      </c>
    </row>
    <row r="204" spans="1:25" ht="18" x14ac:dyDescent="0.35">
      <c r="A204" s="7" t="s">
        <v>776</v>
      </c>
      <c r="B204" s="8"/>
      <c r="C204" s="9" t="s">
        <v>34</v>
      </c>
      <c r="D204" s="9">
        <v>1711</v>
      </c>
      <c r="E204" s="9">
        <v>1712</v>
      </c>
      <c r="F204" s="9">
        <f t="shared" si="5"/>
        <v>1</v>
      </c>
      <c r="G204" s="9"/>
      <c r="H204" s="9"/>
      <c r="I204" s="9"/>
      <c r="J204" s="9" t="s">
        <v>126</v>
      </c>
      <c r="K204" s="9" t="s">
        <v>25</v>
      </c>
      <c r="L204" s="9" t="s">
        <v>786</v>
      </c>
      <c r="M204" s="9" t="s">
        <v>787</v>
      </c>
      <c r="N204" s="9" t="s">
        <v>109</v>
      </c>
      <c r="O204" s="9" t="s">
        <v>788</v>
      </c>
      <c r="P204" s="19" t="s">
        <v>64</v>
      </c>
      <c r="Q204" s="19" t="s">
        <v>65</v>
      </c>
      <c r="R204" s="7" t="s">
        <v>1709</v>
      </c>
      <c r="S204" s="7" t="s">
        <v>1522</v>
      </c>
      <c r="T204" s="7" t="s">
        <v>1710</v>
      </c>
      <c r="U204" s="9">
        <v>13.269</v>
      </c>
      <c r="V204" s="9">
        <v>2.8</v>
      </c>
      <c r="W204" s="9">
        <v>6.16</v>
      </c>
      <c r="X204" s="24"/>
      <c r="Y204" s="30" t="s">
        <v>130</v>
      </c>
    </row>
    <row r="205" spans="1:25" ht="18" x14ac:dyDescent="0.35">
      <c r="A205" s="7" t="s">
        <v>776</v>
      </c>
      <c r="B205" s="8"/>
      <c r="C205" s="9" t="s">
        <v>34</v>
      </c>
      <c r="D205" s="9">
        <v>1714.5</v>
      </c>
      <c r="E205" s="9">
        <v>1715.5</v>
      </c>
      <c r="F205" s="9">
        <f t="shared" si="5"/>
        <v>1</v>
      </c>
      <c r="G205" s="9"/>
      <c r="H205" s="9"/>
      <c r="I205" s="9"/>
      <c r="J205" s="9" t="s">
        <v>126</v>
      </c>
      <c r="K205" s="9" t="s">
        <v>25</v>
      </c>
      <c r="L205" s="9" t="s">
        <v>789</v>
      </c>
      <c r="M205" s="9" t="s">
        <v>790</v>
      </c>
      <c r="N205" s="9" t="s">
        <v>160</v>
      </c>
      <c r="O205" s="9" t="s">
        <v>791</v>
      </c>
      <c r="P205" s="19" t="s">
        <v>74</v>
      </c>
      <c r="Q205" s="19" t="s">
        <v>75</v>
      </c>
      <c r="R205" s="7" t="s">
        <v>1711</v>
      </c>
      <c r="S205" s="7" t="s">
        <v>1672</v>
      </c>
      <c r="T205" s="7" t="s">
        <v>1712</v>
      </c>
      <c r="U205" s="9">
        <v>13.269</v>
      </c>
      <c r="V205" s="9">
        <v>1.5</v>
      </c>
      <c r="W205" s="9">
        <v>6.16</v>
      </c>
      <c r="X205" s="24"/>
      <c r="Y205" s="30" t="s">
        <v>130</v>
      </c>
    </row>
    <row r="206" spans="1:25" ht="18" x14ac:dyDescent="0.35">
      <c r="A206" s="7" t="s">
        <v>776</v>
      </c>
      <c r="B206" s="8"/>
      <c r="C206" s="9" t="s">
        <v>34</v>
      </c>
      <c r="D206" s="9">
        <v>1717</v>
      </c>
      <c r="E206" s="9">
        <v>1719</v>
      </c>
      <c r="F206" s="9">
        <f t="shared" si="5"/>
        <v>2</v>
      </c>
      <c r="G206" s="9"/>
      <c r="H206" s="9"/>
      <c r="I206" s="9"/>
      <c r="J206" s="9" t="s">
        <v>126</v>
      </c>
      <c r="K206" s="9" t="s">
        <v>25</v>
      </c>
      <c r="L206" s="9" t="s">
        <v>792</v>
      </c>
      <c r="M206" s="9" t="s">
        <v>793</v>
      </c>
      <c r="N206" s="9" t="s">
        <v>62</v>
      </c>
      <c r="O206" s="9" t="s">
        <v>794</v>
      </c>
      <c r="P206" s="19" t="s">
        <v>64</v>
      </c>
      <c r="Q206" s="19" t="s">
        <v>87</v>
      </c>
      <c r="R206" s="7" t="s">
        <v>1713</v>
      </c>
      <c r="S206" s="7" t="s">
        <v>1714</v>
      </c>
      <c r="T206" s="7" t="s">
        <v>1715</v>
      </c>
      <c r="U206" s="9">
        <v>13.269</v>
      </c>
      <c r="V206" s="9">
        <v>3.8</v>
      </c>
      <c r="W206" s="9">
        <v>6.16</v>
      </c>
      <c r="X206" s="24"/>
      <c r="Y206" s="30" t="s">
        <v>130</v>
      </c>
    </row>
    <row r="207" spans="1:25" ht="18" x14ac:dyDescent="0.35">
      <c r="A207" s="7" t="s">
        <v>795</v>
      </c>
      <c r="B207" s="8" t="s">
        <v>212</v>
      </c>
      <c r="C207" s="9" t="s">
        <v>77</v>
      </c>
      <c r="D207" s="9">
        <v>1657</v>
      </c>
      <c r="E207" s="9">
        <v>1661</v>
      </c>
      <c r="F207" s="9">
        <f t="shared" si="5"/>
        <v>4</v>
      </c>
      <c r="G207" s="9">
        <v>0</v>
      </c>
      <c r="H207" s="9"/>
      <c r="I207" s="9" t="s">
        <v>796</v>
      </c>
      <c r="J207" s="9" t="s">
        <v>69</v>
      </c>
      <c r="K207" s="9" t="s">
        <v>126</v>
      </c>
      <c r="L207" s="9" t="s">
        <v>797</v>
      </c>
      <c r="M207" s="9" t="s">
        <v>798</v>
      </c>
      <c r="N207" s="9" t="s">
        <v>48</v>
      </c>
      <c r="O207" s="9" t="s">
        <v>799</v>
      </c>
      <c r="P207" s="34" t="s">
        <v>30</v>
      </c>
      <c r="Q207" s="34" t="s">
        <v>31</v>
      </c>
      <c r="R207" s="7" t="s">
        <v>1716</v>
      </c>
      <c r="S207" s="7" t="s">
        <v>1391</v>
      </c>
      <c r="T207" s="7" t="s">
        <v>1717</v>
      </c>
      <c r="U207" s="9">
        <v>12.297000000000001</v>
      </c>
      <c r="V207" s="9">
        <v>6.798</v>
      </c>
      <c r="W207" s="27">
        <v>6.5</v>
      </c>
      <c r="X207" s="24"/>
      <c r="Y207" s="30" t="s">
        <v>66</v>
      </c>
    </row>
    <row r="208" spans="1:25" ht="18" x14ac:dyDescent="0.35">
      <c r="A208" s="7" t="s">
        <v>795</v>
      </c>
      <c r="B208" s="8"/>
      <c r="C208" s="9" t="s">
        <v>34</v>
      </c>
      <c r="D208" s="9">
        <v>1627</v>
      </c>
      <c r="E208" s="9">
        <v>1631</v>
      </c>
      <c r="F208" s="9">
        <f t="shared" si="5"/>
        <v>4</v>
      </c>
      <c r="G208" s="9"/>
      <c r="H208" s="9"/>
      <c r="I208" s="9"/>
      <c r="J208" s="9" t="s">
        <v>69</v>
      </c>
      <c r="K208" s="9" t="s">
        <v>25</v>
      </c>
      <c r="L208" s="9" t="s">
        <v>800</v>
      </c>
      <c r="M208" s="9" t="s">
        <v>801</v>
      </c>
      <c r="N208" s="9" t="s">
        <v>54</v>
      </c>
      <c r="O208" s="9" t="s">
        <v>802</v>
      </c>
      <c r="P208" s="34" t="s">
        <v>30</v>
      </c>
      <c r="Q208" s="34" t="s">
        <v>31</v>
      </c>
      <c r="R208" s="7" t="s">
        <v>1718</v>
      </c>
      <c r="S208" s="7" t="s">
        <v>1345</v>
      </c>
      <c r="T208" s="7" t="s">
        <v>1719</v>
      </c>
      <c r="U208" s="9">
        <v>13.896000000000001</v>
      </c>
      <c r="V208" s="9">
        <v>12.597</v>
      </c>
      <c r="W208" s="27">
        <v>6.5</v>
      </c>
      <c r="X208" s="24"/>
      <c r="Y208" s="30" t="s">
        <v>66</v>
      </c>
    </row>
    <row r="209" spans="1:25" ht="18" x14ac:dyDescent="0.35">
      <c r="A209" s="7" t="s">
        <v>803</v>
      </c>
      <c r="B209" s="8" t="s">
        <v>51</v>
      </c>
      <c r="C209" s="9" t="s">
        <v>34</v>
      </c>
      <c r="D209" s="9">
        <v>1708</v>
      </c>
      <c r="E209" s="9">
        <v>1712</v>
      </c>
      <c r="F209" s="9">
        <f t="shared" si="5"/>
        <v>4</v>
      </c>
      <c r="G209" s="9">
        <v>6.63</v>
      </c>
      <c r="H209" s="9">
        <f>G209/F209</f>
        <v>1.6575</v>
      </c>
      <c r="I209" s="9" t="s">
        <v>379</v>
      </c>
      <c r="J209" s="9" t="s">
        <v>126</v>
      </c>
      <c r="K209" s="9" t="s">
        <v>131</v>
      </c>
      <c r="L209" s="9" t="s">
        <v>804</v>
      </c>
      <c r="M209" s="9" t="s">
        <v>805</v>
      </c>
      <c r="N209" s="9" t="s">
        <v>134</v>
      </c>
      <c r="O209" s="9" t="s">
        <v>806</v>
      </c>
      <c r="P209" s="19" t="s">
        <v>30</v>
      </c>
      <c r="Q209" s="19" t="s">
        <v>31</v>
      </c>
      <c r="R209" s="7" t="s">
        <v>1551</v>
      </c>
      <c r="S209" s="7" t="s">
        <v>1546</v>
      </c>
      <c r="T209" s="7" t="s">
        <v>1720</v>
      </c>
      <c r="U209" s="9">
        <v>12.086</v>
      </c>
      <c r="V209" s="9">
        <v>10.188000000000001</v>
      </c>
      <c r="W209" s="9">
        <v>4.4800000000000004</v>
      </c>
      <c r="X209" s="24"/>
      <c r="Y209" s="30" t="s">
        <v>130</v>
      </c>
    </row>
    <row r="210" spans="1:25" ht="18" x14ac:dyDescent="0.35">
      <c r="A210" s="7" t="s">
        <v>807</v>
      </c>
      <c r="B210" s="8" t="s">
        <v>212</v>
      </c>
      <c r="C210" s="9" t="s">
        <v>34</v>
      </c>
      <c r="D210" s="9">
        <v>1660</v>
      </c>
      <c r="E210" s="9">
        <v>1663</v>
      </c>
      <c r="F210" s="9">
        <f t="shared" si="5"/>
        <v>3</v>
      </c>
      <c r="G210" s="9">
        <v>4.7</v>
      </c>
      <c r="H210" s="9">
        <f>G210/8</f>
        <v>0.58750000000000002</v>
      </c>
      <c r="I210" s="9" t="s">
        <v>808</v>
      </c>
      <c r="J210" s="9" t="s">
        <v>126</v>
      </c>
      <c r="K210" s="9" t="s">
        <v>25</v>
      </c>
      <c r="L210" s="9" t="s">
        <v>809</v>
      </c>
      <c r="M210" s="9" t="s">
        <v>810</v>
      </c>
      <c r="N210" s="9" t="s">
        <v>91</v>
      </c>
      <c r="O210" s="9" t="s">
        <v>811</v>
      </c>
      <c r="P210" s="19" t="s">
        <v>30</v>
      </c>
      <c r="Q210" s="19" t="s">
        <v>31</v>
      </c>
      <c r="R210" s="7" t="s">
        <v>1721</v>
      </c>
      <c r="S210" s="7" t="s">
        <v>1415</v>
      </c>
      <c r="T210" s="7" t="s">
        <v>1722</v>
      </c>
      <c r="U210" s="9">
        <v>14.173</v>
      </c>
      <c r="V210" s="9">
        <v>4.2990000000000004</v>
      </c>
      <c r="W210" s="9">
        <v>4.51</v>
      </c>
      <c r="X210" s="24"/>
      <c r="Y210" s="30" t="s">
        <v>130</v>
      </c>
    </row>
    <row r="211" spans="1:25" ht="18" x14ac:dyDescent="0.35">
      <c r="A211" s="7" t="s">
        <v>807</v>
      </c>
      <c r="B211" s="8"/>
      <c r="C211" s="9" t="s">
        <v>34</v>
      </c>
      <c r="D211" s="9">
        <v>1644</v>
      </c>
      <c r="E211" s="9">
        <v>1649</v>
      </c>
      <c r="F211" s="9">
        <f t="shared" si="5"/>
        <v>5</v>
      </c>
      <c r="G211" s="9"/>
      <c r="H211" s="9"/>
      <c r="I211" s="9"/>
      <c r="J211" s="9" t="s">
        <v>126</v>
      </c>
      <c r="K211" s="9" t="s">
        <v>131</v>
      </c>
      <c r="L211" s="9" t="s">
        <v>812</v>
      </c>
      <c r="M211" s="9" t="s">
        <v>813</v>
      </c>
      <c r="N211" s="9" t="s">
        <v>28</v>
      </c>
      <c r="O211" s="9" t="s">
        <v>662</v>
      </c>
      <c r="P211" s="19" t="s">
        <v>30</v>
      </c>
      <c r="Q211" s="19" t="s">
        <v>31</v>
      </c>
      <c r="R211" s="7" t="s">
        <v>1723</v>
      </c>
      <c r="S211" s="7" t="s">
        <v>1506</v>
      </c>
      <c r="T211" s="7" t="s">
        <v>1724</v>
      </c>
      <c r="U211" s="9">
        <v>14.173</v>
      </c>
      <c r="V211" s="9">
        <v>4.9990000000000201</v>
      </c>
      <c r="W211" s="9">
        <v>4.51</v>
      </c>
      <c r="X211" s="24"/>
      <c r="Y211" s="30" t="s">
        <v>130</v>
      </c>
    </row>
    <row r="212" spans="1:25" ht="18" x14ac:dyDescent="0.35">
      <c r="A212" s="7" t="s">
        <v>814</v>
      </c>
      <c r="B212" s="8" t="s">
        <v>815</v>
      </c>
      <c r="C212" s="9" t="s">
        <v>77</v>
      </c>
      <c r="D212" s="9">
        <v>1711</v>
      </c>
      <c r="E212" s="9">
        <v>1712</v>
      </c>
      <c r="F212" s="9">
        <f t="shared" si="5"/>
        <v>1</v>
      </c>
      <c r="G212" s="9">
        <v>25.25</v>
      </c>
      <c r="H212" s="9">
        <f>G212/9</f>
        <v>2.8055555555555598</v>
      </c>
      <c r="I212" s="9" t="s">
        <v>816</v>
      </c>
      <c r="J212" s="9" t="s">
        <v>126</v>
      </c>
      <c r="K212" s="9" t="s">
        <v>131</v>
      </c>
      <c r="L212" s="9" t="s">
        <v>817</v>
      </c>
      <c r="M212" s="9" t="s">
        <v>717</v>
      </c>
      <c r="N212" s="9" t="s">
        <v>218</v>
      </c>
      <c r="O212" s="9" t="s">
        <v>818</v>
      </c>
      <c r="P212" s="19" t="s">
        <v>64</v>
      </c>
      <c r="Q212" s="19" t="s">
        <v>87</v>
      </c>
      <c r="R212" s="7" t="s">
        <v>1725</v>
      </c>
      <c r="S212" s="7" t="s">
        <v>1511</v>
      </c>
      <c r="T212" s="7" t="s">
        <v>1726</v>
      </c>
      <c r="U212" s="9">
        <v>8.4</v>
      </c>
      <c r="V212" s="9">
        <v>3.1999999999998199</v>
      </c>
      <c r="W212" s="9">
        <v>4.6900000000000004</v>
      </c>
      <c r="X212" s="24"/>
      <c r="Y212" s="30" t="s">
        <v>130</v>
      </c>
    </row>
    <row r="213" spans="1:25" ht="18" x14ac:dyDescent="0.35">
      <c r="A213" s="7" t="s">
        <v>814</v>
      </c>
      <c r="B213" s="8"/>
      <c r="C213" s="9" t="s">
        <v>77</v>
      </c>
      <c r="D213" s="9">
        <v>1703.6</v>
      </c>
      <c r="E213" s="9">
        <v>1704.6</v>
      </c>
      <c r="F213" s="9">
        <f t="shared" si="5"/>
        <v>1</v>
      </c>
      <c r="G213" s="9"/>
      <c r="H213" s="9"/>
      <c r="I213" s="9"/>
      <c r="J213" s="9" t="s">
        <v>126</v>
      </c>
      <c r="K213" s="9" t="s">
        <v>131</v>
      </c>
      <c r="L213" s="9" t="s">
        <v>819</v>
      </c>
      <c r="M213" s="9" t="s">
        <v>820</v>
      </c>
      <c r="N213" s="9" t="s">
        <v>42</v>
      </c>
      <c r="O213" s="9" t="s">
        <v>821</v>
      </c>
      <c r="P213" s="19" t="s">
        <v>64</v>
      </c>
      <c r="Q213" s="19" t="s">
        <v>65</v>
      </c>
      <c r="R213" s="7" t="s">
        <v>1727</v>
      </c>
      <c r="S213" s="7" t="s">
        <v>1371</v>
      </c>
      <c r="T213" s="7" t="s">
        <v>271</v>
      </c>
      <c r="U213" s="9">
        <v>8.4</v>
      </c>
      <c r="V213" s="9">
        <v>2.2999999999999501</v>
      </c>
      <c r="W213" s="9">
        <v>4.6900000000000004</v>
      </c>
      <c r="X213" s="24"/>
      <c r="Y213" s="30" t="s">
        <v>130</v>
      </c>
    </row>
    <row r="214" spans="1:25" ht="18" x14ac:dyDescent="0.35">
      <c r="A214" s="7" t="s">
        <v>814</v>
      </c>
      <c r="B214" s="8"/>
      <c r="C214" s="9" t="s">
        <v>77</v>
      </c>
      <c r="D214" s="9">
        <v>1698</v>
      </c>
      <c r="E214" s="9">
        <v>1699</v>
      </c>
      <c r="F214" s="9">
        <f t="shared" si="5"/>
        <v>1</v>
      </c>
      <c r="G214" s="9"/>
      <c r="H214" s="9"/>
      <c r="I214" s="9"/>
      <c r="J214" s="9" t="s">
        <v>126</v>
      </c>
      <c r="K214" s="9" t="s">
        <v>131</v>
      </c>
      <c r="L214" s="9" t="s">
        <v>822</v>
      </c>
      <c r="M214" s="9" t="s">
        <v>823</v>
      </c>
      <c r="N214" s="9" t="s">
        <v>91</v>
      </c>
      <c r="O214" s="9" t="s">
        <v>824</v>
      </c>
      <c r="P214" s="19" t="s">
        <v>74</v>
      </c>
      <c r="Q214" s="19" t="s">
        <v>75</v>
      </c>
      <c r="R214" s="7" t="s">
        <v>1728</v>
      </c>
      <c r="S214" s="7" t="s">
        <v>1402</v>
      </c>
      <c r="T214" s="7" t="s">
        <v>1729</v>
      </c>
      <c r="U214" s="9">
        <v>8.4</v>
      </c>
      <c r="V214" s="9">
        <v>1.10000000000014</v>
      </c>
      <c r="W214" s="9">
        <v>4.6900000000000004</v>
      </c>
      <c r="X214" s="24"/>
      <c r="Y214" s="30" t="s">
        <v>130</v>
      </c>
    </row>
    <row r="215" spans="1:25" ht="18" x14ac:dyDescent="0.35">
      <c r="A215" s="7" t="s">
        <v>814</v>
      </c>
      <c r="B215" s="8"/>
      <c r="C215" s="9" t="s">
        <v>77</v>
      </c>
      <c r="D215" s="9">
        <v>1695.5</v>
      </c>
      <c r="E215" s="9">
        <v>1696.5</v>
      </c>
      <c r="F215" s="9">
        <f t="shared" si="5"/>
        <v>1</v>
      </c>
      <c r="G215" s="9"/>
      <c r="H215" s="9"/>
      <c r="I215" s="9"/>
      <c r="J215" s="9" t="s">
        <v>126</v>
      </c>
      <c r="K215" s="9" t="s">
        <v>25</v>
      </c>
      <c r="L215" s="9" t="s">
        <v>825</v>
      </c>
      <c r="M215" s="9" t="s">
        <v>826</v>
      </c>
      <c r="N215" s="9" t="s">
        <v>204</v>
      </c>
      <c r="O215" s="9" t="s">
        <v>827</v>
      </c>
      <c r="P215" s="19" t="s">
        <v>74</v>
      </c>
      <c r="Q215" s="19" t="s">
        <v>75</v>
      </c>
      <c r="R215" s="7" t="s">
        <v>1730</v>
      </c>
      <c r="S215" s="7" t="s">
        <v>1399</v>
      </c>
      <c r="T215" s="7" t="s">
        <v>1731</v>
      </c>
      <c r="U215" s="9">
        <v>8.4</v>
      </c>
      <c r="V215" s="9">
        <v>1.1440000000000099</v>
      </c>
      <c r="W215" s="9">
        <v>4.6900000000000004</v>
      </c>
      <c r="X215" s="24"/>
      <c r="Y215" s="30" t="s">
        <v>130</v>
      </c>
    </row>
    <row r="216" spans="1:25" ht="18" x14ac:dyDescent="0.35">
      <c r="A216" s="7" t="s">
        <v>814</v>
      </c>
      <c r="B216" s="8"/>
      <c r="C216" s="9" t="s">
        <v>34</v>
      </c>
      <c r="D216" s="9">
        <v>1689</v>
      </c>
      <c r="E216" s="9">
        <v>1690</v>
      </c>
      <c r="F216" s="9">
        <f t="shared" si="5"/>
        <v>1</v>
      </c>
      <c r="G216" s="9"/>
      <c r="H216" s="9"/>
      <c r="I216" s="9"/>
      <c r="J216" s="9" t="s">
        <v>126</v>
      </c>
      <c r="K216" s="9" t="s">
        <v>131</v>
      </c>
      <c r="L216" s="9" t="s">
        <v>828</v>
      </c>
      <c r="M216" s="9" t="s">
        <v>829</v>
      </c>
      <c r="N216" s="9" t="s">
        <v>42</v>
      </c>
      <c r="O216" s="9" t="s">
        <v>830</v>
      </c>
      <c r="P216" s="19" t="s">
        <v>74</v>
      </c>
      <c r="Q216" s="19" t="s">
        <v>75</v>
      </c>
      <c r="R216" s="7" t="s">
        <v>1539</v>
      </c>
      <c r="S216" s="7" t="s">
        <v>1371</v>
      </c>
      <c r="T216" s="7" t="s">
        <v>1732</v>
      </c>
      <c r="U216" s="9">
        <v>10.054</v>
      </c>
      <c r="V216" s="9">
        <v>1.5999999999999099</v>
      </c>
      <c r="W216" s="9">
        <v>4.6900000000000004</v>
      </c>
      <c r="X216" s="24"/>
      <c r="Y216" s="30" t="s">
        <v>130</v>
      </c>
    </row>
    <row r="217" spans="1:25" ht="18" x14ac:dyDescent="0.35">
      <c r="A217" s="7" t="s">
        <v>814</v>
      </c>
      <c r="B217" s="8"/>
      <c r="C217" s="9" t="s">
        <v>34</v>
      </c>
      <c r="D217" s="9">
        <v>1684</v>
      </c>
      <c r="E217" s="9">
        <v>1685</v>
      </c>
      <c r="F217" s="9">
        <f t="shared" si="5"/>
        <v>1</v>
      </c>
      <c r="G217" s="9"/>
      <c r="H217" s="9"/>
      <c r="I217" s="9"/>
      <c r="J217" s="9" t="s">
        <v>126</v>
      </c>
      <c r="K217" s="9" t="s">
        <v>25</v>
      </c>
      <c r="L217" s="9" t="s">
        <v>831</v>
      </c>
      <c r="M217" s="9" t="s">
        <v>832</v>
      </c>
      <c r="N217" s="9" t="s">
        <v>147</v>
      </c>
      <c r="O217" s="9" t="s">
        <v>833</v>
      </c>
      <c r="P217" s="19" t="s">
        <v>64</v>
      </c>
      <c r="Q217" s="19" t="s">
        <v>87</v>
      </c>
      <c r="R217" s="7" t="s">
        <v>1733</v>
      </c>
      <c r="S217" s="7" t="s">
        <v>1734</v>
      </c>
      <c r="T217" s="7" t="s">
        <v>1735</v>
      </c>
      <c r="U217" s="9">
        <v>10.054</v>
      </c>
      <c r="V217" s="9">
        <v>4.7</v>
      </c>
      <c r="W217" s="9">
        <v>4.6900000000000004</v>
      </c>
      <c r="X217" s="24"/>
      <c r="Y217" s="30" t="s">
        <v>130</v>
      </c>
    </row>
    <row r="218" spans="1:25" ht="18" x14ac:dyDescent="0.35">
      <c r="A218" s="7" t="s">
        <v>814</v>
      </c>
      <c r="B218" s="8"/>
      <c r="C218" s="9" t="s">
        <v>23</v>
      </c>
      <c r="D218" s="9">
        <v>1664</v>
      </c>
      <c r="E218" s="9">
        <v>1666</v>
      </c>
      <c r="F218" s="9">
        <f t="shared" si="5"/>
        <v>2</v>
      </c>
      <c r="G218" s="9"/>
      <c r="H218" s="9"/>
      <c r="I218" s="9"/>
      <c r="J218" s="9" t="s">
        <v>126</v>
      </c>
      <c r="K218" s="9" t="s">
        <v>25</v>
      </c>
      <c r="L218" s="9" t="s">
        <v>834</v>
      </c>
      <c r="M218" s="9" t="s">
        <v>835</v>
      </c>
      <c r="N218" s="9" t="s">
        <v>54</v>
      </c>
      <c r="O218" s="9" t="s">
        <v>836</v>
      </c>
      <c r="P218" s="19" t="s">
        <v>64</v>
      </c>
      <c r="Q218" s="19" t="s">
        <v>87</v>
      </c>
      <c r="R218" s="7" t="s">
        <v>1736</v>
      </c>
      <c r="S218" s="7" t="s">
        <v>1345</v>
      </c>
      <c r="T218" s="7" t="s">
        <v>1737</v>
      </c>
      <c r="U218" s="9">
        <v>10.054</v>
      </c>
      <c r="V218" s="9">
        <v>4.0990000000000002</v>
      </c>
      <c r="W218" s="9">
        <v>4.6900000000000004</v>
      </c>
      <c r="X218" s="24"/>
      <c r="Y218" s="30" t="s">
        <v>130</v>
      </c>
    </row>
    <row r="219" spans="1:25" ht="18" x14ac:dyDescent="0.35">
      <c r="A219" s="7" t="s">
        <v>814</v>
      </c>
      <c r="B219" s="8"/>
      <c r="C219" s="9" t="s">
        <v>23</v>
      </c>
      <c r="D219" s="9">
        <v>1659.5</v>
      </c>
      <c r="E219" s="9">
        <v>1660.5</v>
      </c>
      <c r="F219" s="9">
        <f t="shared" si="5"/>
        <v>1</v>
      </c>
      <c r="G219" s="9"/>
      <c r="H219" s="9"/>
      <c r="I219" s="9"/>
      <c r="J219" s="9" t="s">
        <v>126</v>
      </c>
      <c r="K219" s="9" t="s">
        <v>131</v>
      </c>
      <c r="L219" s="9" t="s">
        <v>837</v>
      </c>
      <c r="M219" s="9" t="s">
        <v>838</v>
      </c>
      <c r="N219" s="9" t="s">
        <v>28</v>
      </c>
      <c r="O219" s="9" t="s">
        <v>839</v>
      </c>
      <c r="P219" s="19" t="s">
        <v>64</v>
      </c>
      <c r="Q219" s="19" t="s">
        <v>87</v>
      </c>
      <c r="R219" s="7" t="s">
        <v>1738</v>
      </c>
      <c r="S219" s="7" t="s">
        <v>1336</v>
      </c>
      <c r="T219" s="7" t="s">
        <v>1739</v>
      </c>
      <c r="U219" s="9">
        <v>10.054</v>
      </c>
      <c r="V219" s="9">
        <v>3.0999999999999099</v>
      </c>
      <c r="W219" s="9">
        <v>4.6900000000000004</v>
      </c>
      <c r="X219" s="24"/>
      <c r="Y219" s="30" t="s">
        <v>130</v>
      </c>
    </row>
    <row r="220" spans="1:25" ht="18" x14ac:dyDescent="0.35">
      <c r="A220" s="7" t="s">
        <v>840</v>
      </c>
      <c r="B220" s="8" t="s">
        <v>212</v>
      </c>
      <c r="C220" s="9" t="s">
        <v>34</v>
      </c>
      <c r="D220" s="9">
        <v>1778</v>
      </c>
      <c r="E220" s="9">
        <v>1779</v>
      </c>
      <c r="F220" s="9">
        <f t="shared" si="5"/>
        <v>1</v>
      </c>
      <c r="G220" s="9">
        <v>0.85</v>
      </c>
      <c r="H220" s="9">
        <f>G220/11</f>
        <v>7.7272727272727298E-2</v>
      </c>
      <c r="I220" s="9" t="s">
        <v>449</v>
      </c>
      <c r="J220" s="9" t="s">
        <v>126</v>
      </c>
      <c r="K220" s="9" t="s">
        <v>131</v>
      </c>
      <c r="L220" s="9" t="s">
        <v>841</v>
      </c>
      <c r="M220" s="9" t="s">
        <v>842</v>
      </c>
      <c r="N220" s="9" t="s">
        <v>91</v>
      </c>
      <c r="O220" s="9" t="s">
        <v>843</v>
      </c>
      <c r="P220" s="19" t="s">
        <v>64</v>
      </c>
      <c r="Q220" s="19" t="s">
        <v>65</v>
      </c>
      <c r="R220" s="7" t="s">
        <v>1687</v>
      </c>
      <c r="S220" s="7" t="s">
        <v>1402</v>
      </c>
      <c r="T220" s="7" t="s">
        <v>1740</v>
      </c>
      <c r="U220" s="9">
        <v>8.1039999999999992</v>
      </c>
      <c r="V220" s="9">
        <v>2.8740000000000201</v>
      </c>
      <c r="W220" s="9">
        <v>4.6100000000000003</v>
      </c>
      <c r="X220" s="24"/>
      <c r="Y220" s="30" t="s">
        <v>130</v>
      </c>
    </row>
    <row r="221" spans="1:25" ht="18" x14ac:dyDescent="0.35">
      <c r="A221" s="7" t="s">
        <v>840</v>
      </c>
      <c r="B221" s="8"/>
      <c r="C221" s="9" t="s">
        <v>34</v>
      </c>
      <c r="D221" s="9">
        <v>1769</v>
      </c>
      <c r="E221" s="9">
        <v>1770</v>
      </c>
      <c r="F221" s="9">
        <f t="shared" si="5"/>
        <v>1</v>
      </c>
      <c r="G221" s="9"/>
      <c r="H221" s="9"/>
      <c r="I221" s="9"/>
      <c r="J221" s="9" t="s">
        <v>126</v>
      </c>
      <c r="K221" s="9" t="s">
        <v>131</v>
      </c>
      <c r="L221" s="9" t="s">
        <v>844</v>
      </c>
      <c r="M221" s="9" t="s">
        <v>845</v>
      </c>
      <c r="N221" s="9" t="s">
        <v>91</v>
      </c>
      <c r="O221" s="9" t="s">
        <v>846</v>
      </c>
      <c r="P221" s="19" t="s">
        <v>64</v>
      </c>
      <c r="Q221" s="19" t="s">
        <v>87</v>
      </c>
      <c r="R221" s="7" t="s">
        <v>1741</v>
      </c>
      <c r="S221" s="7" t="s">
        <v>1362</v>
      </c>
      <c r="T221" s="7" t="s">
        <v>1742</v>
      </c>
      <c r="U221" s="9">
        <v>8.1039999999999992</v>
      </c>
      <c r="V221" s="9">
        <v>3.125</v>
      </c>
      <c r="W221" s="9">
        <v>4.6100000000000003</v>
      </c>
      <c r="X221" s="24"/>
      <c r="Y221" s="30" t="s">
        <v>130</v>
      </c>
    </row>
    <row r="222" spans="1:25" ht="18" x14ac:dyDescent="0.35">
      <c r="A222" s="7" t="s">
        <v>840</v>
      </c>
      <c r="B222" s="8"/>
      <c r="C222" s="9" t="s">
        <v>23</v>
      </c>
      <c r="D222" s="9">
        <v>1765.7</v>
      </c>
      <c r="E222" s="9">
        <v>1766.7</v>
      </c>
      <c r="F222" s="9">
        <f t="shared" si="5"/>
        <v>1</v>
      </c>
      <c r="G222" s="9"/>
      <c r="H222" s="9"/>
      <c r="I222" s="9"/>
      <c r="J222" s="9" t="s">
        <v>126</v>
      </c>
      <c r="K222" s="9" t="s">
        <v>25</v>
      </c>
      <c r="L222" s="9" t="s">
        <v>822</v>
      </c>
      <c r="M222" s="9" t="s">
        <v>847</v>
      </c>
      <c r="N222" s="9" t="s">
        <v>218</v>
      </c>
      <c r="O222" s="9" t="s">
        <v>848</v>
      </c>
      <c r="P222" s="19" t="s">
        <v>74</v>
      </c>
      <c r="Q222" s="19" t="s">
        <v>75</v>
      </c>
      <c r="R222" s="7" t="s">
        <v>1743</v>
      </c>
      <c r="S222" s="7" t="s">
        <v>1415</v>
      </c>
      <c r="T222" s="7" t="s">
        <v>1744</v>
      </c>
      <c r="U222" s="9">
        <v>15.247</v>
      </c>
      <c r="V222" s="9">
        <v>1.39499999999998</v>
      </c>
      <c r="W222" s="9">
        <v>4.6100000000000003</v>
      </c>
      <c r="X222" s="24"/>
      <c r="Y222" s="30" t="s">
        <v>130</v>
      </c>
    </row>
    <row r="223" spans="1:25" ht="18" x14ac:dyDescent="0.35">
      <c r="A223" s="7" t="s">
        <v>840</v>
      </c>
      <c r="B223" s="8"/>
      <c r="C223" s="9" t="s">
        <v>23</v>
      </c>
      <c r="D223" s="9">
        <v>1761</v>
      </c>
      <c r="E223" s="9">
        <v>1763</v>
      </c>
      <c r="F223" s="9">
        <f t="shared" si="5"/>
        <v>2</v>
      </c>
      <c r="G223" s="9"/>
      <c r="H223" s="9"/>
      <c r="I223" s="9"/>
      <c r="J223" s="9" t="s">
        <v>126</v>
      </c>
      <c r="K223" s="9" t="s">
        <v>131</v>
      </c>
      <c r="L223" s="9" t="s">
        <v>849</v>
      </c>
      <c r="M223" s="9" t="s">
        <v>850</v>
      </c>
      <c r="N223" s="9" t="s">
        <v>42</v>
      </c>
      <c r="O223" s="9" t="s">
        <v>851</v>
      </c>
      <c r="P223" s="19" t="s">
        <v>64</v>
      </c>
      <c r="Q223" s="19" t="s">
        <v>87</v>
      </c>
      <c r="R223" s="7" t="s">
        <v>1745</v>
      </c>
      <c r="S223" s="7" t="s">
        <v>1354</v>
      </c>
      <c r="T223" s="7" t="s">
        <v>1746</v>
      </c>
      <c r="U223" s="9">
        <v>15.247</v>
      </c>
      <c r="V223" s="9">
        <v>3.6240000000000201</v>
      </c>
      <c r="W223" s="9">
        <v>4.6100000000000003</v>
      </c>
      <c r="X223" s="24"/>
      <c r="Y223" s="30" t="s">
        <v>130</v>
      </c>
    </row>
    <row r="224" spans="1:25" ht="18" x14ac:dyDescent="0.35">
      <c r="A224" s="7" t="s">
        <v>840</v>
      </c>
      <c r="B224" s="8"/>
      <c r="C224" s="9" t="s">
        <v>23</v>
      </c>
      <c r="D224" s="9">
        <v>1755.7</v>
      </c>
      <c r="E224" s="9">
        <v>1756.7</v>
      </c>
      <c r="F224" s="9">
        <f t="shared" si="5"/>
        <v>1</v>
      </c>
      <c r="G224" s="9"/>
      <c r="H224" s="9"/>
      <c r="I224" s="9"/>
      <c r="J224" s="9" t="s">
        <v>126</v>
      </c>
      <c r="K224" s="9" t="s">
        <v>25</v>
      </c>
      <c r="L224" s="9" t="s">
        <v>852</v>
      </c>
      <c r="M224" s="9" t="s">
        <v>853</v>
      </c>
      <c r="N224" s="9" t="s">
        <v>42</v>
      </c>
      <c r="O224" s="9" t="s">
        <v>854</v>
      </c>
      <c r="P224" s="19" t="s">
        <v>30</v>
      </c>
      <c r="Q224" s="19" t="s">
        <v>31</v>
      </c>
      <c r="R224" s="7" t="s">
        <v>1747</v>
      </c>
      <c r="S224" s="7" t="s">
        <v>1419</v>
      </c>
      <c r="T224" s="7" t="s">
        <v>1748</v>
      </c>
      <c r="U224" s="9">
        <v>15.247</v>
      </c>
      <c r="V224" s="9">
        <v>6.7490000000000201</v>
      </c>
      <c r="W224" s="9">
        <v>4.6100000000000003</v>
      </c>
      <c r="X224" s="24"/>
      <c r="Y224" s="30" t="s">
        <v>130</v>
      </c>
    </row>
    <row r="225" spans="1:25" ht="18" x14ac:dyDescent="0.35">
      <c r="A225" s="7" t="s">
        <v>840</v>
      </c>
      <c r="B225" s="8"/>
      <c r="C225" s="9" t="s">
        <v>23</v>
      </c>
      <c r="D225" s="9">
        <v>1751</v>
      </c>
      <c r="E225" s="9">
        <v>1752</v>
      </c>
      <c r="F225" s="9">
        <f t="shared" si="5"/>
        <v>1</v>
      </c>
      <c r="G225" s="9"/>
      <c r="H225" s="9"/>
      <c r="I225" s="9"/>
      <c r="J225" s="9" t="s">
        <v>126</v>
      </c>
      <c r="K225" s="9" t="s">
        <v>25</v>
      </c>
      <c r="L225" s="9" t="s">
        <v>855</v>
      </c>
      <c r="M225" s="9" t="s">
        <v>856</v>
      </c>
      <c r="N225" s="9" t="s">
        <v>28</v>
      </c>
      <c r="O225" s="9" t="s">
        <v>857</v>
      </c>
      <c r="P225" s="19" t="s">
        <v>74</v>
      </c>
      <c r="Q225" s="19" t="s">
        <v>75</v>
      </c>
      <c r="R225" s="7" t="s">
        <v>1749</v>
      </c>
      <c r="S225" s="7" t="s">
        <v>1381</v>
      </c>
      <c r="T225" s="7" t="s">
        <v>1750</v>
      </c>
      <c r="U225" s="9">
        <v>15.247</v>
      </c>
      <c r="V225" s="9">
        <v>1.6240000000000201</v>
      </c>
      <c r="W225" s="9">
        <v>4.6100000000000003</v>
      </c>
      <c r="X225" s="24"/>
      <c r="Y225" s="30" t="s">
        <v>130</v>
      </c>
    </row>
    <row r="226" spans="1:25" ht="18" x14ac:dyDescent="0.35">
      <c r="A226" s="7" t="s">
        <v>840</v>
      </c>
      <c r="B226" s="8"/>
      <c r="C226" s="9" t="s">
        <v>45</v>
      </c>
      <c r="D226" s="31">
        <v>1732</v>
      </c>
      <c r="E226" s="31">
        <v>1733</v>
      </c>
      <c r="F226" s="9">
        <f t="shared" si="5"/>
        <v>1</v>
      </c>
      <c r="G226" s="9"/>
      <c r="H226" s="9"/>
      <c r="I226" s="9"/>
      <c r="J226" s="9" t="s">
        <v>126</v>
      </c>
      <c r="K226" s="9" t="s">
        <v>25</v>
      </c>
      <c r="L226" s="9" t="s">
        <v>858</v>
      </c>
      <c r="M226" s="9" t="s">
        <v>859</v>
      </c>
      <c r="N226" s="9" t="s">
        <v>48</v>
      </c>
      <c r="O226" s="9" t="s">
        <v>860</v>
      </c>
      <c r="P226" s="19" t="s">
        <v>30</v>
      </c>
      <c r="Q226" s="19" t="s">
        <v>31</v>
      </c>
      <c r="R226" s="7" t="s">
        <v>1650</v>
      </c>
      <c r="S226" s="7" t="s">
        <v>1345</v>
      </c>
      <c r="T226" s="7" t="s">
        <v>1751</v>
      </c>
      <c r="U226" s="9">
        <v>18.495999999999999</v>
      </c>
      <c r="V226" s="9">
        <v>7.2479999999998199</v>
      </c>
      <c r="W226" s="9">
        <v>4.6100000000000003</v>
      </c>
      <c r="X226" s="24"/>
      <c r="Y226" s="30" t="s">
        <v>130</v>
      </c>
    </row>
    <row r="227" spans="1:25" ht="18" x14ac:dyDescent="0.35">
      <c r="A227" s="7" t="s">
        <v>840</v>
      </c>
      <c r="B227" s="8"/>
      <c r="C227" s="9" t="s">
        <v>45</v>
      </c>
      <c r="D227" s="31">
        <v>1727.5</v>
      </c>
      <c r="E227" s="31">
        <v>1728.5</v>
      </c>
      <c r="F227" s="9">
        <f t="shared" si="5"/>
        <v>1</v>
      </c>
      <c r="G227" s="9"/>
      <c r="H227" s="9"/>
      <c r="I227" s="9"/>
      <c r="J227" s="9" t="s">
        <v>126</v>
      </c>
      <c r="K227" s="9" t="s">
        <v>131</v>
      </c>
      <c r="L227" s="9" t="s">
        <v>352</v>
      </c>
      <c r="M227" s="9" t="s">
        <v>861</v>
      </c>
      <c r="N227" s="9" t="s">
        <v>54</v>
      </c>
      <c r="O227" s="9" t="s">
        <v>862</v>
      </c>
      <c r="P227" s="19" t="s">
        <v>30</v>
      </c>
      <c r="Q227" s="19" t="s">
        <v>31</v>
      </c>
      <c r="R227" s="7" t="s">
        <v>1644</v>
      </c>
      <c r="S227" s="7" t="s">
        <v>1424</v>
      </c>
      <c r="T227" s="7" t="s">
        <v>1752</v>
      </c>
      <c r="U227" s="9">
        <v>18.495999999999999</v>
      </c>
      <c r="V227" s="9">
        <v>7.2479999999998199</v>
      </c>
      <c r="W227" s="9">
        <v>4.6100000000000003</v>
      </c>
      <c r="X227" s="24"/>
      <c r="Y227" s="30" t="s">
        <v>130</v>
      </c>
    </row>
    <row r="228" spans="1:25" ht="18" x14ac:dyDescent="0.35">
      <c r="A228" s="7" t="s">
        <v>840</v>
      </c>
      <c r="B228" s="8"/>
      <c r="C228" s="9" t="s">
        <v>45</v>
      </c>
      <c r="D228" s="31">
        <v>1720</v>
      </c>
      <c r="E228" s="31">
        <v>1721</v>
      </c>
      <c r="F228" s="9">
        <f t="shared" si="5"/>
        <v>1</v>
      </c>
      <c r="G228" s="9"/>
      <c r="H228" s="9"/>
      <c r="I228" s="9"/>
      <c r="J228" s="9" t="s">
        <v>126</v>
      </c>
      <c r="K228" s="9" t="s">
        <v>131</v>
      </c>
      <c r="L228" s="9" t="s">
        <v>863</v>
      </c>
      <c r="M228" s="9" t="s">
        <v>864</v>
      </c>
      <c r="N228" s="9" t="s">
        <v>91</v>
      </c>
      <c r="O228" s="9" t="s">
        <v>309</v>
      </c>
      <c r="P228" s="19" t="s">
        <v>30</v>
      </c>
      <c r="Q228" s="19" t="s">
        <v>31</v>
      </c>
      <c r="R228" s="7" t="s">
        <v>1454</v>
      </c>
      <c r="S228" s="7" t="s">
        <v>1402</v>
      </c>
      <c r="T228" s="7" t="s">
        <v>1753</v>
      </c>
      <c r="U228" s="9">
        <v>18.495999999999999</v>
      </c>
      <c r="V228" s="9">
        <v>6.99800000000005</v>
      </c>
      <c r="W228" s="9">
        <v>4.6100000000000003</v>
      </c>
      <c r="X228" s="24"/>
      <c r="Y228" s="30" t="s">
        <v>130</v>
      </c>
    </row>
    <row r="229" spans="1:25" ht="18" x14ac:dyDescent="0.35">
      <c r="A229" s="7" t="s">
        <v>840</v>
      </c>
      <c r="B229" s="8"/>
      <c r="C229" s="9" t="s">
        <v>45</v>
      </c>
      <c r="D229" s="31">
        <v>1717.5</v>
      </c>
      <c r="E229" s="31">
        <v>1718.5</v>
      </c>
      <c r="F229" s="9">
        <f t="shared" si="5"/>
        <v>1</v>
      </c>
      <c r="G229" s="9"/>
      <c r="H229" s="9"/>
      <c r="I229" s="9"/>
      <c r="J229" s="9" t="s">
        <v>126</v>
      </c>
      <c r="K229" s="9" t="s">
        <v>25</v>
      </c>
      <c r="L229" s="9" t="s">
        <v>865</v>
      </c>
      <c r="M229" s="9" t="s">
        <v>866</v>
      </c>
      <c r="N229" s="9" t="s">
        <v>204</v>
      </c>
      <c r="O229" s="9" t="s">
        <v>867</v>
      </c>
      <c r="P229" s="19" t="s">
        <v>30</v>
      </c>
      <c r="Q229" s="19" t="s">
        <v>31</v>
      </c>
      <c r="R229" s="7" t="s">
        <v>1510</v>
      </c>
      <c r="S229" s="7" t="s">
        <v>1511</v>
      </c>
      <c r="T229" s="7" t="s">
        <v>1754</v>
      </c>
      <c r="U229" s="9">
        <v>18.495999999999999</v>
      </c>
      <c r="V229" s="9">
        <v>6.99800000000005</v>
      </c>
      <c r="W229" s="9">
        <v>4.6100000000000003</v>
      </c>
      <c r="X229" s="24"/>
      <c r="Y229" s="30" t="s">
        <v>130</v>
      </c>
    </row>
    <row r="230" spans="1:25" ht="18" x14ac:dyDescent="0.35">
      <c r="A230" s="7" t="s">
        <v>868</v>
      </c>
      <c r="B230" s="8" t="s">
        <v>156</v>
      </c>
      <c r="C230" s="9" t="s">
        <v>156</v>
      </c>
      <c r="D230" s="9">
        <v>1688</v>
      </c>
      <c r="E230" s="9">
        <v>1691</v>
      </c>
      <c r="F230" s="9">
        <f t="shared" si="5"/>
        <v>3</v>
      </c>
      <c r="G230" s="9">
        <v>1.1100000000000001</v>
      </c>
      <c r="H230" s="9">
        <f>G230/F230</f>
        <v>0.37</v>
      </c>
      <c r="I230" s="9" t="s">
        <v>484</v>
      </c>
      <c r="J230" s="9" t="s">
        <v>126</v>
      </c>
      <c r="K230" s="9" t="s">
        <v>131</v>
      </c>
      <c r="L230" s="9" t="s">
        <v>869</v>
      </c>
      <c r="M230" s="9" t="s">
        <v>870</v>
      </c>
      <c r="N230" s="9" t="s">
        <v>62</v>
      </c>
      <c r="O230" s="9" t="s">
        <v>871</v>
      </c>
      <c r="P230" s="19" t="s">
        <v>64</v>
      </c>
      <c r="Q230" s="19" t="s">
        <v>65</v>
      </c>
      <c r="R230" s="7" t="s">
        <v>1755</v>
      </c>
      <c r="S230" s="7" t="s">
        <v>1665</v>
      </c>
      <c r="T230" s="7" t="s">
        <v>1756</v>
      </c>
      <c r="U230" s="9">
        <v>5.8689999999999998</v>
      </c>
      <c r="V230" s="9">
        <v>2.7479999999998199</v>
      </c>
      <c r="W230" s="9">
        <v>5.51</v>
      </c>
      <c r="X230" s="24"/>
      <c r="Y230" s="30" t="s">
        <v>130</v>
      </c>
    </row>
    <row r="231" spans="1:25" ht="18" x14ac:dyDescent="0.35">
      <c r="A231" s="7" t="s">
        <v>868</v>
      </c>
      <c r="B231" s="8" t="s">
        <v>815</v>
      </c>
      <c r="C231" s="9" t="s">
        <v>23</v>
      </c>
      <c r="D231" s="9">
        <v>1624</v>
      </c>
      <c r="E231" s="9">
        <v>1627</v>
      </c>
      <c r="F231" s="9">
        <f t="shared" si="5"/>
        <v>3</v>
      </c>
      <c r="G231" s="9">
        <v>4.68</v>
      </c>
      <c r="H231" s="9">
        <f>G231/11</f>
        <v>0.42545454545454497</v>
      </c>
      <c r="I231" s="9" t="s">
        <v>650</v>
      </c>
      <c r="J231" s="9" t="s">
        <v>126</v>
      </c>
      <c r="K231" s="9" t="s">
        <v>25</v>
      </c>
      <c r="L231" s="9" t="s">
        <v>872</v>
      </c>
      <c r="M231" s="9" t="s">
        <v>873</v>
      </c>
      <c r="N231" s="9" t="s">
        <v>218</v>
      </c>
      <c r="O231" s="9" t="s">
        <v>874</v>
      </c>
      <c r="P231" s="19" t="s">
        <v>64</v>
      </c>
      <c r="Q231" s="19" t="s">
        <v>87</v>
      </c>
      <c r="R231" s="7" t="s">
        <v>1757</v>
      </c>
      <c r="S231" s="7" t="s">
        <v>1391</v>
      </c>
      <c r="T231" s="7" t="s">
        <v>1758</v>
      </c>
      <c r="U231" s="9">
        <v>11.528</v>
      </c>
      <c r="V231" s="9">
        <v>3.87300000000005</v>
      </c>
      <c r="W231" s="9">
        <v>5.12</v>
      </c>
      <c r="X231" s="24"/>
      <c r="Y231" s="30" t="s">
        <v>130</v>
      </c>
    </row>
    <row r="232" spans="1:25" ht="18" x14ac:dyDescent="0.35">
      <c r="A232" s="7" t="s">
        <v>868</v>
      </c>
      <c r="B232" s="8"/>
      <c r="C232" s="9" t="s">
        <v>45</v>
      </c>
      <c r="D232" s="31">
        <v>1607</v>
      </c>
      <c r="E232" s="31">
        <v>1611</v>
      </c>
      <c r="F232" s="9">
        <f t="shared" si="5"/>
        <v>4</v>
      </c>
      <c r="G232" s="9"/>
      <c r="H232" s="9"/>
      <c r="I232" s="9"/>
      <c r="J232" s="9" t="s">
        <v>126</v>
      </c>
      <c r="K232" s="9" t="s">
        <v>25</v>
      </c>
      <c r="L232" s="9" t="s">
        <v>875</v>
      </c>
      <c r="M232" s="9" t="s">
        <v>876</v>
      </c>
      <c r="N232" s="9" t="s">
        <v>218</v>
      </c>
      <c r="O232" s="9" t="s">
        <v>877</v>
      </c>
      <c r="P232" s="19" t="s">
        <v>30</v>
      </c>
      <c r="Q232" s="19" t="s">
        <v>31</v>
      </c>
      <c r="R232" s="7" t="s">
        <v>1759</v>
      </c>
      <c r="S232" s="7" t="s">
        <v>1391</v>
      </c>
      <c r="T232" s="7" t="s">
        <v>1760</v>
      </c>
      <c r="U232" s="9">
        <v>13.365</v>
      </c>
      <c r="V232" s="9">
        <v>4.4969999999999999</v>
      </c>
      <c r="W232" s="9">
        <v>5.12</v>
      </c>
      <c r="X232" s="24"/>
      <c r="Y232" s="30" t="s">
        <v>130</v>
      </c>
    </row>
    <row r="233" spans="1:25" x14ac:dyDescent="0.35">
      <c r="A233" s="7" t="s">
        <v>878</v>
      </c>
      <c r="B233" s="8" t="s">
        <v>879</v>
      </c>
      <c r="C233" s="9" t="s">
        <v>23</v>
      </c>
      <c r="D233" s="9">
        <v>1611</v>
      </c>
      <c r="E233" s="9">
        <v>1615</v>
      </c>
      <c r="F233" s="9">
        <f t="shared" si="5"/>
        <v>4</v>
      </c>
      <c r="G233" s="9"/>
      <c r="H233" s="9"/>
      <c r="I233" s="9"/>
      <c r="J233" s="9"/>
      <c r="K233" s="9" t="s">
        <v>25</v>
      </c>
      <c r="L233" s="9" t="s">
        <v>880</v>
      </c>
      <c r="M233" s="9" t="s">
        <v>881</v>
      </c>
      <c r="N233" s="9" t="s">
        <v>28</v>
      </c>
      <c r="O233" s="9" t="s">
        <v>882</v>
      </c>
      <c r="P233" s="19" t="s">
        <v>30</v>
      </c>
      <c r="Q233" s="19" t="s">
        <v>31</v>
      </c>
      <c r="R233" s="7" t="s">
        <v>1474</v>
      </c>
      <c r="S233" s="7" t="s">
        <v>1506</v>
      </c>
      <c r="T233" s="7" t="s">
        <v>1761</v>
      </c>
      <c r="U233" s="9">
        <v>16.550999999999998</v>
      </c>
      <c r="V233" s="9">
        <v>5.60000000000014</v>
      </c>
      <c r="W233" s="9">
        <v>1.47</v>
      </c>
      <c r="X233" s="24"/>
      <c r="Y233" s="30"/>
    </row>
    <row r="234" spans="1:25" ht="18" x14ac:dyDescent="0.35">
      <c r="A234" s="7" t="s">
        <v>878</v>
      </c>
      <c r="B234" s="8"/>
      <c r="C234" s="9" t="s">
        <v>45</v>
      </c>
      <c r="D234" s="31">
        <v>1591</v>
      </c>
      <c r="E234" s="31">
        <v>1595</v>
      </c>
      <c r="F234" s="9">
        <f t="shared" si="5"/>
        <v>4</v>
      </c>
      <c r="G234" s="9">
        <v>26.86</v>
      </c>
      <c r="H234" s="9">
        <f>G234/8</f>
        <v>3.3574999999999999</v>
      </c>
      <c r="I234" s="9" t="s">
        <v>348</v>
      </c>
      <c r="J234" s="9" t="s">
        <v>126</v>
      </c>
      <c r="K234" s="9" t="s">
        <v>25</v>
      </c>
      <c r="L234" s="9" t="s">
        <v>883</v>
      </c>
      <c r="M234" s="9" t="s">
        <v>884</v>
      </c>
      <c r="N234" s="9" t="s">
        <v>100</v>
      </c>
      <c r="O234" s="9" t="s">
        <v>885</v>
      </c>
      <c r="P234" s="19" t="s">
        <v>30</v>
      </c>
      <c r="Q234" s="19" t="s">
        <v>31</v>
      </c>
      <c r="R234" s="7" t="s">
        <v>1762</v>
      </c>
      <c r="S234" s="7" t="s">
        <v>1442</v>
      </c>
      <c r="T234" s="7" t="s">
        <v>1763</v>
      </c>
      <c r="U234" s="9">
        <v>23.635000000000002</v>
      </c>
      <c r="V234" s="9">
        <v>5.5</v>
      </c>
      <c r="W234" s="9">
        <v>1.47</v>
      </c>
      <c r="X234" s="24"/>
      <c r="Y234" s="30" t="s">
        <v>130</v>
      </c>
    </row>
    <row r="235" spans="1:25" ht="18" x14ac:dyDescent="0.35">
      <c r="A235" s="7" t="s">
        <v>878</v>
      </c>
      <c r="B235" s="8"/>
      <c r="C235" s="9" t="s">
        <v>156</v>
      </c>
      <c r="D235" s="9">
        <v>1570</v>
      </c>
      <c r="E235" s="9">
        <v>1574</v>
      </c>
      <c r="F235" s="9">
        <f t="shared" si="5"/>
        <v>4</v>
      </c>
      <c r="G235" s="9"/>
      <c r="H235" s="9"/>
      <c r="I235" s="9"/>
      <c r="J235" s="9" t="s">
        <v>126</v>
      </c>
      <c r="K235" s="9" t="s">
        <v>25</v>
      </c>
      <c r="L235" s="9" t="s">
        <v>886</v>
      </c>
      <c r="M235" s="9" t="s">
        <v>887</v>
      </c>
      <c r="N235" s="9" t="s">
        <v>54</v>
      </c>
      <c r="O235" s="9" t="s">
        <v>888</v>
      </c>
      <c r="P235" s="19" t="s">
        <v>64</v>
      </c>
      <c r="Q235" s="19" t="s">
        <v>65</v>
      </c>
      <c r="R235" s="7" t="s">
        <v>1764</v>
      </c>
      <c r="S235" s="7" t="s">
        <v>1345</v>
      </c>
      <c r="T235" s="7" t="s">
        <v>1691</v>
      </c>
      <c r="U235" s="9">
        <v>8.5</v>
      </c>
      <c r="V235" s="9">
        <v>2.7</v>
      </c>
      <c r="W235" s="9">
        <v>1.47</v>
      </c>
      <c r="X235" s="24"/>
      <c r="Y235" s="30" t="s">
        <v>130</v>
      </c>
    </row>
    <row r="236" spans="1:25" s="1" customFormat="1" ht="18" x14ac:dyDescent="0.35">
      <c r="A236" s="10" t="s">
        <v>878</v>
      </c>
      <c r="B236" s="11"/>
      <c r="C236" s="12" t="s">
        <v>77</v>
      </c>
      <c r="D236" s="12">
        <v>1554</v>
      </c>
      <c r="E236" s="12">
        <v>1558</v>
      </c>
      <c r="F236" s="9">
        <f t="shared" si="5"/>
        <v>4</v>
      </c>
      <c r="G236" s="12"/>
      <c r="H236" s="12"/>
      <c r="I236" s="12"/>
      <c r="J236" s="12" t="s">
        <v>126</v>
      </c>
      <c r="K236" s="12" t="s">
        <v>318</v>
      </c>
      <c r="L236" s="12" t="s">
        <v>889</v>
      </c>
      <c r="M236" s="12" t="s">
        <v>890</v>
      </c>
      <c r="N236" s="12" t="s">
        <v>218</v>
      </c>
      <c r="O236" s="12" t="s">
        <v>891</v>
      </c>
      <c r="P236" s="12"/>
      <c r="Q236" s="20"/>
      <c r="R236" s="7" t="s">
        <v>1765</v>
      </c>
      <c r="S236" s="7" t="s">
        <v>1430</v>
      </c>
      <c r="T236" s="7" t="s">
        <v>1766</v>
      </c>
      <c r="U236" s="9">
        <v>8.5</v>
      </c>
      <c r="V236" s="12"/>
      <c r="W236" s="9">
        <v>1.47</v>
      </c>
      <c r="X236" s="25"/>
      <c r="Y236" s="30" t="s">
        <v>130</v>
      </c>
    </row>
    <row r="237" spans="1:25" ht="18" x14ac:dyDescent="0.35">
      <c r="A237" s="7" t="s">
        <v>892</v>
      </c>
      <c r="B237" s="8" t="s">
        <v>97</v>
      </c>
      <c r="C237" s="9" t="s">
        <v>77</v>
      </c>
      <c r="D237" s="9">
        <v>1675.5</v>
      </c>
      <c r="E237" s="9">
        <v>1681.5</v>
      </c>
      <c r="F237" s="9">
        <f t="shared" si="5"/>
        <v>6</v>
      </c>
      <c r="G237" s="9">
        <v>0</v>
      </c>
      <c r="H237" s="9"/>
      <c r="I237" s="9" t="s">
        <v>484</v>
      </c>
      <c r="J237" s="9" t="s">
        <v>69</v>
      </c>
      <c r="K237" s="9" t="s">
        <v>318</v>
      </c>
      <c r="L237" s="9" t="s">
        <v>372</v>
      </c>
      <c r="M237" s="9" t="s">
        <v>893</v>
      </c>
      <c r="N237" s="9" t="s">
        <v>48</v>
      </c>
      <c r="O237" s="9" t="s">
        <v>894</v>
      </c>
      <c r="P237" s="19" t="s">
        <v>30</v>
      </c>
      <c r="Q237" s="19" t="s">
        <v>31</v>
      </c>
      <c r="R237" s="7" t="s">
        <v>1767</v>
      </c>
      <c r="S237" s="7" t="s">
        <v>1419</v>
      </c>
      <c r="T237" s="7" t="s">
        <v>1768</v>
      </c>
      <c r="U237" s="9">
        <v>22.33</v>
      </c>
      <c r="V237" s="9">
        <v>7.0369999999999999</v>
      </c>
      <c r="W237" s="9">
        <v>8.49</v>
      </c>
      <c r="X237" s="24"/>
      <c r="Y237" s="30" t="s">
        <v>66</v>
      </c>
    </row>
    <row r="238" spans="1:25" ht="18" x14ac:dyDescent="0.35">
      <c r="A238" s="7" t="s">
        <v>892</v>
      </c>
      <c r="B238" s="8" t="s">
        <v>97</v>
      </c>
      <c r="C238" s="9" t="s">
        <v>77</v>
      </c>
      <c r="D238" s="9">
        <v>1675.5</v>
      </c>
      <c r="E238" s="9">
        <v>1681.5</v>
      </c>
      <c r="F238" s="9">
        <f t="shared" si="5"/>
        <v>6</v>
      </c>
      <c r="G238" s="9">
        <v>1.1100000000000001</v>
      </c>
      <c r="H238" s="9">
        <f>G238/F238</f>
        <v>0.185</v>
      </c>
      <c r="I238" s="9" t="s">
        <v>24</v>
      </c>
      <c r="J238" s="9" t="s">
        <v>312</v>
      </c>
      <c r="K238" s="9" t="s">
        <v>318</v>
      </c>
      <c r="L238" s="9" t="s">
        <v>372</v>
      </c>
      <c r="M238" s="9" t="s">
        <v>893</v>
      </c>
      <c r="N238" s="9" t="s">
        <v>48</v>
      </c>
      <c r="O238" s="9" t="s">
        <v>894</v>
      </c>
      <c r="P238" s="19" t="s">
        <v>30</v>
      </c>
      <c r="Q238" s="19" t="s">
        <v>31</v>
      </c>
      <c r="R238" s="7" t="s">
        <v>1767</v>
      </c>
      <c r="S238" s="7" t="s">
        <v>1419</v>
      </c>
      <c r="T238" s="7" t="s">
        <v>1768</v>
      </c>
      <c r="U238" s="9">
        <v>22.33</v>
      </c>
      <c r="V238" s="9">
        <v>7.0369999999999999</v>
      </c>
      <c r="W238" s="9">
        <v>8.49</v>
      </c>
      <c r="X238" s="24"/>
      <c r="Y238" s="30" t="s">
        <v>66</v>
      </c>
    </row>
    <row r="239" spans="1:25" ht="18" x14ac:dyDescent="0.35">
      <c r="A239" s="7" t="s">
        <v>895</v>
      </c>
      <c r="B239" s="8" t="s">
        <v>896</v>
      </c>
      <c r="C239" s="9" t="s">
        <v>34</v>
      </c>
      <c r="D239" s="9">
        <v>1618</v>
      </c>
      <c r="E239" s="9">
        <v>1622</v>
      </c>
      <c r="F239" s="9">
        <f t="shared" si="5"/>
        <v>4</v>
      </c>
      <c r="G239" s="9">
        <v>0.6</v>
      </c>
      <c r="H239" s="9">
        <f>G239/F239</f>
        <v>0.15</v>
      </c>
      <c r="I239" s="9" t="s">
        <v>897</v>
      </c>
      <c r="J239" s="9" t="s">
        <v>312</v>
      </c>
      <c r="K239" s="9" t="s">
        <v>131</v>
      </c>
      <c r="L239" s="9" t="s">
        <v>488</v>
      </c>
      <c r="M239" s="9" t="s">
        <v>695</v>
      </c>
      <c r="N239" s="9" t="s">
        <v>109</v>
      </c>
      <c r="O239" s="9" t="s">
        <v>898</v>
      </c>
      <c r="P239" s="19" t="s">
        <v>30</v>
      </c>
      <c r="Q239" s="19" t="s">
        <v>31</v>
      </c>
      <c r="R239" s="7" t="s">
        <v>1697</v>
      </c>
      <c r="S239" s="7" t="s">
        <v>1368</v>
      </c>
      <c r="T239" s="7" t="s">
        <v>1769</v>
      </c>
      <c r="U239" s="9">
        <v>16.872</v>
      </c>
      <c r="V239" s="9">
        <v>8.9979999999999993</v>
      </c>
      <c r="W239" s="9">
        <v>12.5</v>
      </c>
      <c r="X239" s="24"/>
      <c r="Y239" s="30" t="s">
        <v>66</v>
      </c>
    </row>
    <row r="240" spans="1:25" ht="18" x14ac:dyDescent="0.35">
      <c r="A240" s="7" t="s">
        <v>899</v>
      </c>
      <c r="B240" s="8" t="s">
        <v>97</v>
      </c>
      <c r="C240" s="33" t="s">
        <v>45</v>
      </c>
      <c r="D240" s="31">
        <v>1662</v>
      </c>
      <c r="E240" s="31">
        <v>1666</v>
      </c>
      <c r="F240" s="9">
        <f t="shared" si="5"/>
        <v>4</v>
      </c>
      <c r="G240" s="9">
        <v>4.51</v>
      </c>
      <c r="H240" s="9">
        <f>G240/10</f>
        <v>0.45100000000000001</v>
      </c>
      <c r="I240" s="9" t="s">
        <v>900</v>
      </c>
      <c r="J240" s="9" t="s">
        <v>126</v>
      </c>
      <c r="K240" s="9" t="s">
        <v>25</v>
      </c>
      <c r="L240" s="9" t="s">
        <v>901</v>
      </c>
      <c r="M240" s="9" t="s">
        <v>902</v>
      </c>
      <c r="N240" s="9" t="s">
        <v>48</v>
      </c>
      <c r="O240" s="9" t="s">
        <v>903</v>
      </c>
      <c r="P240" s="19" t="s">
        <v>64</v>
      </c>
      <c r="Q240" s="19" t="s">
        <v>65</v>
      </c>
      <c r="R240" s="7"/>
      <c r="S240" s="7"/>
      <c r="T240" s="7"/>
      <c r="U240" s="9">
        <v>9.76</v>
      </c>
      <c r="V240" s="9"/>
      <c r="W240" s="9">
        <v>7.25</v>
      </c>
      <c r="X240" s="24"/>
      <c r="Y240" s="30" t="s">
        <v>130</v>
      </c>
    </row>
    <row r="241" spans="1:25" ht="18" x14ac:dyDescent="0.35">
      <c r="A241" s="7" t="s">
        <v>899</v>
      </c>
      <c r="B241" s="8"/>
      <c r="C241" s="9" t="s">
        <v>45</v>
      </c>
      <c r="D241" s="31">
        <v>1685</v>
      </c>
      <c r="E241" s="31">
        <v>1688</v>
      </c>
      <c r="F241" s="9">
        <f t="shared" si="5"/>
        <v>3</v>
      </c>
      <c r="G241" s="9"/>
      <c r="H241" s="9"/>
      <c r="I241" s="9"/>
      <c r="J241" s="9" t="s">
        <v>126</v>
      </c>
      <c r="K241" s="9" t="s">
        <v>131</v>
      </c>
      <c r="L241" s="9" t="s">
        <v>904</v>
      </c>
      <c r="M241" s="9" t="s">
        <v>905</v>
      </c>
      <c r="N241" s="9" t="s">
        <v>109</v>
      </c>
      <c r="O241" s="9" t="s">
        <v>906</v>
      </c>
      <c r="P241" s="19" t="s">
        <v>64</v>
      </c>
      <c r="Q241" s="19" t="s">
        <v>65</v>
      </c>
      <c r="R241" s="7"/>
      <c r="S241" s="7"/>
      <c r="T241" s="7"/>
      <c r="U241" s="9">
        <v>9.76</v>
      </c>
      <c r="V241" s="9">
        <v>2.89999999999986</v>
      </c>
      <c r="W241" s="9">
        <v>7.25</v>
      </c>
      <c r="X241" s="24"/>
      <c r="Y241" s="30" t="s">
        <v>130</v>
      </c>
    </row>
    <row r="242" spans="1:25" ht="18" x14ac:dyDescent="0.35">
      <c r="A242" s="7" t="s">
        <v>899</v>
      </c>
      <c r="B242" s="8"/>
      <c r="C242" s="9" t="s">
        <v>23</v>
      </c>
      <c r="D242" s="9">
        <v>1704</v>
      </c>
      <c r="E242" s="9">
        <v>1707</v>
      </c>
      <c r="F242" s="9">
        <f t="shared" si="5"/>
        <v>3</v>
      </c>
      <c r="G242" s="9"/>
      <c r="H242" s="9"/>
      <c r="I242" s="9"/>
      <c r="J242" s="9" t="s">
        <v>126</v>
      </c>
      <c r="K242" s="9" t="s">
        <v>131</v>
      </c>
      <c r="L242" s="9" t="s">
        <v>907</v>
      </c>
      <c r="M242" s="9" t="s">
        <v>908</v>
      </c>
      <c r="N242" s="9" t="s">
        <v>100</v>
      </c>
      <c r="O242" s="9" t="s">
        <v>909</v>
      </c>
      <c r="P242" s="19" t="s">
        <v>64</v>
      </c>
      <c r="Q242" s="19" t="s">
        <v>87</v>
      </c>
      <c r="R242" s="7"/>
      <c r="S242" s="7"/>
      <c r="T242" s="7"/>
      <c r="U242" s="9">
        <v>13.824999999999999</v>
      </c>
      <c r="V242" s="9">
        <v>3.9000000000000901</v>
      </c>
      <c r="W242" s="9">
        <v>7.25</v>
      </c>
      <c r="X242" s="24"/>
      <c r="Y242" s="30" t="s">
        <v>130</v>
      </c>
    </row>
    <row r="243" spans="1:25" ht="18" x14ac:dyDescent="0.35">
      <c r="A243" s="7" t="s">
        <v>910</v>
      </c>
      <c r="B243" s="8" t="s">
        <v>896</v>
      </c>
      <c r="C243" s="9" t="s">
        <v>23</v>
      </c>
      <c r="D243" s="9">
        <v>1627</v>
      </c>
      <c r="E243" s="9">
        <v>1630</v>
      </c>
      <c r="F243" s="9">
        <f t="shared" si="5"/>
        <v>3</v>
      </c>
      <c r="G243" s="9">
        <v>2.21</v>
      </c>
      <c r="H243" s="9">
        <f>G243/5</f>
        <v>0.442</v>
      </c>
      <c r="I243" s="9" t="s">
        <v>24</v>
      </c>
      <c r="J243" s="9" t="s">
        <v>312</v>
      </c>
      <c r="K243" s="9" t="s">
        <v>131</v>
      </c>
      <c r="L243" s="9" t="s">
        <v>911</v>
      </c>
      <c r="M243" s="9" t="s">
        <v>912</v>
      </c>
      <c r="N243" s="9" t="s">
        <v>48</v>
      </c>
      <c r="O243" s="9" t="s">
        <v>913</v>
      </c>
      <c r="P243" s="19" t="s">
        <v>30</v>
      </c>
      <c r="Q243" s="19" t="s">
        <v>31</v>
      </c>
      <c r="R243" s="7" t="s">
        <v>1770</v>
      </c>
      <c r="S243" s="7" t="s">
        <v>1374</v>
      </c>
      <c r="T243" s="7" t="s">
        <v>1771</v>
      </c>
      <c r="U243" s="9">
        <v>16.074999999999999</v>
      </c>
      <c r="V243" s="9">
        <v>4.75</v>
      </c>
      <c r="W243" s="9">
        <v>4.82</v>
      </c>
      <c r="X243" s="24"/>
      <c r="Y243" s="30" t="s">
        <v>66</v>
      </c>
    </row>
    <row r="244" spans="1:25" ht="18" x14ac:dyDescent="0.35">
      <c r="A244" s="7" t="s">
        <v>910</v>
      </c>
      <c r="B244" s="8" t="s">
        <v>896</v>
      </c>
      <c r="C244" s="9" t="s">
        <v>45</v>
      </c>
      <c r="D244" s="31">
        <v>1616</v>
      </c>
      <c r="E244" s="31">
        <v>1618</v>
      </c>
      <c r="F244" s="9">
        <f t="shared" si="5"/>
        <v>2</v>
      </c>
      <c r="G244" s="9"/>
      <c r="H244" s="9"/>
      <c r="I244" s="9"/>
      <c r="J244" s="9" t="s">
        <v>312</v>
      </c>
      <c r="K244" s="9" t="s">
        <v>25</v>
      </c>
      <c r="L244" s="9" t="s">
        <v>914</v>
      </c>
      <c r="M244" s="9" t="s">
        <v>902</v>
      </c>
      <c r="N244" s="9" t="s">
        <v>48</v>
      </c>
      <c r="O244" s="9" t="s">
        <v>915</v>
      </c>
      <c r="P244" s="19" t="s">
        <v>64</v>
      </c>
      <c r="Q244" s="19" t="s">
        <v>87</v>
      </c>
      <c r="R244" s="7" t="s">
        <v>1772</v>
      </c>
      <c r="S244" s="7" t="s">
        <v>1442</v>
      </c>
      <c r="T244" s="7" t="s">
        <v>187</v>
      </c>
      <c r="U244" s="9">
        <v>16.553000000000001</v>
      </c>
      <c r="V244" s="9">
        <v>3.5</v>
      </c>
      <c r="W244" s="9">
        <v>4.82</v>
      </c>
      <c r="X244" s="24"/>
      <c r="Y244" s="30" t="s">
        <v>66</v>
      </c>
    </row>
    <row r="245" spans="1:25" ht="18" x14ac:dyDescent="0.35">
      <c r="A245" s="7" t="s">
        <v>916</v>
      </c>
      <c r="B245" s="8" t="s">
        <v>57</v>
      </c>
      <c r="C245" s="9" t="s">
        <v>34</v>
      </c>
      <c r="D245" s="9">
        <v>1335</v>
      </c>
      <c r="E245" s="9">
        <v>1340</v>
      </c>
      <c r="F245" s="9">
        <f t="shared" si="5"/>
        <v>5</v>
      </c>
      <c r="G245" s="9">
        <v>5.0199999999999996</v>
      </c>
      <c r="H245" s="9">
        <f>G245/F245</f>
        <v>1.004</v>
      </c>
      <c r="I245" s="9" t="s">
        <v>24</v>
      </c>
      <c r="J245" s="9" t="s">
        <v>25</v>
      </c>
      <c r="K245" s="9" t="s">
        <v>25</v>
      </c>
      <c r="L245" s="9" t="s">
        <v>917</v>
      </c>
      <c r="M245" s="9" t="s">
        <v>918</v>
      </c>
      <c r="N245" s="9" t="s">
        <v>28</v>
      </c>
      <c r="O245" s="9" t="s">
        <v>919</v>
      </c>
      <c r="P245" s="19" t="s">
        <v>30</v>
      </c>
      <c r="Q245" s="19" t="s">
        <v>31</v>
      </c>
      <c r="R245" s="7" t="s">
        <v>1418</v>
      </c>
      <c r="S245" s="7" t="s">
        <v>1419</v>
      </c>
      <c r="T245" s="7" t="s">
        <v>1773</v>
      </c>
      <c r="U245" s="9">
        <v>14.292999999999999</v>
      </c>
      <c r="V245" s="9">
        <v>10.195</v>
      </c>
      <c r="W245" s="9">
        <v>6.3</v>
      </c>
      <c r="X245" s="24"/>
      <c r="Y245" s="30" t="s">
        <v>32</v>
      </c>
    </row>
    <row r="246" spans="1:25" ht="18" x14ac:dyDescent="0.35">
      <c r="A246" s="7" t="s">
        <v>920</v>
      </c>
      <c r="B246" s="8" t="s">
        <v>51</v>
      </c>
      <c r="C246" s="9" t="s">
        <v>34</v>
      </c>
      <c r="D246" s="9">
        <v>1814</v>
      </c>
      <c r="E246" s="9">
        <v>1818</v>
      </c>
      <c r="F246" s="9">
        <f t="shared" si="5"/>
        <v>4</v>
      </c>
      <c r="G246" s="9">
        <v>4.76</v>
      </c>
      <c r="H246" s="9">
        <f t="shared" ref="H246:H247" si="6">G246/F246</f>
        <v>1.19</v>
      </c>
      <c r="I246" s="9" t="s">
        <v>24</v>
      </c>
      <c r="J246" s="9" t="s">
        <v>25</v>
      </c>
      <c r="K246" s="9" t="s">
        <v>131</v>
      </c>
      <c r="L246" s="9" t="s">
        <v>921</v>
      </c>
      <c r="M246" s="9" t="s">
        <v>922</v>
      </c>
      <c r="N246" s="9" t="s">
        <v>54</v>
      </c>
      <c r="O246" s="9" t="s">
        <v>923</v>
      </c>
      <c r="P246" s="19" t="s">
        <v>30</v>
      </c>
      <c r="Q246" s="19" t="s">
        <v>31</v>
      </c>
      <c r="R246" s="7" t="s">
        <v>1567</v>
      </c>
      <c r="S246" s="7" t="s">
        <v>1424</v>
      </c>
      <c r="T246" s="7" t="s">
        <v>1774</v>
      </c>
      <c r="U246" s="9">
        <v>12.129</v>
      </c>
      <c r="V246" s="9">
        <v>7.8789999999999996</v>
      </c>
      <c r="W246" s="9">
        <v>5.3</v>
      </c>
      <c r="X246" s="24"/>
      <c r="Y246" s="30" t="s">
        <v>32</v>
      </c>
    </row>
    <row r="247" spans="1:25" ht="18" x14ac:dyDescent="0.35">
      <c r="A247" s="7" t="s">
        <v>920</v>
      </c>
      <c r="B247" s="8" t="s">
        <v>57</v>
      </c>
      <c r="C247" s="9" t="s">
        <v>45</v>
      </c>
      <c r="D247" s="31">
        <v>1768</v>
      </c>
      <c r="E247" s="31">
        <v>1772</v>
      </c>
      <c r="F247" s="9">
        <f t="shared" si="5"/>
        <v>4</v>
      </c>
      <c r="G247" s="9">
        <v>5.36</v>
      </c>
      <c r="H247" s="9">
        <f t="shared" si="6"/>
        <v>1.34</v>
      </c>
      <c r="I247" s="9" t="s">
        <v>24</v>
      </c>
      <c r="J247" s="9" t="s">
        <v>25</v>
      </c>
      <c r="K247" s="9" t="s">
        <v>25</v>
      </c>
      <c r="L247" s="9" t="s">
        <v>924</v>
      </c>
      <c r="M247" s="9" t="s">
        <v>925</v>
      </c>
      <c r="N247" s="9" t="s">
        <v>54</v>
      </c>
      <c r="O247" s="9" t="s">
        <v>926</v>
      </c>
      <c r="P247" s="19" t="s">
        <v>30</v>
      </c>
      <c r="Q247" s="19" t="s">
        <v>31</v>
      </c>
      <c r="R247" s="7" t="s">
        <v>1775</v>
      </c>
      <c r="S247" s="7" t="s">
        <v>1354</v>
      </c>
      <c r="T247" s="7" t="s">
        <v>1776</v>
      </c>
      <c r="U247" s="9">
        <v>12.287000000000001</v>
      </c>
      <c r="V247" s="9">
        <v>5.9980000000000002</v>
      </c>
      <c r="W247" s="9">
        <v>5.3</v>
      </c>
      <c r="X247" s="24"/>
      <c r="Y247" s="30" t="s">
        <v>32</v>
      </c>
    </row>
    <row r="248" spans="1:25" ht="18" x14ac:dyDescent="0.35">
      <c r="A248" s="7" t="s">
        <v>927</v>
      </c>
      <c r="B248" s="8" t="s">
        <v>51</v>
      </c>
      <c r="C248" s="9" t="s">
        <v>34</v>
      </c>
      <c r="D248" s="9">
        <v>1800</v>
      </c>
      <c r="E248" s="9">
        <v>1803</v>
      </c>
      <c r="F248" s="9">
        <f t="shared" si="5"/>
        <v>3</v>
      </c>
      <c r="G248" s="9">
        <v>4.68</v>
      </c>
      <c r="H248" s="9">
        <f>G248/6</f>
        <v>0.78</v>
      </c>
      <c r="I248" s="9" t="s">
        <v>928</v>
      </c>
      <c r="J248" s="9" t="s">
        <v>126</v>
      </c>
      <c r="K248" s="9" t="s">
        <v>131</v>
      </c>
      <c r="L248" s="9" t="s">
        <v>929</v>
      </c>
      <c r="M248" s="9" t="s">
        <v>930</v>
      </c>
      <c r="N248" s="9" t="s">
        <v>91</v>
      </c>
      <c r="O248" s="9" t="s">
        <v>931</v>
      </c>
      <c r="P248" s="19" t="s">
        <v>30</v>
      </c>
      <c r="Q248" s="19" t="s">
        <v>31</v>
      </c>
      <c r="R248" s="7" t="s">
        <v>1777</v>
      </c>
      <c r="S248" s="7" t="s">
        <v>1484</v>
      </c>
      <c r="T248" s="7" t="s">
        <v>1778</v>
      </c>
      <c r="U248" s="9">
        <v>17.483000000000001</v>
      </c>
      <c r="V248" s="9">
        <v>7.9930000000000003</v>
      </c>
      <c r="W248" s="9">
        <v>4.99</v>
      </c>
      <c r="X248" s="24"/>
      <c r="Y248" s="30" t="s">
        <v>130</v>
      </c>
    </row>
    <row r="249" spans="1:25" ht="18" x14ac:dyDescent="0.35">
      <c r="A249" s="7" t="s">
        <v>927</v>
      </c>
      <c r="B249" s="8"/>
      <c r="C249" s="9" t="s">
        <v>23</v>
      </c>
      <c r="D249" s="9">
        <v>1782</v>
      </c>
      <c r="E249" s="9">
        <v>1785</v>
      </c>
      <c r="F249" s="9">
        <f t="shared" si="5"/>
        <v>3</v>
      </c>
      <c r="G249" s="9"/>
      <c r="H249" s="9"/>
      <c r="I249" s="9"/>
      <c r="J249" s="9" t="s">
        <v>126</v>
      </c>
      <c r="K249" s="9" t="s">
        <v>25</v>
      </c>
      <c r="L249" s="9" t="s">
        <v>932</v>
      </c>
      <c r="M249" s="9" t="s">
        <v>933</v>
      </c>
      <c r="N249" s="9" t="s">
        <v>37</v>
      </c>
      <c r="O249" s="9" t="s">
        <v>934</v>
      </c>
      <c r="P249" s="19" t="s">
        <v>30</v>
      </c>
      <c r="Q249" s="19" t="s">
        <v>31</v>
      </c>
      <c r="R249" s="7" t="s">
        <v>1779</v>
      </c>
      <c r="S249" s="7" t="s">
        <v>1399</v>
      </c>
      <c r="T249" s="7" t="s">
        <v>1780</v>
      </c>
      <c r="U249" s="9">
        <v>12.602</v>
      </c>
      <c r="V249" s="9">
        <v>5.4960000000000901</v>
      </c>
      <c r="W249" s="9">
        <v>4.99</v>
      </c>
      <c r="X249" s="24"/>
      <c r="Y249" s="30" t="s">
        <v>130</v>
      </c>
    </row>
    <row r="250" spans="1:25" ht="18" x14ac:dyDescent="0.35">
      <c r="A250" s="7" t="s">
        <v>935</v>
      </c>
      <c r="B250" s="8" t="s">
        <v>156</v>
      </c>
      <c r="C250" s="9" t="s">
        <v>77</v>
      </c>
      <c r="D250" s="9">
        <v>1525</v>
      </c>
      <c r="E250" s="9">
        <v>1527</v>
      </c>
      <c r="F250" s="9">
        <f t="shared" si="5"/>
        <v>2</v>
      </c>
      <c r="G250" s="9">
        <v>4.68</v>
      </c>
      <c r="H250" s="9">
        <f>G250/6</f>
        <v>0.78</v>
      </c>
      <c r="I250" s="9" t="s">
        <v>24</v>
      </c>
      <c r="J250" s="9" t="s">
        <v>25</v>
      </c>
      <c r="K250" s="9" t="s">
        <v>131</v>
      </c>
      <c r="L250" s="9" t="s">
        <v>936</v>
      </c>
      <c r="M250" s="9" t="s">
        <v>937</v>
      </c>
      <c r="N250" s="9" t="s">
        <v>28</v>
      </c>
      <c r="O250" s="9" t="s">
        <v>938</v>
      </c>
      <c r="P250" s="19" t="s">
        <v>64</v>
      </c>
      <c r="Q250" s="19" t="s">
        <v>65</v>
      </c>
      <c r="R250" s="7" t="s">
        <v>1781</v>
      </c>
      <c r="S250" s="7" t="s">
        <v>1782</v>
      </c>
      <c r="T250" s="7" t="s">
        <v>1783</v>
      </c>
      <c r="U250" s="9">
        <v>9.7460000000000004</v>
      </c>
      <c r="V250" s="9">
        <v>2.7489999999997998</v>
      </c>
      <c r="W250" s="9">
        <v>5.52</v>
      </c>
      <c r="X250" s="24"/>
      <c r="Y250" s="30" t="s">
        <v>32</v>
      </c>
    </row>
    <row r="251" spans="1:25" ht="18" x14ac:dyDescent="0.35">
      <c r="A251" s="7" t="s">
        <v>935</v>
      </c>
      <c r="B251" s="8" t="s">
        <v>51</v>
      </c>
      <c r="C251" s="9" t="s">
        <v>34</v>
      </c>
      <c r="D251" s="9">
        <v>1505</v>
      </c>
      <c r="E251" s="9">
        <v>1509</v>
      </c>
      <c r="F251" s="9">
        <f t="shared" si="5"/>
        <v>4</v>
      </c>
      <c r="G251" s="9"/>
      <c r="H251" s="9"/>
      <c r="I251" s="9"/>
      <c r="J251" s="9" t="s">
        <v>25</v>
      </c>
      <c r="K251" s="9" t="s">
        <v>131</v>
      </c>
      <c r="L251" s="9" t="s">
        <v>939</v>
      </c>
      <c r="M251" s="9" t="s">
        <v>940</v>
      </c>
      <c r="N251" s="9" t="s">
        <v>91</v>
      </c>
      <c r="O251" s="9" t="s">
        <v>941</v>
      </c>
      <c r="P251" s="19" t="s">
        <v>64</v>
      </c>
      <c r="Q251" s="19" t="s">
        <v>87</v>
      </c>
      <c r="R251" s="7" t="s">
        <v>1784</v>
      </c>
      <c r="S251" s="7" t="s">
        <v>1371</v>
      </c>
      <c r="T251" s="7" t="s">
        <v>1785</v>
      </c>
      <c r="U251" s="9">
        <v>4.7489999999999997</v>
      </c>
      <c r="V251" s="9">
        <v>3.99800000000005</v>
      </c>
      <c r="W251" s="9">
        <v>5.52</v>
      </c>
      <c r="X251" s="24"/>
      <c r="Y251" s="30" t="s">
        <v>32</v>
      </c>
    </row>
    <row r="252" spans="1:25" ht="18" x14ac:dyDescent="0.35">
      <c r="A252" s="7" t="s">
        <v>942</v>
      </c>
      <c r="B252" s="8" t="s">
        <v>51</v>
      </c>
      <c r="C252" s="9" t="s">
        <v>77</v>
      </c>
      <c r="D252" s="9">
        <v>1565</v>
      </c>
      <c r="E252" s="9">
        <v>1571</v>
      </c>
      <c r="F252" s="9">
        <f t="shared" si="5"/>
        <v>6</v>
      </c>
      <c r="G252" s="9">
        <v>0.1</v>
      </c>
      <c r="H252" s="9">
        <f>G252/F252</f>
        <v>1.6666666666666701E-2</v>
      </c>
      <c r="I252" s="9" t="s">
        <v>897</v>
      </c>
      <c r="J252" s="9" t="s">
        <v>59</v>
      </c>
      <c r="K252" s="9" t="s">
        <v>131</v>
      </c>
      <c r="L252" s="9" t="s">
        <v>943</v>
      </c>
      <c r="M252" s="9" t="s">
        <v>944</v>
      </c>
      <c r="N252" s="9" t="s">
        <v>48</v>
      </c>
      <c r="O252" s="9" t="s">
        <v>945</v>
      </c>
      <c r="P252" s="19" t="s">
        <v>64</v>
      </c>
      <c r="Q252" s="19" t="s">
        <v>65</v>
      </c>
      <c r="R252" s="7" t="s">
        <v>1786</v>
      </c>
      <c r="S252" s="7" t="s">
        <v>1424</v>
      </c>
      <c r="T252" s="7" t="s">
        <v>1787</v>
      </c>
      <c r="U252" s="9">
        <v>16.625</v>
      </c>
      <c r="V252" s="9">
        <v>2.375</v>
      </c>
      <c r="W252" s="27">
        <v>6.5</v>
      </c>
      <c r="X252" s="24"/>
      <c r="Y252" s="30" t="s">
        <v>66</v>
      </c>
    </row>
    <row r="253" spans="1:25" s="1" customFormat="1" ht="18" x14ac:dyDescent="0.35">
      <c r="A253" s="10" t="s">
        <v>946</v>
      </c>
      <c r="B253" s="11" t="s">
        <v>156</v>
      </c>
      <c r="C253" s="12" t="s">
        <v>156</v>
      </c>
      <c r="D253" s="12">
        <v>1716</v>
      </c>
      <c r="E253" s="12">
        <v>1722</v>
      </c>
      <c r="F253" s="12">
        <f t="shared" si="5"/>
        <v>6</v>
      </c>
      <c r="G253" s="12">
        <v>0.1</v>
      </c>
      <c r="H253" s="12">
        <f>G253/F253</f>
        <v>1.6666666666666701E-2</v>
      </c>
      <c r="I253" s="12" t="s">
        <v>897</v>
      </c>
      <c r="J253" s="12" t="s">
        <v>59</v>
      </c>
      <c r="K253" s="12" t="s">
        <v>25</v>
      </c>
      <c r="L253" s="12" t="s">
        <v>947</v>
      </c>
      <c r="M253" s="12" t="s">
        <v>948</v>
      </c>
      <c r="N253" s="12" t="s">
        <v>949</v>
      </c>
      <c r="O253" s="12" t="s">
        <v>950</v>
      </c>
      <c r="P253" s="12"/>
      <c r="Q253" s="20"/>
      <c r="R253" s="7" t="s">
        <v>1338</v>
      </c>
      <c r="S253" s="7" t="s">
        <v>1339</v>
      </c>
      <c r="T253" s="7" t="s">
        <v>1340</v>
      </c>
      <c r="U253" s="12"/>
      <c r="V253" s="12"/>
      <c r="W253" s="12">
        <v>2.99</v>
      </c>
      <c r="X253" s="25"/>
      <c r="Y253" s="30" t="s">
        <v>66</v>
      </c>
    </row>
    <row r="254" spans="1:25" ht="18" x14ac:dyDescent="0.35">
      <c r="A254" s="7" t="s">
        <v>946</v>
      </c>
      <c r="B254" s="8" t="s">
        <v>57</v>
      </c>
      <c r="C254" s="9" t="s">
        <v>45</v>
      </c>
      <c r="D254" s="31">
        <v>1635</v>
      </c>
      <c r="E254" s="31">
        <v>1640</v>
      </c>
      <c r="F254" s="9">
        <f t="shared" si="5"/>
        <v>5</v>
      </c>
      <c r="G254" s="9">
        <v>8.67</v>
      </c>
      <c r="H254" s="9">
        <f>G254/12</f>
        <v>0.72250000000000003</v>
      </c>
      <c r="I254" s="9" t="s">
        <v>24</v>
      </c>
      <c r="J254" s="9" t="s">
        <v>25</v>
      </c>
      <c r="K254" s="9" t="s">
        <v>131</v>
      </c>
      <c r="L254" s="9" t="s">
        <v>951</v>
      </c>
      <c r="M254" s="9" t="s">
        <v>952</v>
      </c>
      <c r="N254" s="9" t="s">
        <v>28</v>
      </c>
      <c r="O254" s="9" t="s">
        <v>953</v>
      </c>
      <c r="P254" s="19" t="s">
        <v>30</v>
      </c>
      <c r="Q254" s="19" t="s">
        <v>31</v>
      </c>
      <c r="R254" s="7" t="s">
        <v>1788</v>
      </c>
      <c r="S254" s="7" t="s">
        <v>1497</v>
      </c>
      <c r="T254" s="7" t="s">
        <v>1789</v>
      </c>
      <c r="U254" s="9">
        <v>12.122</v>
      </c>
      <c r="V254" s="9">
        <v>5.7480000000000002</v>
      </c>
      <c r="W254" s="9">
        <v>2.99</v>
      </c>
      <c r="X254" s="24"/>
      <c r="Y254" s="30" t="s">
        <v>32</v>
      </c>
    </row>
    <row r="255" spans="1:25" ht="18" x14ac:dyDescent="0.35">
      <c r="A255" s="7" t="s">
        <v>946</v>
      </c>
      <c r="B255" s="8"/>
      <c r="C255" s="9" t="s">
        <v>23</v>
      </c>
      <c r="D255" s="9">
        <v>1645</v>
      </c>
      <c r="E255" s="9">
        <v>1652</v>
      </c>
      <c r="F255" s="9">
        <f t="shared" si="5"/>
        <v>7</v>
      </c>
      <c r="G255" s="9"/>
      <c r="H255" s="9"/>
      <c r="I255" s="9"/>
      <c r="J255" s="9" t="s">
        <v>25</v>
      </c>
      <c r="K255" s="9" t="s">
        <v>131</v>
      </c>
      <c r="L255" s="9" t="s">
        <v>954</v>
      </c>
      <c r="M255" s="9" t="s">
        <v>955</v>
      </c>
      <c r="N255" s="9" t="s">
        <v>48</v>
      </c>
      <c r="O255" s="9" t="s">
        <v>956</v>
      </c>
      <c r="P255" s="19" t="s">
        <v>30</v>
      </c>
      <c r="Q255" s="19" t="s">
        <v>31</v>
      </c>
      <c r="R255" s="7" t="s">
        <v>1395</v>
      </c>
      <c r="S255" s="7" t="s">
        <v>1391</v>
      </c>
      <c r="T255" s="7" t="s">
        <v>410</v>
      </c>
      <c r="U255" s="9">
        <v>17.532</v>
      </c>
      <c r="V255" s="9">
        <v>7.87300000000005</v>
      </c>
      <c r="W255" s="9">
        <v>2.99</v>
      </c>
      <c r="X255" s="24"/>
      <c r="Y255" s="30" t="s">
        <v>32</v>
      </c>
    </row>
    <row r="256" spans="1:25" ht="18" x14ac:dyDescent="0.35">
      <c r="A256" s="7" t="s">
        <v>957</v>
      </c>
      <c r="B256" s="8" t="s">
        <v>51</v>
      </c>
      <c r="C256" s="9" t="s">
        <v>77</v>
      </c>
      <c r="D256" s="9">
        <v>1678</v>
      </c>
      <c r="E256" s="9">
        <v>1684</v>
      </c>
      <c r="F256" s="9">
        <f t="shared" ref="F256:F294" si="7">E256-D256</f>
        <v>6</v>
      </c>
      <c r="G256" s="9">
        <v>7.99</v>
      </c>
      <c r="H256" s="9">
        <f>G256/10</f>
        <v>0.79900000000000004</v>
      </c>
      <c r="I256" s="9" t="s">
        <v>24</v>
      </c>
      <c r="J256" s="9" t="s">
        <v>25</v>
      </c>
      <c r="K256" s="9" t="s">
        <v>126</v>
      </c>
      <c r="L256" s="9" t="s">
        <v>958</v>
      </c>
      <c r="M256" s="9" t="s">
        <v>959</v>
      </c>
      <c r="N256" s="9" t="s">
        <v>28</v>
      </c>
      <c r="O256" s="9" t="s">
        <v>960</v>
      </c>
      <c r="P256" s="19" t="s">
        <v>30</v>
      </c>
      <c r="Q256" s="19" t="s">
        <v>31</v>
      </c>
      <c r="R256" s="7" t="s">
        <v>1461</v>
      </c>
      <c r="S256" s="7" t="s">
        <v>1489</v>
      </c>
      <c r="T256" s="7" t="s">
        <v>1790</v>
      </c>
      <c r="U256" s="9">
        <v>19.388000000000002</v>
      </c>
      <c r="V256" s="9">
        <v>6.5140000000000002</v>
      </c>
      <c r="W256" s="9">
        <v>3.73</v>
      </c>
      <c r="X256" s="24"/>
      <c r="Y256" s="30" t="s">
        <v>32</v>
      </c>
    </row>
    <row r="257" spans="1:25" ht="18" x14ac:dyDescent="0.35">
      <c r="A257" s="7" t="s">
        <v>957</v>
      </c>
      <c r="B257" s="8" t="s">
        <v>57</v>
      </c>
      <c r="C257" s="9" t="s">
        <v>23</v>
      </c>
      <c r="D257" s="9">
        <v>1637</v>
      </c>
      <c r="E257" s="9">
        <v>1641</v>
      </c>
      <c r="F257" s="9">
        <f t="shared" si="7"/>
        <v>4</v>
      </c>
      <c r="G257" s="9"/>
      <c r="H257" s="9"/>
      <c r="I257" s="9"/>
      <c r="J257" s="9" t="s">
        <v>25</v>
      </c>
      <c r="K257" s="9" t="s">
        <v>59</v>
      </c>
      <c r="L257" s="9" t="s">
        <v>961</v>
      </c>
      <c r="M257" s="9" t="s">
        <v>962</v>
      </c>
      <c r="N257" s="9" t="s">
        <v>109</v>
      </c>
      <c r="O257" s="9" t="s">
        <v>963</v>
      </c>
      <c r="P257" s="19" t="s">
        <v>64</v>
      </c>
      <c r="Q257" s="19" t="s">
        <v>87</v>
      </c>
      <c r="R257" s="7" t="s">
        <v>1791</v>
      </c>
      <c r="S257" s="7" t="s">
        <v>1667</v>
      </c>
      <c r="T257" s="7" t="s">
        <v>1792</v>
      </c>
      <c r="U257" s="9">
        <v>12.997</v>
      </c>
      <c r="V257" s="9">
        <v>3.7490000000000201</v>
      </c>
      <c r="W257" s="9">
        <v>3.73</v>
      </c>
      <c r="X257" s="24"/>
      <c r="Y257" s="30" t="s">
        <v>32</v>
      </c>
    </row>
    <row r="258" spans="1:25" ht="18" x14ac:dyDescent="0.35">
      <c r="A258" s="7" t="s">
        <v>964</v>
      </c>
      <c r="B258" s="8" t="s">
        <v>51</v>
      </c>
      <c r="C258" s="9" t="s">
        <v>34</v>
      </c>
      <c r="D258" s="9">
        <v>1613</v>
      </c>
      <c r="E258" s="9">
        <v>1616</v>
      </c>
      <c r="F258" s="9">
        <f t="shared" si="7"/>
        <v>3</v>
      </c>
      <c r="G258" s="9">
        <v>10.029999999999999</v>
      </c>
      <c r="H258" s="9">
        <f>G258/10</f>
        <v>1.0029999999999999</v>
      </c>
      <c r="I258" s="9" t="s">
        <v>24</v>
      </c>
      <c r="J258" s="9" t="s">
        <v>25</v>
      </c>
      <c r="K258" s="9" t="s">
        <v>131</v>
      </c>
      <c r="L258" s="9" t="s">
        <v>965</v>
      </c>
      <c r="M258" s="9" t="s">
        <v>966</v>
      </c>
      <c r="N258" s="9" t="s">
        <v>62</v>
      </c>
      <c r="O258" s="9" t="s">
        <v>967</v>
      </c>
      <c r="P258" s="19" t="s">
        <v>64</v>
      </c>
      <c r="Q258" s="19" t="s">
        <v>87</v>
      </c>
      <c r="R258" s="7" t="s">
        <v>1793</v>
      </c>
      <c r="S258" s="7" t="s">
        <v>1625</v>
      </c>
      <c r="T258" s="7" t="s">
        <v>1794</v>
      </c>
      <c r="U258" s="9">
        <v>10.374000000000001</v>
      </c>
      <c r="V258" s="9">
        <v>3.5009999999999999</v>
      </c>
      <c r="W258" s="9">
        <v>5.33</v>
      </c>
      <c r="X258" s="24"/>
      <c r="Y258" s="30" t="s">
        <v>32</v>
      </c>
    </row>
    <row r="259" spans="1:25" ht="18" x14ac:dyDescent="0.35">
      <c r="A259" s="7" t="s">
        <v>964</v>
      </c>
      <c r="B259" s="8"/>
      <c r="C259" s="9" t="s">
        <v>34</v>
      </c>
      <c r="D259" s="9">
        <v>1605</v>
      </c>
      <c r="E259" s="9">
        <v>1608</v>
      </c>
      <c r="F259" s="9">
        <f t="shared" si="7"/>
        <v>3</v>
      </c>
      <c r="G259" s="9"/>
      <c r="H259" s="9"/>
      <c r="I259" s="9"/>
      <c r="J259" s="9" t="s">
        <v>25</v>
      </c>
      <c r="K259" s="9" t="s">
        <v>25</v>
      </c>
      <c r="L259" s="9" t="s">
        <v>319</v>
      </c>
      <c r="M259" s="9" t="s">
        <v>968</v>
      </c>
      <c r="N259" s="9" t="s">
        <v>109</v>
      </c>
      <c r="O259" s="9" t="s">
        <v>969</v>
      </c>
      <c r="P259" s="19" t="s">
        <v>30</v>
      </c>
      <c r="Q259" s="19" t="s">
        <v>31</v>
      </c>
      <c r="R259" s="7" t="s">
        <v>1543</v>
      </c>
      <c r="S259" s="7" t="s">
        <v>1388</v>
      </c>
      <c r="T259" s="7" t="s">
        <v>1795</v>
      </c>
      <c r="U259" s="9">
        <v>10.374000000000001</v>
      </c>
      <c r="V259" s="9">
        <v>5.2489999999999997</v>
      </c>
      <c r="W259" s="9">
        <v>5.33</v>
      </c>
      <c r="X259" s="24"/>
      <c r="Y259" s="30" t="s">
        <v>32</v>
      </c>
    </row>
    <row r="260" spans="1:25" x14ac:dyDescent="0.35">
      <c r="A260" s="7" t="s">
        <v>964</v>
      </c>
      <c r="B260" s="8" t="s">
        <v>57</v>
      </c>
      <c r="C260" s="9" t="s">
        <v>23</v>
      </c>
      <c r="D260" s="9">
        <v>1583</v>
      </c>
      <c r="E260" s="9">
        <v>1587</v>
      </c>
      <c r="F260" s="9">
        <f t="shared" si="7"/>
        <v>4</v>
      </c>
      <c r="G260" s="9"/>
      <c r="H260" s="9"/>
      <c r="I260" s="9"/>
      <c r="J260" s="9"/>
      <c r="K260" s="9" t="s">
        <v>25</v>
      </c>
      <c r="L260" s="9" t="s">
        <v>970</v>
      </c>
      <c r="M260" s="9" t="s">
        <v>971</v>
      </c>
      <c r="N260" s="9" t="s">
        <v>85</v>
      </c>
      <c r="O260" s="9" t="s">
        <v>972</v>
      </c>
      <c r="P260" s="19" t="s">
        <v>30</v>
      </c>
      <c r="Q260" s="19" t="s">
        <v>31</v>
      </c>
      <c r="R260" s="7" t="s">
        <v>1796</v>
      </c>
      <c r="S260" s="7" t="s">
        <v>1497</v>
      </c>
      <c r="T260" s="7" t="s">
        <v>1797</v>
      </c>
      <c r="U260" s="9">
        <v>12.372</v>
      </c>
      <c r="V260" s="9">
        <v>4.9989999999997998</v>
      </c>
      <c r="W260" s="9">
        <v>5.33</v>
      </c>
      <c r="X260" s="24"/>
      <c r="Y260" s="30"/>
    </row>
    <row r="261" spans="1:25" ht="18" x14ac:dyDescent="0.35">
      <c r="A261" s="7" t="s">
        <v>973</v>
      </c>
      <c r="B261" s="8" t="s">
        <v>97</v>
      </c>
      <c r="C261" s="9" t="s">
        <v>45</v>
      </c>
      <c r="D261" s="31">
        <v>1723</v>
      </c>
      <c r="E261" s="31">
        <v>1727</v>
      </c>
      <c r="F261" s="9">
        <f t="shared" si="7"/>
        <v>4</v>
      </c>
      <c r="G261" s="9">
        <v>8.25</v>
      </c>
      <c r="H261" s="9">
        <f>G261/9</f>
        <v>0.91666666666666696</v>
      </c>
      <c r="I261" s="9" t="s">
        <v>24</v>
      </c>
      <c r="J261" s="9" t="s">
        <v>25</v>
      </c>
      <c r="K261" s="9" t="s">
        <v>25</v>
      </c>
      <c r="L261" s="9" t="s">
        <v>974</v>
      </c>
      <c r="M261" s="9" t="s">
        <v>975</v>
      </c>
      <c r="N261" s="9" t="s">
        <v>54</v>
      </c>
      <c r="O261" s="9" t="s">
        <v>976</v>
      </c>
      <c r="P261" s="19" t="s">
        <v>30</v>
      </c>
      <c r="Q261" s="19" t="s">
        <v>31</v>
      </c>
      <c r="R261" s="7" t="s">
        <v>1798</v>
      </c>
      <c r="S261" s="7" t="s">
        <v>1371</v>
      </c>
      <c r="T261" s="7" t="s">
        <v>1509</v>
      </c>
      <c r="U261" s="9">
        <v>13.871</v>
      </c>
      <c r="V261" s="9">
        <v>4.7489999999997998</v>
      </c>
      <c r="W261" s="9">
        <v>6.05</v>
      </c>
      <c r="X261" s="24"/>
      <c r="Y261" s="30" t="s">
        <v>32</v>
      </c>
    </row>
    <row r="262" spans="1:25" ht="18" x14ac:dyDescent="0.35">
      <c r="A262" s="7" t="s">
        <v>973</v>
      </c>
      <c r="B262" s="8"/>
      <c r="C262" s="9" t="s">
        <v>23</v>
      </c>
      <c r="D262" s="9">
        <v>1740</v>
      </c>
      <c r="E262" s="9">
        <v>1745</v>
      </c>
      <c r="F262" s="9">
        <f t="shared" si="7"/>
        <v>5</v>
      </c>
      <c r="G262" s="9"/>
      <c r="H262" s="9"/>
      <c r="I262" s="9"/>
      <c r="J262" s="9" t="s">
        <v>25</v>
      </c>
      <c r="K262" s="9" t="s">
        <v>25</v>
      </c>
      <c r="L262" s="9" t="s">
        <v>393</v>
      </c>
      <c r="M262" s="9" t="s">
        <v>977</v>
      </c>
      <c r="N262" s="9" t="s">
        <v>91</v>
      </c>
      <c r="O262" s="9" t="s">
        <v>321</v>
      </c>
      <c r="P262" s="19" t="s">
        <v>30</v>
      </c>
      <c r="Q262" s="19" t="s">
        <v>31</v>
      </c>
      <c r="R262" s="7" t="s">
        <v>1799</v>
      </c>
      <c r="S262" s="7" t="s">
        <v>1396</v>
      </c>
      <c r="T262" s="7" t="s">
        <v>1800</v>
      </c>
      <c r="U262" s="9">
        <v>14.494999999999999</v>
      </c>
      <c r="V262" s="9">
        <v>4.2480000000000002</v>
      </c>
      <c r="W262" s="9">
        <v>6.05</v>
      </c>
      <c r="X262" s="24"/>
      <c r="Y262" s="30" t="s">
        <v>32</v>
      </c>
    </row>
    <row r="263" spans="1:25" ht="18" x14ac:dyDescent="0.35">
      <c r="A263" s="7" t="s">
        <v>973</v>
      </c>
      <c r="B263" s="8"/>
      <c r="C263" s="9" t="s">
        <v>34</v>
      </c>
      <c r="D263" s="9">
        <v>1764</v>
      </c>
      <c r="E263" s="9">
        <v>1768</v>
      </c>
      <c r="F263" s="9">
        <f t="shared" si="7"/>
        <v>4</v>
      </c>
      <c r="G263" s="9">
        <v>0</v>
      </c>
      <c r="H263" s="9"/>
      <c r="I263" s="9" t="s">
        <v>24</v>
      </c>
      <c r="J263" s="9" t="s">
        <v>150</v>
      </c>
      <c r="K263" s="9" t="s">
        <v>25</v>
      </c>
      <c r="L263" s="9" t="s">
        <v>978</v>
      </c>
      <c r="M263" s="9" t="s">
        <v>979</v>
      </c>
      <c r="N263" s="9" t="s">
        <v>91</v>
      </c>
      <c r="O263" s="9" t="s">
        <v>980</v>
      </c>
      <c r="P263" s="19" t="s">
        <v>30</v>
      </c>
      <c r="Q263" s="19" t="s">
        <v>31</v>
      </c>
      <c r="R263" s="7" t="s">
        <v>1801</v>
      </c>
      <c r="S263" s="7" t="s">
        <v>1402</v>
      </c>
      <c r="T263" s="7" t="s">
        <v>1802</v>
      </c>
      <c r="U263" s="9">
        <v>20.242999999999999</v>
      </c>
      <c r="V263" s="9">
        <v>16.495000000000001</v>
      </c>
      <c r="W263" s="9">
        <v>6.05</v>
      </c>
      <c r="X263" s="24"/>
      <c r="Y263" s="30" t="s">
        <v>154</v>
      </c>
    </row>
    <row r="264" spans="1:25" ht="18" x14ac:dyDescent="0.35">
      <c r="A264" s="7" t="s">
        <v>981</v>
      </c>
      <c r="B264" s="8" t="s">
        <v>982</v>
      </c>
      <c r="C264" s="9" t="s">
        <v>34</v>
      </c>
      <c r="D264" s="9">
        <v>1627</v>
      </c>
      <c r="E264" s="9">
        <v>1675</v>
      </c>
      <c r="F264" s="9">
        <f t="shared" si="7"/>
        <v>48</v>
      </c>
      <c r="G264" s="9">
        <v>0.1</v>
      </c>
      <c r="H264" s="9">
        <f>G264/51</f>
        <v>1.9607843137254902E-3</v>
      </c>
      <c r="I264" s="9" t="s">
        <v>796</v>
      </c>
      <c r="J264" s="9" t="s">
        <v>983</v>
      </c>
      <c r="K264" s="9" t="s">
        <v>126</v>
      </c>
      <c r="L264" s="9" t="s">
        <v>984</v>
      </c>
      <c r="M264" s="9" t="s">
        <v>985</v>
      </c>
      <c r="N264" s="9" t="s">
        <v>986</v>
      </c>
      <c r="O264" s="9" t="s">
        <v>987</v>
      </c>
      <c r="P264" s="19" t="s">
        <v>30</v>
      </c>
      <c r="Q264" s="19" t="s">
        <v>31</v>
      </c>
      <c r="R264" s="7" t="s">
        <v>1803</v>
      </c>
      <c r="S264" s="7" t="s">
        <v>1511</v>
      </c>
      <c r="T264" s="7" t="s">
        <v>1804</v>
      </c>
      <c r="U264" s="9">
        <v>11.497999999999999</v>
      </c>
      <c r="V264" s="9">
        <v>5.6239999999999997</v>
      </c>
      <c r="W264" s="9">
        <v>4.21</v>
      </c>
      <c r="X264" s="24"/>
      <c r="Y264" s="30" t="s">
        <v>66</v>
      </c>
    </row>
    <row r="265" spans="1:25" x14ac:dyDescent="0.35">
      <c r="A265" s="7" t="s">
        <v>981</v>
      </c>
      <c r="B265" s="8"/>
      <c r="C265" s="9" t="s">
        <v>77</v>
      </c>
      <c r="D265" s="9">
        <v>1680</v>
      </c>
      <c r="E265" s="9">
        <v>1683</v>
      </c>
      <c r="F265" s="9">
        <f t="shared" si="7"/>
        <v>3</v>
      </c>
      <c r="G265" s="9"/>
      <c r="H265" s="9"/>
      <c r="I265" s="9"/>
      <c r="J265" s="9"/>
      <c r="K265" s="9" t="s">
        <v>126</v>
      </c>
      <c r="L265" s="9" t="s">
        <v>988</v>
      </c>
      <c r="M265" s="9" t="s">
        <v>989</v>
      </c>
      <c r="N265" s="9" t="s">
        <v>218</v>
      </c>
      <c r="O265" s="9" t="s">
        <v>990</v>
      </c>
      <c r="P265" s="19" t="s">
        <v>30</v>
      </c>
      <c r="Q265" s="19" t="s">
        <v>31</v>
      </c>
      <c r="R265" s="7" t="s">
        <v>1805</v>
      </c>
      <c r="S265" s="7" t="s">
        <v>1506</v>
      </c>
      <c r="T265" s="7" t="s">
        <v>1806</v>
      </c>
      <c r="U265" s="9">
        <v>8.3740000000000006</v>
      </c>
      <c r="V265" s="9">
        <v>6.9990000000000201</v>
      </c>
      <c r="W265" s="9">
        <v>4.21</v>
      </c>
      <c r="X265" s="24"/>
      <c r="Y265" s="30"/>
    </row>
    <row r="266" spans="1:25" ht="18" x14ac:dyDescent="0.35">
      <c r="A266" s="7" t="s">
        <v>981</v>
      </c>
      <c r="B266" s="8" t="s">
        <v>991</v>
      </c>
      <c r="C266" s="9" t="s">
        <v>45</v>
      </c>
      <c r="D266" s="31">
        <v>1614</v>
      </c>
      <c r="E266" s="31">
        <v>1618</v>
      </c>
      <c r="F266" s="9">
        <f t="shared" si="7"/>
        <v>4</v>
      </c>
      <c r="G266" s="9">
        <v>2.98</v>
      </c>
      <c r="H266" s="9">
        <f>G266/F266</f>
        <v>0.745</v>
      </c>
      <c r="I266" s="9" t="s">
        <v>992</v>
      </c>
      <c r="J266" s="9" t="s">
        <v>983</v>
      </c>
      <c r="K266" s="9" t="s">
        <v>126</v>
      </c>
      <c r="L266" s="9" t="s">
        <v>901</v>
      </c>
      <c r="M266" s="9" t="s">
        <v>993</v>
      </c>
      <c r="N266" s="9" t="s">
        <v>218</v>
      </c>
      <c r="O266" s="9" t="s">
        <v>994</v>
      </c>
      <c r="P266" s="19" t="s">
        <v>30</v>
      </c>
      <c r="Q266" s="19" t="s">
        <v>31</v>
      </c>
      <c r="R266" s="7" t="s">
        <v>1633</v>
      </c>
      <c r="S266" s="7" t="s">
        <v>1354</v>
      </c>
      <c r="T266" s="7" t="s">
        <v>1807</v>
      </c>
      <c r="U266" s="9">
        <v>21.315999999999999</v>
      </c>
      <c r="V266" s="9">
        <v>6.3740000000000201</v>
      </c>
      <c r="W266" s="9">
        <v>4.21</v>
      </c>
      <c r="X266" s="24"/>
      <c r="Y266" s="30" t="s">
        <v>66</v>
      </c>
    </row>
    <row r="267" spans="1:25" ht="18" x14ac:dyDescent="0.35">
      <c r="A267" s="7" t="s">
        <v>995</v>
      </c>
      <c r="B267" s="8" t="s">
        <v>57</v>
      </c>
      <c r="C267" s="9" t="s">
        <v>45</v>
      </c>
      <c r="D267" s="31">
        <v>1636</v>
      </c>
      <c r="E267" s="31">
        <v>1639</v>
      </c>
      <c r="F267" s="9">
        <f t="shared" si="7"/>
        <v>3</v>
      </c>
      <c r="G267" s="9">
        <v>4.8</v>
      </c>
      <c r="H267" s="9">
        <f>G267/6</f>
        <v>0.8</v>
      </c>
      <c r="I267" s="9" t="s">
        <v>24</v>
      </c>
      <c r="J267" s="9" t="s">
        <v>25</v>
      </c>
      <c r="K267" s="9" t="s">
        <v>131</v>
      </c>
      <c r="L267" s="9" t="s">
        <v>742</v>
      </c>
      <c r="M267" s="9" t="s">
        <v>996</v>
      </c>
      <c r="N267" s="9" t="s">
        <v>100</v>
      </c>
      <c r="O267" s="9" t="s">
        <v>997</v>
      </c>
      <c r="P267" s="19" t="s">
        <v>30</v>
      </c>
      <c r="Q267" s="19" t="s">
        <v>31</v>
      </c>
      <c r="R267" s="7" t="s">
        <v>1808</v>
      </c>
      <c r="S267" s="7" t="s">
        <v>1529</v>
      </c>
      <c r="T267" s="7" t="s">
        <v>119</v>
      </c>
      <c r="U267" s="9">
        <v>12.673</v>
      </c>
      <c r="V267" s="9">
        <v>7.923</v>
      </c>
      <c r="W267" s="9">
        <v>5.65</v>
      </c>
      <c r="X267" s="24"/>
      <c r="Y267" s="30" t="s">
        <v>32</v>
      </c>
    </row>
    <row r="268" spans="1:25" ht="18" x14ac:dyDescent="0.35">
      <c r="A268" s="7" t="s">
        <v>995</v>
      </c>
      <c r="B268" s="8"/>
      <c r="C268" s="9" t="s">
        <v>23</v>
      </c>
      <c r="D268" s="9">
        <v>1647</v>
      </c>
      <c r="E268" s="9">
        <v>1650</v>
      </c>
      <c r="F268" s="9">
        <f t="shared" si="7"/>
        <v>3</v>
      </c>
      <c r="G268" s="9"/>
      <c r="H268" s="9"/>
      <c r="I268" s="9"/>
      <c r="J268" s="9" t="s">
        <v>25</v>
      </c>
      <c r="K268" s="9" t="s">
        <v>131</v>
      </c>
      <c r="L268" s="9" t="s">
        <v>998</v>
      </c>
      <c r="M268" s="9" t="s">
        <v>999</v>
      </c>
      <c r="N268" s="9" t="s">
        <v>42</v>
      </c>
      <c r="O268" s="9" t="s">
        <v>1000</v>
      </c>
      <c r="P268" s="19" t="s">
        <v>30</v>
      </c>
      <c r="Q268" s="19" t="s">
        <v>31</v>
      </c>
      <c r="R268" s="7" t="s">
        <v>1809</v>
      </c>
      <c r="S268" s="7" t="s">
        <v>1374</v>
      </c>
      <c r="T268" s="7" t="s">
        <v>1810</v>
      </c>
      <c r="U268" s="9">
        <v>16.699000000000002</v>
      </c>
      <c r="V268" s="9">
        <v>4.7010000000000201</v>
      </c>
      <c r="W268" s="9">
        <v>5.65</v>
      </c>
      <c r="X268" s="24"/>
      <c r="Y268" s="30" t="s">
        <v>32</v>
      </c>
    </row>
    <row r="269" spans="1:25" ht="18" x14ac:dyDescent="0.35">
      <c r="A269" s="7" t="s">
        <v>1001</v>
      </c>
      <c r="B269" s="8" t="s">
        <v>57</v>
      </c>
      <c r="C269" s="9" t="s">
        <v>23</v>
      </c>
      <c r="D269" s="9">
        <v>1706</v>
      </c>
      <c r="E269" s="9">
        <v>1710</v>
      </c>
      <c r="F269" s="9">
        <f t="shared" si="7"/>
        <v>4</v>
      </c>
      <c r="G269" s="9">
        <v>0.6</v>
      </c>
      <c r="H269" s="9">
        <f>G269/F269</f>
        <v>0.15</v>
      </c>
      <c r="I269" s="9" t="s">
        <v>728</v>
      </c>
      <c r="J269" s="9" t="s">
        <v>126</v>
      </c>
      <c r="K269" s="9" t="s">
        <v>25</v>
      </c>
      <c r="L269" s="9" t="s">
        <v>1002</v>
      </c>
      <c r="M269" s="9" t="s">
        <v>1003</v>
      </c>
      <c r="N269" s="9" t="s">
        <v>42</v>
      </c>
      <c r="O269" s="9" t="s">
        <v>1004</v>
      </c>
      <c r="P269" s="19" t="s">
        <v>30</v>
      </c>
      <c r="Q269" s="19" t="s">
        <v>31</v>
      </c>
      <c r="R269" s="7" t="s">
        <v>1811</v>
      </c>
      <c r="S269" s="7" t="s">
        <v>1424</v>
      </c>
      <c r="T269" s="7" t="s">
        <v>1812</v>
      </c>
      <c r="U269" s="9">
        <v>17.364000000000001</v>
      </c>
      <c r="V269" s="9">
        <v>8.7480000000000508</v>
      </c>
      <c r="W269" s="9">
        <v>6.1</v>
      </c>
      <c r="X269" s="24"/>
      <c r="Y269" s="30" t="s">
        <v>130</v>
      </c>
    </row>
    <row r="270" spans="1:25" ht="18" x14ac:dyDescent="0.35">
      <c r="A270" s="7" t="s">
        <v>1005</v>
      </c>
      <c r="B270" s="8" t="s">
        <v>57</v>
      </c>
      <c r="C270" s="9" t="s">
        <v>45</v>
      </c>
      <c r="D270" s="31">
        <v>1689</v>
      </c>
      <c r="E270" s="31">
        <v>1695</v>
      </c>
      <c r="F270" s="9">
        <f t="shared" si="7"/>
        <v>6</v>
      </c>
      <c r="G270" s="9">
        <v>4.34</v>
      </c>
      <c r="H270" s="9">
        <f t="shared" ref="H270:H273" si="8">G270/F270</f>
        <v>0.72333333333333305</v>
      </c>
      <c r="I270" s="9" t="s">
        <v>348</v>
      </c>
      <c r="J270" s="9" t="s">
        <v>126</v>
      </c>
      <c r="K270" s="9" t="s">
        <v>131</v>
      </c>
      <c r="L270" s="9" t="s">
        <v>1006</v>
      </c>
      <c r="M270" s="9" t="s">
        <v>1007</v>
      </c>
      <c r="N270" s="9" t="s">
        <v>218</v>
      </c>
      <c r="O270" s="9" t="s">
        <v>1008</v>
      </c>
      <c r="P270" s="19" t="s">
        <v>30</v>
      </c>
      <c r="Q270" s="19" t="s">
        <v>31</v>
      </c>
      <c r="R270" s="7" t="s">
        <v>1721</v>
      </c>
      <c r="S270" s="7" t="s">
        <v>1415</v>
      </c>
      <c r="T270" s="7" t="s">
        <v>1813</v>
      </c>
      <c r="U270" s="9">
        <v>12.09</v>
      </c>
      <c r="V270" s="9">
        <v>11.491</v>
      </c>
      <c r="W270" s="9">
        <v>7.17</v>
      </c>
      <c r="X270" s="24"/>
      <c r="Y270" s="30" t="s">
        <v>130</v>
      </c>
    </row>
    <row r="271" spans="1:25" ht="18" x14ac:dyDescent="0.35">
      <c r="A271" s="10" t="s">
        <v>1009</v>
      </c>
      <c r="B271" s="11" t="s">
        <v>51</v>
      </c>
      <c r="C271" s="12" t="s">
        <v>34</v>
      </c>
      <c r="D271" s="12">
        <v>1392</v>
      </c>
      <c r="E271" s="12">
        <v>1394</v>
      </c>
      <c r="F271" s="9">
        <f t="shared" si="7"/>
        <v>2</v>
      </c>
      <c r="G271" s="12">
        <v>8.93</v>
      </c>
      <c r="H271" s="9">
        <f t="shared" si="8"/>
        <v>4.4649999999999999</v>
      </c>
      <c r="I271" s="12" t="s">
        <v>24</v>
      </c>
      <c r="J271" s="12" t="s">
        <v>25</v>
      </c>
      <c r="K271" s="12" t="s">
        <v>131</v>
      </c>
      <c r="L271" s="12" t="s">
        <v>1010</v>
      </c>
      <c r="M271" s="12" t="s">
        <v>1011</v>
      </c>
      <c r="N271" s="12" t="s">
        <v>54</v>
      </c>
      <c r="O271" s="12" t="s">
        <v>1012</v>
      </c>
      <c r="P271" s="20" t="s">
        <v>30</v>
      </c>
      <c r="Q271" s="20" t="s">
        <v>31</v>
      </c>
      <c r="R271" s="7" t="s">
        <v>1701</v>
      </c>
      <c r="S271" s="7" t="s">
        <v>1419</v>
      </c>
      <c r="T271" s="7" t="s">
        <v>1566</v>
      </c>
      <c r="U271" s="9">
        <v>12</v>
      </c>
      <c r="V271" s="12"/>
      <c r="W271" s="12">
        <v>3.65</v>
      </c>
      <c r="X271" s="25"/>
      <c r="Y271" s="30" t="s">
        <v>32</v>
      </c>
    </row>
    <row r="272" spans="1:25" ht="18" x14ac:dyDescent="0.35">
      <c r="A272" s="10" t="s">
        <v>1009</v>
      </c>
      <c r="B272" s="11" t="s">
        <v>57</v>
      </c>
      <c r="C272" s="12" t="s">
        <v>23</v>
      </c>
      <c r="D272" s="12">
        <v>1363</v>
      </c>
      <c r="E272" s="12">
        <v>1367</v>
      </c>
      <c r="F272" s="9">
        <f t="shared" si="7"/>
        <v>4</v>
      </c>
      <c r="G272" s="12">
        <v>8.93</v>
      </c>
      <c r="H272" s="9">
        <f t="shared" si="8"/>
        <v>2.2324999999999999</v>
      </c>
      <c r="I272" s="12" t="s">
        <v>24</v>
      </c>
      <c r="J272" s="12" t="s">
        <v>25</v>
      </c>
      <c r="K272" s="12" t="s">
        <v>131</v>
      </c>
      <c r="L272" s="12" t="s">
        <v>1013</v>
      </c>
      <c r="M272" s="12" t="s">
        <v>1014</v>
      </c>
      <c r="N272" s="12" t="s">
        <v>218</v>
      </c>
      <c r="O272" s="12" t="s">
        <v>1015</v>
      </c>
      <c r="P272" s="20" t="s">
        <v>30</v>
      </c>
      <c r="Q272" s="20" t="s">
        <v>31</v>
      </c>
      <c r="R272" s="7" t="s">
        <v>1814</v>
      </c>
      <c r="S272" s="7" t="s">
        <v>1345</v>
      </c>
      <c r="T272" s="7" t="s">
        <v>1815</v>
      </c>
      <c r="U272" s="9">
        <v>12</v>
      </c>
      <c r="V272" s="12"/>
      <c r="W272" s="12">
        <v>3.65</v>
      </c>
      <c r="X272" s="25"/>
      <c r="Y272" s="30" t="s">
        <v>32</v>
      </c>
    </row>
    <row r="273" spans="1:25" ht="18" x14ac:dyDescent="0.35">
      <c r="A273" s="7" t="s">
        <v>1016</v>
      </c>
      <c r="B273" s="8" t="s">
        <v>57</v>
      </c>
      <c r="C273" s="9" t="s">
        <v>34</v>
      </c>
      <c r="D273" s="9">
        <v>1300</v>
      </c>
      <c r="E273" s="9">
        <v>1306</v>
      </c>
      <c r="F273" s="9">
        <f t="shared" si="7"/>
        <v>6</v>
      </c>
      <c r="G273" s="9">
        <v>0</v>
      </c>
      <c r="H273" s="9">
        <f t="shared" si="8"/>
        <v>0</v>
      </c>
      <c r="I273" s="9" t="s">
        <v>24</v>
      </c>
      <c r="J273" s="9" t="s">
        <v>150</v>
      </c>
      <c r="K273" s="9" t="s">
        <v>25</v>
      </c>
      <c r="L273" s="9" t="s">
        <v>773</v>
      </c>
      <c r="M273" s="9" t="s">
        <v>1017</v>
      </c>
      <c r="N273" s="9" t="s">
        <v>54</v>
      </c>
      <c r="O273" s="9" t="s">
        <v>1018</v>
      </c>
      <c r="P273" s="19" t="s">
        <v>30</v>
      </c>
      <c r="Q273" s="19" t="s">
        <v>31</v>
      </c>
      <c r="R273" s="7" t="s">
        <v>1816</v>
      </c>
      <c r="S273" s="7" t="s">
        <v>1494</v>
      </c>
      <c r="T273" s="7" t="s">
        <v>1768</v>
      </c>
      <c r="U273" s="9">
        <v>16.097000000000001</v>
      </c>
      <c r="V273" s="9">
        <v>10.483000000000001</v>
      </c>
      <c r="W273" s="27">
        <v>8.5</v>
      </c>
      <c r="X273" s="24"/>
      <c r="Y273" s="30" t="s">
        <v>154</v>
      </c>
    </row>
    <row r="274" spans="1:25" ht="18" x14ac:dyDescent="0.35">
      <c r="A274" s="7" t="s">
        <v>1019</v>
      </c>
      <c r="B274" s="8" t="s">
        <v>57</v>
      </c>
      <c r="C274" s="9" t="s">
        <v>34</v>
      </c>
      <c r="D274" s="9">
        <v>1535</v>
      </c>
      <c r="E274" s="9">
        <v>1539</v>
      </c>
      <c r="F274" s="9">
        <f t="shared" si="7"/>
        <v>4</v>
      </c>
      <c r="G274" s="9">
        <v>0.1</v>
      </c>
      <c r="H274" s="9">
        <f>G274/7</f>
        <v>1.4285714285714299E-2</v>
      </c>
      <c r="I274" s="9" t="s">
        <v>1020</v>
      </c>
      <c r="J274" s="9" t="s">
        <v>340</v>
      </c>
      <c r="K274" s="9" t="s">
        <v>131</v>
      </c>
      <c r="L274" s="9" t="s">
        <v>748</v>
      </c>
      <c r="M274" s="9" t="s">
        <v>1021</v>
      </c>
      <c r="N274" s="9" t="s">
        <v>48</v>
      </c>
      <c r="O274" s="9" t="s">
        <v>1022</v>
      </c>
      <c r="P274" s="19" t="s">
        <v>30</v>
      </c>
      <c r="Q274" s="19" t="s">
        <v>31</v>
      </c>
      <c r="R274" s="7" t="s">
        <v>1347</v>
      </c>
      <c r="S274" s="7" t="s">
        <v>1345</v>
      </c>
      <c r="T274" s="7" t="s">
        <v>1817</v>
      </c>
      <c r="U274" s="9">
        <v>25.247</v>
      </c>
      <c r="V274" s="9">
        <v>6.6239999999999997</v>
      </c>
      <c r="W274" s="27">
        <v>6.5</v>
      </c>
      <c r="X274" s="24"/>
      <c r="Y274" s="30" t="s">
        <v>66</v>
      </c>
    </row>
    <row r="275" spans="1:25" ht="18" x14ac:dyDescent="0.35">
      <c r="A275" s="7" t="s">
        <v>1019</v>
      </c>
      <c r="B275" s="8"/>
      <c r="C275" s="9" t="s">
        <v>23</v>
      </c>
      <c r="D275" s="9">
        <v>1521</v>
      </c>
      <c r="E275" s="9">
        <v>1524</v>
      </c>
      <c r="F275" s="9">
        <f t="shared" si="7"/>
        <v>3</v>
      </c>
      <c r="G275" s="9"/>
      <c r="H275" s="9"/>
      <c r="I275" s="9"/>
      <c r="J275" s="9" t="s">
        <v>340</v>
      </c>
      <c r="K275" s="9" t="s">
        <v>25</v>
      </c>
      <c r="L275" s="9" t="s">
        <v>1023</v>
      </c>
      <c r="M275" s="9" t="s">
        <v>1024</v>
      </c>
      <c r="N275" s="9" t="s">
        <v>42</v>
      </c>
      <c r="O275" s="9" t="s">
        <v>1025</v>
      </c>
      <c r="P275" s="19" t="s">
        <v>30</v>
      </c>
      <c r="Q275" s="19" t="s">
        <v>31</v>
      </c>
      <c r="R275" s="7" t="s">
        <v>1818</v>
      </c>
      <c r="S275" s="7" t="s">
        <v>1354</v>
      </c>
      <c r="T275" s="7" t="s">
        <v>1819</v>
      </c>
      <c r="U275" s="9">
        <v>12.125</v>
      </c>
      <c r="V275" s="9">
        <v>4.875</v>
      </c>
      <c r="W275" s="27">
        <v>6.5</v>
      </c>
      <c r="X275" s="24"/>
      <c r="Y275" s="30" t="s">
        <v>66</v>
      </c>
    </row>
    <row r="276" spans="1:25" ht="18" x14ac:dyDescent="0.35">
      <c r="A276" s="7" t="s">
        <v>1026</v>
      </c>
      <c r="B276" s="8" t="s">
        <v>97</v>
      </c>
      <c r="C276" s="9" t="s">
        <v>77</v>
      </c>
      <c r="D276" s="9">
        <v>1567</v>
      </c>
      <c r="E276" s="9">
        <v>1571</v>
      </c>
      <c r="F276" s="9">
        <f t="shared" si="7"/>
        <v>4</v>
      </c>
      <c r="G276" s="9">
        <v>0.1</v>
      </c>
      <c r="H276" s="9">
        <f>G276/12</f>
        <v>8.3333333333333297E-3</v>
      </c>
      <c r="I276" s="9" t="s">
        <v>1027</v>
      </c>
      <c r="J276" s="9" t="s">
        <v>340</v>
      </c>
      <c r="K276" s="9" t="s">
        <v>131</v>
      </c>
      <c r="L276" s="9" t="s">
        <v>1028</v>
      </c>
      <c r="M276" s="9" t="s">
        <v>1029</v>
      </c>
      <c r="N276" s="9" t="s">
        <v>54</v>
      </c>
      <c r="O276" s="9" t="s">
        <v>1030</v>
      </c>
      <c r="P276" s="19" t="s">
        <v>64</v>
      </c>
      <c r="Q276" s="19" t="s">
        <v>87</v>
      </c>
      <c r="R276" s="7" t="s">
        <v>1820</v>
      </c>
      <c r="S276" s="7" t="s">
        <v>1653</v>
      </c>
      <c r="T276" s="7" t="s">
        <v>1679</v>
      </c>
      <c r="U276" s="9">
        <v>9.8710000000000004</v>
      </c>
      <c r="V276" s="9">
        <v>5.2480000000000002</v>
      </c>
      <c r="W276" s="27">
        <v>6.5</v>
      </c>
      <c r="X276" s="24"/>
      <c r="Y276" s="30" t="s">
        <v>66</v>
      </c>
    </row>
    <row r="277" spans="1:25" ht="18" x14ac:dyDescent="0.35">
      <c r="A277" s="7" t="s">
        <v>1026</v>
      </c>
      <c r="B277" s="8"/>
      <c r="C277" s="9" t="s">
        <v>34</v>
      </c>
      <c r="D277" s="9">
        <v>1556</v>
      </c>
      <c r="E277" s="9">
        <v>1560</v>
      </c>
      <c r="F277" s="9">
        <f t="shared" si="7"/>
        <v>4</v>
      </c>
      <c r="G277" s="9"/>
      <c r="H277" s="9"/>
      <c r="I277" s="9"/>
      <c r="J277" s="9" t="s">
        <v>340</v>
      </c>
      <c r="K277" s="9" t="s">
        <v>131</v>
      </c>
      <c r="L277" s="9" t="s">
        <v>1031</v>
      </c>
      <c r="M277" s="9" t="s">
        <v>1032</v>
      </c>
      <c r="N277" s="9" t="s">
        <v>91</v>
      </c>
      <c r="O277" s="9" t="s">
        <v>613</v>
      </c>
      <c r="P277" s="19" t="s">
        <v>64</v>
      </c>
      <c r="Q277" s="19" t="s">
        <v>87</v>
      </c>
      <c r="R277" s="7" t="s">
        <v>1821</v>
      </c>
      <c r="S277" s="7" t="s">
        <v>1424</v>
      </c>
      <c r="T277" s="7" t="s">
        <v>1822</v>
      </c>
      <c r="U277" s="9">
        <v>9.3710000000000004</v>
      </c>
      <c r="V277" s="9">
        <v>4.3730000000000002</v>
      </c>
      <c r="W277" s="27">
        <v>6.5</v>
      </c>
      <c r="X277" s="24"/>
      <c r="Y277" s="30" t="s">
        <v>66</v>
      </c>
    </row>
    <row r="278" spans="1:25" ht="18" x14ac:dyDescent="0.35">
      <c r="A278" s="7" t="s">
        <v>1026</v>
      </c>
      <c r="B278" s="8"/>
      <c r="C278" s="9" t="s">
        <v>23</v>
      </c>
      <c r="D278" s="9">
        <v>1526</v>
      </c>
      <c r="E278" s="9">
        <v>1530</v>
      </c>
      <c r="F278" s="9">
        <f t="shared" si="7"/>
        <v>4</v>
      </c>
      <c r="G278" s="9"/>
      <c r="H278" s="9"/>
      <c r="I278" s="9"/>
      <c r="J278" s="9" t="s">
        <v>340</v>
      </c>
      <c r="K278" s="9" t="s">
        <v>25</v>
      </c>
      <c r="L278" s="9" t="s">
        <v>1033</v>
      </c>
      <c r="M278" s="9" t="s">
        <v>1034</v>
      </c>
      <c r="N278" s="9" t="s">
        <v>54</v>
      </c>
      <c r="O278" s="9" t="s">
        <v>1035</v>
      </c>
      <c r="P278" s="19" t="s">
        <v>30</v>
      </c>
      <c r="Q278" s="19" t="s">
        <v>31</v>
      </c>
      <c r="R278" s="7" t="s">
        <v>1823</v>
      </c>
      <c r="S278" s="7" t="s">
        <v>1653</v>
      </c>
      <c r="T278" s="7" t="s">
        <v>1824</v>
      </c>
      <c r="U278" s="9">
        <v>11.747999999999999</v>
      </c>
      <c r="V278" s="9">
        <v>5.8739999999999997</v>
      </c>
      <c r="W278" s="27">
        <v>6.5</v>
      </c>
      <c r="X278" s="24"/>
      <c r="Y278" s="30" t="s">
        <v>66</v>
      </c>
    </row>
    <row r="279" spans="1:25" ht="18" x14ac:dyDescent="0.35">
      <c r="A279" s="7" t="s">
        <v>1036</v>
      </c>
      <c r="B279" s="8" t="s">
        <v>1037</v>
      </c>
      <c r="C279" s="9" t="s">
        <v>34</v>
      </c>
      <c r="D279" s="9">
        <v>1702</v>
      </c>
      <c r="E279" s="9">
        <v>1704</v>
      </c>
      <c r="F279" s="9">
        <f t="shared" si="7"/>
        <v>2</v>
      </c>
      <c r="G279" s="9">
        <v>5.95</v>
      </c>
      <c r="H279" s="9">
        <f>G279/10</f>
        <v>0.59499999999999997</v>
      </c>
      <c r="I279" s="9" t="s">
        <v>484</v>
      </c>
      <c r="J279" s="9" t="s">
        <v>126</v>
      </c>
      <c r="K279" s="9" t="s">
        <v>25</v>
      </c>
      <c r="L279" s="9" t="s">
        <v>598</v>
      </c>
      <c r="M279" s="9" t="s">
        <v>1038</v>
      </c>
      <c r="N279" s="9" t="s">
        <v>54</v>
      </c>
      <c r="O279" s="9" t="s">
        <v>1039</v>
      </c>
      <c r="P279" s="19" t="s">
        <v>30</v>
      </c>
      <c r="Q279" s="19" t="s">
        <v>31</v>
      </c>
      <c r="R279" s="7" t="s">
        <v>1786</v>
      </c>
      <c r="S279" s="7" t="s">
        <v>1825</v>
      </c>
      <c r="T279" s="7" t="s">
        <v>1826</v>
      </c>
      <c r="U279" s="9">
        <v>18.373999999999999</v>
      </c>
      <c r="V279" s="9">
        <v>6.125</v>
      </c>
      <c r="W279" s="9">
        <v>4.4000000000000004</v>
      </c>
      <c r="X279" s="24"/>
      <c r="Y279" s="30" t="s">
        <v>130</v>
      </c>
    </row>
    <row r="280" spans="1:25" ht="18" x14ac:dyDescent="0.35">
      <c r="A280" s="7" t="s">
        <v>1036</v>
      </c>
      <c r="B280" s="8"/>
      <c r="C280" s="9" t="s">
        <v>34</v>
      </c>
      <c r="D280" s="9">
        <v>1693</v>
      </c>
      <c r="E280" s="9">
        <v>1697</v>
      </c>
      <c r="F280" s="9">
        <f t="shared" si="7"/>
        <v>4</v>
      </c>
      <c r="G280" s="9"/>
      <c r="H280" s="9"/>
      <c r="I280" s="9"/>
      <c r="J280" s="9" t="s">
        <v>126</v>
      </c>
      <c r="K280" s="9" t="s">
        <v>25</v>
      </c>
      <c r="L280" s="9" t="s">
        <v>745</v>
      </c>
      <c r="M280" s="9" t="s">
        <v>1040</v>
      </c>
      <c r="N280" s="9" t="s">
        <v>42</v>
      </c>
      <c r="O280" s="9" t="s">
        <v>1041</v>
      </c>
      <c r="P280" s="19" t="s">
        <v>30</v>
      </c>
      <c r="Q280" s="19" t="s">
        <v>31</v>
      </c>
      <c r="R280" s="7" t="s">
        <v>1827</v>
      </c>
      <c r="S280" s="7" t="s">
        <v>1825</v>
      </c>
      <c r="T280" s="7" t="s">
        <v>1828</v>
      </c>
      <c r="U280" s="9">
        <v>18.373999999999999</v>
      </c>
      <c r="V280" s="9">
        <v>4.3740000000000201</v>
      </c>
      <c r="W280" s="9">
        <v>4.4000000000000004</v>
      </c>
      <c r="X280" s="24"/>
      <c r="Y280" s="30" t="s">
        <v>130</v>
      </c>
    </row>
    <row r="281" spans="1:25" ht="18" x14ac:dyDescent="0.35">
      <c r="A281" s="7" t="s">
        <v>1036</v>
      </c>
      <c r="B281" s="8"/>
      <c r="C281" s="9" t="s">
        <v>34</v>
      </c>
      <c r="D281" s="9">
        <v>1686</v>
      </c>
      <c r="E281" s="9">
        <v>1690</v>
      </c>
      <c r="F281" s="9">
        <f t="shared" si="7"/>
        <v>4</v>
      </c>
      <c r="G281" s="9"/>
      <c r="H281" s="9"/>
      <c r="I281" s="9"/>
      <c r="J281" s="9" t="s">
        <v>126</v>
      </c>
      <c r="K281" s="9" t="s">
        <v>25</v>
      </c>
      <c r="L281" s="9" t="s">
        <v>1042</v>
      </c>
      <c r="M281" s="9" t="s">
        <v>1043</v>
      </c>
      <c r="N281" s="9" t="s">
        <v>85</v>
      </c>
      <c r="O281" s="9" t="s">
        <v>1044</v>
      </c>
      <c r="P281" s="19" t="s">
        <v>30</v>
      </c>
      <c r="Q281" s="19" t="s">
        <v>31</v>
      </c>
      <c r="R281" s="7" t="s">
        <v>1829</v>
      </c>
      <c r="S281" s="7" t="s">
        <v>1830</v>
      </c>
      <c r="T281" s="7" t="s">
        <v>1831</v>
      </c>
      <c r="U281" s="9">
        <v>18.373999999999999</v>
      </c>
      <c r="V281" s="9">
        <v>5.5</v>
      </c>
      <c r="W281" s="9">
        <v>4.4000000000000004</v>
      </c>
      <c r="X281" s="24"/>
      <c r="Y281" s="30" t="s">
        <v>130</v>
      </c>
    </row>
    <row r="282" spans="1:25" ht="18" x14ac:dyDescent="0.35">
      <c r="A282" s="7" t="s">
        <v>1045</v>
      </c>
      <c r="B282" s="8" t="s">
        <v>97</v>
      </c>
      <c r="C282" s="9" t="s">
        <v>77</v>
      </c>
      <c r="D282" s="9">
        <v>1686</v>
      </c>
      <c r="E282" s="9">
        <v>1690</v>
      </c>
      <c r="F282" s="9">
        <f t="shared" si="7"/>
        <v>4</v>
      </c>
      <c r="G282" s="9">
        <v>10.88</v>
      </c>
      <c r="H282" s="9">
        <f>G282/12</f>
        <v>0.90666666666666695</v>
      </c>
      <c r="I282" s="9" t="s">
        <v>24</v>
      </c>
      <c r="J282" s="9" t="s">
        <v>25</v>
      </c>
      <c r="K282" s="9" t="s">
        <v>131</v>
      </c>
      <c r="L282" s="9" t="s">
        <v>1046</v>
      </c>
      <c r="M282" s="9" t="s">
        <v>1047</v>
      </c>
      <c r="N282" s="9" t="s">
        <v>100</v>
      </c>
      <c r="O282" s="9" t="s">
        <v>1048</v>
      </c>
      <c r="P282" s="19" t="s">
        <v>64</v>
      </c>
      <c r="Q282" s="19" t="s">
        <v>87</v>
      </c>
      <c r="R282" s="7" t="s">
        <v>1832</v>
      </c>
      <c r="S282" s="7" t="s">
        <v>1704</v>
      </c>
      <c r="T282" s="7" t="s">
        <v>1833</v>
      </c>
      <c r="U282" s="9">
        <v>11.249000000000001</v>
      </c>
      <c r="V282" s="9">
        <v>3.125</v>
      </c>
      <c r="W282" s="9">
        <v>2.5299999999999998</v>
      </c>
      <c r="X282" s="24"/>
      <c r="Y282" s="30" t="s">
        <v>32</v>
      </c>
    </row>
    <row r="283" spans="1:25" ht="18" x14ac:dyDescent="0.35">
      <c r="A283" s="7" t="s">
        <v>1045</v>
      </c>
      <c r="B283" s="8"/>
      <c r="C283" s="9" t="s">
        <v>23</v>
      </c>
      <c r="D283" s="9">
        <v>1655</v>
      </c>
      <c r="E283" s="9">
        <v>1658</v>
      </c>
      <c r="F283" s="9">
        <f t="shared" si="7"/>
        <v>3</v>
      </c>
      <c r="G283" s="9"/>
      <c r="H283" s="9"/>
      <c r="I283" s="9"/>
      <c r="J283" s="9" t="s">
        <v>25</v>
      </c>
      <c r="K283" s="9" t="s">
        <v>131</v>
      </c>
      <c r="L283" s="9" t="s">
        <v>270</v>
      </c>
      <c r="M283" s="9" t="s">
        <v>1049</v>
      </c>
      <c r="N283" s="9" t="s">
        <v>91</v>
      </c>
      <c r="O283" s="9" t="s">
        <v>1050</v>
      </c>
      <c r="P283" s="19" t="s">
        <v>30</v>
      </c>
      <c r="Q283" s="19" t="s">
        <v>31</v>
      </c>
      <c r="R283" s="7" t="s">
        <v>1834</v>
      </c>
      <c r="S283" s="7" t="s">
        <v>1439</v>
      </c>
      <c r="T283" s="7" t="s">
        <v>1835</v>
      </c>
      <c r="U283" s="9">
        <v>16.248000000000001</v>
      </c>
      <c r="V283" s="9">
        <v>7.2490000000000201</v>
      </c>
      <c r="W283" s="9">
        <v>2.5299999999999998</v>
      </c>
      <c r="X283" s="24"/>
      <c r="Y283" s="30" t="s">
        <v>32</v>
      </c>
    </row>
    <row r="284" spans="1:25" ht="18" x14ac:dyDescent="0.35">
      <c r="A284" s="7" t="s">
        <v>1045</v>
      </c>
      <c r="B284" s="8"/>
      <c r="C284" s="9" t="s">
        <v>23</v>
      </c>
      <c r="D284" s="9">
        <v>1636</v>
      </c>
      <c r="E284" s="9">
        <v>1641</v>
      </c>
      <c r="F284" s="9">
        <f t="shared" si="7"/>
        <v>5</v>
      </c>
      <c r="G284" s="9"/>
      <c r="H284" s="9"/>
      <c r="I284" s="9"/>
      <c r="J284" s="9" t="s">
        <v>25</v>
      </c>
      <c r="K284" s="9" t="s">
        <v>25</v>
      </c>
      <c r="L284" s="9" t="s">
        <v>1051</v>
      </c>
      <c r="M284" s="9" t="s">
        <v>813</v>
      </c>
      <c r="N284" s="9" t="s">
        <v>54</v>
      </c>
      <c r="O284" s="9" t="s">
        <v>1052</v>
      </c>
      <c r="P284" s="19" t="s">
        <v>30</v>
      </c>
      <c r="Q284" s="19" t="s">
        <v>31</v>
      </c>
      <c r="R284" s="7" t="s">
        <v>1836</v>
      </c>
      <c r="S284" s="7" t="s">
        <v>1837</v>
      </c>
      <c r="T284" s="7" t="s">
        <v>612</v>
      </c>
      <c r="U284" s="9">
        <v>16.248000000000001</v>
      </c>
      <c r="V284" s="9">
        <v>7.2490000000000201</v>
      </c>
      <c r="W284" s="9">
        <v>2.5299999999999998</v>
      </c>
      <c r="X284" s="24"/>
      <c r="Y284" s="30" t="s">
        <v>32</v>
      </c>
    </row>
    <row r="285" spans="1:25" ht="18" x14ac:dyDescent="0.35">
      <c r="A285" s="7" t="s">
        <v>1053</v>
      </c>
      <c r="B285" s="8" t="s">
        <v>51</v>
      </c>
      <c r="C285" s="9" t="s">
        <v>77</v>
      </c>
      <c r="D285" s="9">
        <v>1550</v>
      </c>
      <c r="E285" s="9">
        <v>1552</v>
      </c>
      <c r="F285" s="9">
        <f t="shared" si="7"/>
        <v>2</v>
      </c>
      <c r="G285" s="9">
        <v>0</v>
      </c>
      <c r="H285" s="9"/>
      <c r="I285" s="9" t="s">
        <v>322</v>
      </c>
      <c r="J285" s="9" t="s">
        <v>69</v>
      </c>
      <c r="K285" s="9" t="s">
        <v>131</v>
      </c>
      <c r="L285" s="9" t="s">
        <v>1054</v>
      </c>
      <c r="M285" s="9" t="s">
        <v>1055</v>
      </c>
      <c r="N285" s="9" t="s">
        <v>42</v>
      </c>
      <c r="O285" s="9" t="s">
        <v>1056</v>
      </c>
      <c r="P285" s="19" t="s">
        <v>64</v>
      </c>
      <c r="Q285" s="19" t="s">
        <v>87</v>
      </c>
      <c r="R285" s="7" t="s">
        <v>1838</v>
      </c>
      <c r="S285" s="7" t="s">
        <v>1424</v>
      </c>
      <c r="T285" s="7" t="s">
        <v>1839</v>
      </c>
      <c r="U285" s="9">
        <v>7.49</v>
      </c>
      <c r="V285" s="9">
        <v>4.2429999999999399</v>
      </c>
      <c r="W285" s="9">
        <v>5.12</v>
      </c>
      <c r="X285" s="24"/>
      <c r="Y285" s="30" t="s">
        <v>66</v>
      </c>
    </row>
    <row r="286" spans="1:25" ht="18" x14ac:dyDescent="0.35">
      <c r="A286" s="7" t="s">
        <v>1053</v>
      </c>
      <c r="B286" s="8"/>
      <c r="C286" s="9" t="s">
        <v>34</v>
      </c>
      <c r="D286" s="9">
        <v>1532</v>
      </c>
      <c r="E286" s="9">
        <v>1537</v>
      </c>
      <c r="F286" s="9">
        <f t="shared" si="7"/>
        <v>5</v>
      </c>
      <c r="G286" s="9"/>
      <c r="H286" s="9"/>
      <c r="I286" s="9"/>
      <c r="J286" s="9" t="s">
        <v>69</v>
      </c>
      <c r="K286" s="9" t="s">
        <v>25</v>
      </c>
      <c r="L286" s="9" t="s">
        <v>1057</v>
      </c>
      <c r="M286" s="9" t="s">
        <v>1058</v>
      </c>
      <c r="N286" s="9" t="s">
        <v>54</v>
      </c>
      <c r="O286" s="9" t="s">
        <v>1059</v>
      </c>
      <c r="P286" s="19" t="s">
        <v>30</v>
      </c>
      <c r="Q286" s="19" t="s">
        <v>31</v>
      </c>
      <c r="R286" s="7" t="s">
        <v>1517</v>
      </c>
      <c r="S286" s="7" t="s">
        <v>1365</v>
      </c>
      <c r="T286" s="7" t="s">
        <v>1840</v>
      </c>
      <c r="U286" s="9">
        <v>11.603</v>
      </c>
      <c r="V286" s="9">
        <v>11.603</v>
      </c>
      <c r="W286" s="9">
        <v>5.12</v>
      </c>
      <c r="X286" s="24"/>
      <c r="Y286" s="30" t="s">
        <v>66</v>
      </c>
    </row>
    <row r="287" spans="1:25" ht="18" x14ac:dyDescent="0.35">
      <c r="A287" s="7" t="s">
        <v>1060</v>
      </c>
      <c r="B287" s="8" t="s">
        <v>51</v>
      </c>
      <c r="C287" s="9" t="s">
        <v>77</v>
      </c>
      <c r="D287" s="9">
        <v>1842</v>
      </c>
      <c r="E287" s="9">
        <v>1864</v>
      </c>
      <c r="F287" s="9">
        <f t="shared" si="7"/>
        <v>22</v>
      </c>
      <c r="G287" s="9">
        <v>11.14</v>
      </c>
      <c r="H287" s="9">
        <f>G287/F287</f>
        <v>0.50636363636363602</v>
      </c>
      <c r="I287" s="9" t="s">
        <v>24</v>
      </c>
      <c r="J287" s="9" t="s">
        <v>25</v>
      </c>
      <c r="K287" s="9" t="s">
        <v>131</v>
      </c>
      <c r="L287" s="9" t="s">
        <v>1061</v>
      </c>
      <c r="M287" s="9" t="s">
        <v>1062</v>
      </c>
      <c r="N287" s="9" t="s">
        <v>48</v>
      </c>
      <c r="O287" s="9" t="s">
        <v>1063</v>
      </c>
      <c r="P287" s="19" t="s">
        <v>64</v>
      </c>
      <c r="Q287" s="19" t="s">
        <v>87</v>
      </c>
      <c r="R287" s="7" t="s">
        <v>1841</v>
      </c>
      <c r="S287" s="7" t="s">
        <v>1842</v>
      </c>
      <c r="T287" s="7" t="s">
        <v>1843</v>
      </c>
      <c r="U287" s="9">
        <v>6.3979999999999997</v>
      </c>
      <c r="V287" s="9">
        <v>6.3979999999999997</v>
      </c>
      <c r="W287" s="9">
        <v>4.6900000000000004</v>
      </c>
      <c r="X287" s="24"/>
      <c r="Y287" s="30" t="s">
        <v>32</v>
      </c>
    </row>
    <row r="288" spans="1:25" ht="18" x14ac:dyDescent="0.35">
      <c r="A288" s="7" t="s">
        <v>1060</v>
      </c>
      <c r="B288" s="8" t="s">
        <v>57</v>
      </c>
      <c r="C288" s="9" t="s">
        <v>34</v>
      </c>
      <c r="D288" s="9">
        <v>1800</v>
      </c>
      <c r="E288" s="9">
        <v>1804</v>
      </c>
      <c r="F288" s="9">
        <f t="shared" si="7"/>
        <v>4</v>
      </c>
      <c r="G288" s="9">
        <v>11.14</v>
      </c>
      <c r="H288" s="9">
        <f t="shared" ref="H288:H289" si="9">G288/F288</f>
        <v>2.7850000000000001</v>
      </c>
      <c r="I288" s="9" t="s">
        <v>24</v>
      </c>
      <c r="J288" s="9" t="s">
        <v>25</v>
      </c>
      <c r="K288" s="9" t="s">
        <v>131</v>
      </c>
      <c r="L288" s="9" t="s">
        <v>1064</v>
      </c>
      <c r="M288" s="9" t="s">
        <v>1065</v>
      </c>
      <c r="N288" s="9" t="s">
        <v>54</v>
      </c>
      <c r="O288" s="9" t="s">
        <v>1066</v>
      </c>
      <c r="P288" s="19" t="s">
        <v>30</v>
      </c>
      <c r="Q288" s="19" t="s">
        <v>31</v>
      </c>
      <c r="R288" s="7" t="s">
        <v>1844</v>
      </c>
      <c r="S288" s="7" t="s">
        <v>1365</v>
      </c>
      <c r="T288" s="7" t="s">
        <v>1845</v>
      </c>
      <c r="U288" s="9">
        <v>9.1989999999999998</v>
      </c>
      <c r="V288" s="9">
        <v>6.7990000000000004</v>
      </c>
      <c r="W288" s="9">
        <v>4.6900000000000004</v>
      </c>
      <c r="X288" s="24"/>
      <c r="Y288" s="30" t="s">
        <v>32</v>
      </c>
    </row>
    <row r="289" spans="1:25" ht="18" x14ac:dyDescent="0.35">
      <c r="A289" s="7" t="s">
        <v>1067</v>
      </c>
      <c r="B289" s="8" t="s">
        <v>51</v>
      </c>
      <c r="C289" s="9" t="s">
        <v>34</v>
      </c>
      <c r="D289" s="9">
        <v>1757</v>
      </c>
      <c r="E289" s="9">
        <v>1761</v>
      </c>
      <c r="F289" s="9">
        <f t="shared" si="7"/>
        <v>4</v>
      </c>
      <c r="G289" s="9">
        <v>4.76</v>
      </c>
      <c r="H289" s="9">
        <f t="shared" si="9"/>
        <v>1.19</v>
      </c>
      <c r="I289" s="9" t="s">
        <v>1068</v>
      </c>
      <c r="J289" s="9" t="s">
        <v>126</v>
      </c>
      <c r="K289" s="9" t="s">
        <v>131</v>
      </c>
      <c r="L289" s="9" t="s">
        <v>1069</v>
      </c>
      <c r="M289" s="9" t="s">
        <v>1070</v>
      </c>
      <c r="N289" s="9" t="s">
        <v>48</v>
      </c>
      <c r="O289" s="9" t="s">
        <v>1071</v>
      </c>
      <c r="P289" s="19" t="s">
        <v>30</v>
      </c>
      <c r="Q289" s="19" t="s">
        <v>31</v>
      </c>
      <c r="R289" s="7" t="s">
        <v>1846</v>
      </c>
      <c r="S289" s="7" t="s">
        <v>1439</v>
      </c>
      <c r="T289" s="7" t="s">
        <v>1735</v>
      </c>
      <c r="U289" s="9">
        <v>15.598000000000001</v>
      </c>
      <c r="V289" s="9">
        <v>7</v>
      </c>
      <c r="W289" s="9">
        <v>7.29</v>
      </c>
      <c r="X289" s="24"/>
      <c r="Y289" s="30" t="s">
        <v>130</v>
      </c>
    </row>
    <row r="290" spans="1:25" ht="18" x14ac:dyDescent="0.35">
      <c r="A290" s="7" t="s">
        <v>1072</v>
      </c>
      <c r="B290" s="8" t="s">
        <v>1037</v>
      </c>
      <c r="C290" s="9" t="s">
        <v>34</v>
      </c>
      <c r="D290" s="9">
        <v>1733.5</v>
      </c>
      <c r="E290" s="9">
        <v>1735.5</v>
      </c>
      <c r="F290" s="9">
        <f t="shared" si="7"/>
        <v>2</v>
      </c>
      <c r="G290" s="9">
        <v>4.59</v>
      </c>
      <c r="H290" s="9">
        <f>G290/6</f>
        <v>0.76500000000000001</v>
      </c>
      <c r="I290" s="9" t="s">
        <v>1073</v>
      </c>
      <c r="J290" s="9" t="s">
        <v>126</v>
      </c>
      <c r="K290" s="9" t="s">
        <v>25</v>
      </c>
      <c r="L290" s="9" t="s">
        <v>1074</v>
      </c>
      <c r="M290" s="9" t="s">
        <v>1075</v>
      </c>
      <c r="N290" s="9" t="s">
        <v>42</v>
      </c>
      <c r="O290" s="9" t="s">
        <v>1076</v>
      </c>
      <c r="P290" s="19" t="s">
        <v>64</v>
      </c>
      <c r="Q290" s="19" t="s">
        <v>87</v>
      </c>
      <c r="R290" s="7" t="s">
        <v>543</v>
      </c>
      <c r="S290" s="7" t="s">
        <v>1825</v>
      </c>
      <c r="T290" s="7" t="s">
        <v>1847</v>
      </c>
      <c r="U290" s="9">
        <v>13.396000000000001</v>
      </c>
      <c r="V290" s="9">
        <v>3.125</v>
      </c>
      <c r="W290" s="9">
        <v>4.79</v>
      </c>
      <c r="X290" s="24"/>
      <c r="Y290" s="30" t="s">
        <v>130</v>
      </c>
    </row>
    <row r="291" spans="1:25" ht="18" x14ac:dyDescent="0.35">
      <c r="A291" s="7" t="s">
        <v>1072</v>
      </c>
      <c r="B291" s="8"/>
      <c r="C291" s="9" t="s">
        <v>34</v>
      </c>
      <c r="D291" s="9">
        <v>1727</v>
      </c>
      <c r="E291" s="9">
        <v>1729</v>
      </c>
      <c r="F291" s="9">
        <f t="shared" si="7"/>
        <v>2</v>
      </c>
      <c r="G291" s="9"/>
      <c r="H291" s="9"/>
      <c r="I291" s="9"/>
      <c r="J291" s="9" t="s">
        <v>126</v>
      </c>
      <c r="K291" s="9" t="s">
        <v>131</v>
      </c>
      <c r="L291" s="9" t="s">
        <v>608</v>
      </c>
      <c r="M291" s="9" t="s">
        <v>1077</v>
      </c>
      <c r="N291" s="9" t="s">
        <v>42</v>
      </c>
      <c r="O291" s="9" t="s">
        <v>346</v>
      </c>
      <c r="P291" s="19" t="s">
        <v>64</v>
      </c>
      <c r="Q291" s="19" t="s">
        <v>65</v>
      </c>
      <c r="R291" s="7" t="s">
        <v>1848</v>
      </c>
      <c r="S291" s="7" t="s">
        <v>538</v>
      </c>
      <c r="T291" s="7" t="s">
        <v>1849</v>
      </c>
      <c r="U291" s="9">
        <v>13.396000000000001</v>
      </c>
      <c r="V291" s="9">
        <v>2.25</v>
      </c>
      <c r="W291" s="9">
        <v>4.79</v>
      </c>
      <c r="X291" s="24"/>
      <c r="Y291" s="30" t="s">
        <v>130</v>
      </c>
    </row>
    <row r="292" spans="1:25" ht="18" x14ac:dyDescent="0.35">
      <c r="A292" s="7" t="s">
        <v>1072</v>
      </c>
      <c r="B292" s="8"/>
      <c r="C292" s="9" t="s">
        <v>34</v>
      </c>
      <c r="D292" s="9">
        <v>1718</v>
      </c>
      <c r="E292" s="9">
        <v>1720</v>
      </c>
      <c r="F292" s="9">
        <f t="shared" si="7"/>
        <v>2</v>
      </c>
      <c r="G292" s="9"/>
      <c r="H292" s="9"/>
      <c r="I292" s="9"/>
      <c r="J292" s="9" t="s">
        <v>126</v>
      </c>
      <c r="K292" s="9" t="s">
        <v>131</v>
      </c>
      <c r="L292" s="9" t="s">
        <v>1078</v>
      </c>
      <c r="M292" s="9" t="s">
        <v>1049</v>
      </c>
      <c r="N292" s="9" t="s">
        <v>54</v>
      </c>
      <c r="O292" s="9" t="s">
        <v>1079</v>
      </c>
      <c r="P292" s="19" t="s">
        <v>64</v>
      </c>
      <c r="Q292" s="19" t="s">
        <v>65</v>
      </c>
      <c r="R292" s="7" t="s">
        <v>1850</v>
      </c>
      <c r="S292" s="7" t="s">
        <v>1368</v>
      </c>
      <c r="T292" s="7" t="s">
        <v>1851</v>
      </c>
      <c r="U292" s="9">
        <v>13.396000000000001</v>
      </c>
      <c r="V292" s="9">
        <v>2.8739999999997998</v>
      </c>
      <c r="W292" s="9">
        <v>4.79</v>
      </c>
      <c r="X292" s="24"/>
      <c r="Y292" s="30" t="s">
        <v>130</v>
      </c>
    </row>
    <row r="293" spans="1:25" s="1" customFormat="1" ht="18" x14ac:dyDescent="0.35">
      <c r="A293" s="10" t="s">
        <v>1080</v>
      </c>
      <c r="B293" s="11" t="s">
        <v>51</v>
      </c>
      <c r="C293" s="12" t="s">
        <v>34</v>
      </c>
      <c r="D293" s="12">
        <v>1743</v>
      </c>
      <c r="E293" s="12">
        <v>1747</v>
      </c>
      <c r="F293" s="9">
        <f t="shared" si="7"/>
        <v>4</v>
      </c>
      <c r="G293" s="12">
        <v>0.94</v>
      </c>
      <c r="H293" s="12">
        <f>G293/F293</f>
        <v>0.23499999999999999</v>
      </c>
      <c r="I293" s="12" t="s">
        <v>1081</v>
      </c>
      <c r="J293" s="12" t="s">
        <v>126</v>
      </c>
      <c r="K293" s="12" t="s">
        <v>25</v>
      </c>
      <c r="L293" s="12" t="s">
        <v>1082</v>
      </c>
      <c r="M293" s="12" t="s">
        <v>1083</v>
      </c>
      <c r="N293" s="12" t="s">
        <v>109</v>
      </c>
      <c r="O293" s="12" t="s">
        <v>1084</v>
      </c>
      <c r="P293" s="12"/>
      <c r="Q293" s="20"/>
      <c r="R293" s="7" t="s">
        <v>1852</v>
      </c>
      <c r="S293" s="7" t="s">
        <v>1853</v>
      </c>
      <c r="T293" s="7" t="s">
        <v>1854</v>
      </c>
      <c r="U293" s="9"/>
      <c r="V293" s="12"/>
      <c r="W293" s="12">
        <v>10.199999999999999</v>
      </c>
      <c r="X293" s="25"/>
      <c r="Y293" s="30" t="s">
        <v>130</v>
      </c>
    </row>
    <row r="294" spans="1:25" ht="18" x14ac:dyDescent="0.35">
      <c r="A294" s="7" t="s">
        <v>1085</v>
      </c>
      <c r="B294" s="8" t="s">
        <v>51</v>
      </c>
      <c r="C294" s="9" t="s">
        <v>77</v>
      </c>
      <c r="D294" s="9">
        <v>1692</v>
      </c>
      <c r="E294" s="9">
        <v>1697</v>
      </c>
      <c r="F294" s="9">
        <f t="shared" si="7"/>
        <v>5</v>
      </c>
      <c r="G294" s="9">
        <v>0.1</v>
      </c>
      <c r="H294" s="9">
        <f>G294/8</f>
        <v>1.2500000000000001E-2</v>
      </c>
      <c r="I294" s="9" t="s">
        <v>949</v>
      </c>
      <c r="J294" s="9" t="s">
        <v>340</v>
      </c>
      <c r="K294" s="9" t="s">
        <v>25</v>
      </c>
      <c r="L294" s="9" t="s">
        <v>1086</v>
      </c>
      <c r="M294" s="9" t="s">
        <v>1087</v>
      </c>
      <c r="N294" s="9" t="s">
        <v>100</v>
      </c>
      <c r="O294" s="9" t="s">
        <v>1088</v>
      </c>
      <c r="P294" s="19" t="s">
        <v>30</v>
      </c>
      <c r="Q294" s="19" t="s">
        <v>31</v>
      </c>
      <c r="R294" s="7" t="s">
        <v>1706</v>
      </c>
      <c r="S294" s="7" t="s">
        <v>1546</v>
      </c>
      <c r="T294" s="7" t="s">
        <v>1855</v>
      </c>
      <c r="U294" s="9">
        <v>11.85</v>
      </c>
      <c r="V294" s="9">
        <v>7.22700000000009</v>
      </c>
      <c r="W294" s="27">
        <v>6.5</v>
      </c>
      <c r="X294" s="24"/>
      <c r="Y294" s="30" t="s">
        <v>66</v>
      </c>
    </row>
    <row r="295" spans="1:25" ht="18" x14ac:dyDescent="0.35">
      <c r="A295" s="7" t="s">
        <v>1089</v>
      </c>
      <c r="B295" s="8" t="s">
        <v>51</v>
      </c>
      <c r="C295" s="9" t="s">
        <v>77</v>
      </c>
      <c r="D295" s="9">
        <v>1657</v>
      </c>
      <c r="E295" s="9">
        <v>1661</v>
      </c>
      <c r="F295" s="9">
        <f t="shared" ref="F295:F329" si="10">E295-D295</f>
        <v>4</v>
      </c>
      <c r="G295" s="9">
        <v>10.54</v>
      </c>
      <c r="H295" s="9">
        <f>G295/F295</f>
        <v>2.6349999999999998</v>
      </c>
      <c r="I295" s="9" t="s">
        <v>348</v>
      </c>
      <c r="J295" s="9" t="s">
        <v>126</v>
      </c>
      <c r="K295" s="9" t="s">
        <v>25</v>
      </c>
      <c r="L295" s="9" t="s">
        <v>1090</v>
      </c>
      <c r="M295" s="9" t="s">
        <v>717</v>
      </c>
      <c r="N295" s="9" t="s">
        <v>28</v>
      </c>
      <c r="O295" s="9" t="s">
        <v>1091</v>
      </c>
      <c r="P295" s="19" t="s">
        <v>30</v>
      </c>
      <c r="Q295" s="19" t="s">
        <v>31</v>
      </c>
      <c r="R295" s="7" t="s">
        <v>1856</v>
      </c>
      <c r="S295" s="7" t="s">
        <v>1354</v>
      </c>
      <c r="T295" s="7" t="s">
        <v>433</v>
      </c>
      <c r="U295" s="9">
        <v>15.872999999999999</v>
      </c>
      <c r="V295" s="9">
        <v>9.4979999999999993</v>
      </c>
      <c r="W295" s="9">
        <v>6.44</v>
      </c>
      <c r="X295" s="24"/>
      <c r="Y295" s="30" t="s">
        <v>130</v>
      </c>
    </row>
    <row r="296" spans="1:25" ht="18" x14ac:dyDescent="0.35">
      <c r="A296" s="7" t="s">
        <v>1092</v>
      </c>
      <c r="B296" s="8" t="s">
        <v>51</v>
      </c>
      <c r="C296" s="9" t="s">
        <v>77</v>
      </c>
      <c r="D296" s="9">
        <v>1678</v>
      </c>
      <c r="E296" s="9">
        <v>1681</v>
      </c>
      <c r="F296" s="9">
        <f t="shared" si="10"/>
        <v>3</v>
      </c>
      <c r="G296" s="9">
        <v>6.72</v>
      </c>
      <c r="H296" s="9">
        <f>G296/7</f>
        <v>0.96</v>
      </c>
      <c r="I296" s="9" t="s">
        <v>1093</v>
      </c>
      <c r="J296" s="9" t="s">
        <v>126</v>
      </c>
      <c r="K296" s="9" t="s">
        <v>150</v>
      </c>
      <c r="L296" s="9" t="s">
        <v>1094</v>
      </c>
      <c r="M296" s="9" t="s">
        <v>1095</v>
      </c>
      <c r="N296" s="9" t="s">
        <v>254</v>
      </c>
      <c r="O296" s="9" t="s">
        <v>1096</v>
      </c>
      <c r="P296" s="19" t="s">
        <v>30</v>
      </c>
      <c r="Q296" s="19" t="s">
        <v>31</v>
      </c>
      <c r="R296" s="7" t="s">
        <v>1857</v>
      </c>
      <c r="S296" s="7" t="s">
        <v>1858</v>
      </c>
      <c r="T296" s="7" t="s">
        <v>1859</v>
      </c>
      <c r="U296" s="9">
        <v>18.099</v>
      </c>
      <c r="V296" s="9">
        <v>6.2989999999999799</v>
      </c>
      <c r="W296" s="9">
        <v>7.43</v>
      </c>
      <c r="X296" s="24"/>
      <c r="Y296" s="30" t="s">
        <v>130</v>
      </c>
    </row>
    <row r="297" spans="1:25" ht="18" x14ac:dyDescent="0.35">
      <c r="A297" s="7" t="s">
        <v>1092</v>
      </c>
      <c r="B297" s="8"/>
      <c r="C297" s="9" t="s">
        <v>77</v>
      </c>
      <c r="D297" s="9">
        <v>1665</v>
      </c>
      <c r="E297" s="9">
        <v>1669</v>
      </c>
      <c r="F297" s="9">
        <f t="shared" si="10"/>
        <v>4</v>
      </c>
      <c r="G297" s="9"/>
      <c r="H297" s="9"/>
      <c r="I297" s="9"/>
      <c r="J297" s="9" t="s">
        <v>126</v>
      </c>
      <c r="K297" s="9" t="s">
        <v>25</v>
      </c>
      <c r="L297" s="9" t="s">
        <v>1097</v>
      </c>
      <c r="M297" s="9" t="s">
        <v>1098</v>
      </c>
      <c r="N297" s="9" t="s">
        <v>54</v>
      </c>
      <c r="O297" s="9" t="s">
        <v>1099</v>
      </c>
      <c r="P297" s="19" t="s">
        <v>30</v>
      </c>
      <c r="Q297" s="19" t="s">
        <v>31</v>
      </c>
      <c r="R297" s="7" t="s">
        <v>1777</v>
      </c>
      <c r="S297" s="7" t="s">
        <v>1371</v>
      </c>
      <c r="T297" s="7" t="s">
        <v>1860</v>
      </c>
      <c r="U297" s="9">
        <v>18.099</v>
      </c>
      <c r="V297" s="9">
        <v>4.5999999999999099</v>
      </c>
      <c r="W297" s="9">
        <v>7.43</v>
      </c>
      <c r="X297" s="24"/>
      <c r="Y297" s="30" t="s">
        <v>130</v>
      </c>
    </row>
    <row r="298" spans="1:25" ht="18" x14ac:dyDescent="0.35">
      <c r="A298" s="7" t="s">
        <v>1100</v>
      </c>
      <c r="B298" s="8" t="s">
        <v>51</v>
      </c>
      <c r="C298" s="9" t="s">
        <v>77</v>
      </c>
      <c r="D298" s="9">
        <v>1657</v>
      </c>
      <c r="E298" s="9">
        <v>1661</v>
      </c>
      <c r="F298" s="9">
        <f t="shared" si="10"/>
        <v>4</v>
      </c>
      <c r="G298" s="9">
        <v>2.8</v>
      </c>
      <c r="H298" s="9">
        <f>G298/F298</f>
        <v>0.7</v>
      </c>
      <c r="I298" s="9" t="s">
        <v>207</v>
      </c>
      <c r="J298" s="9" t="s">
        <v>126</v>
      </c>
      <c r="K298" s="9" t="s">
        <v>25</v>
      </c>
      <c r="L298" s="9" t="s">
        <v>1101</v>
      </c>
      <c r="M298" s="9" t="s">
        <v>1102</v>
      </c>
      <c r="N298" s="9" t="s">
        <v>28</v>
      </c>
      <c r="O298" s="9" t="s">
        <v>1103</v>
      </c>
      <c r="P298" s="19" t="s">
        <v>30</v>
      </c>
      <c r="Q298" s="19" t="s">
        <v>31</v>
      </c>
      <c r="R298" s="7" t="s">
        <v>1549</v>
      </c>
      <c r="S298" s="7" t="s">
        <v>1354</v>
      </c>
      <c r="T298" s="7" t="s">
        <v>1861</v>
      </c>
      <c r="U298" s="9">
        <v>18.594999999999999</v>
      </c>
      <c r="V298" s="9">
        <v>11.295999999999999</v>
      </c>
      <c r="W298" s="9">
        <v>5.64</v>
      </c>
      <c r="X298" s="24"/>
      <c r="Y298" s="30" t="s">
        <v>130</v>
      </c>
    </row>
    <row r="299" spans="1:25" ht="18" x14ac:dyDescent="0.35">
      <c r="A299" s="7" t="s">
        <v>1104</v>
      </c>
      <c r="B299" s="8" t="s">
        <v>1037</v>
      </c>
      <c r="C299" s="9" t="s">
        <v>34</v>
      </c>
      <c r="D299" s="9">
        <v>1663</v>
      </c>
      <c r="E299" s="9">
        <v>1668</v>
      </c>
      <c r="F299" s="9">
        <f t="shared" si="10"/>
        <v>5</v>
      </c>
      <c r="G299" s="9">
        <v>6.46</v>
      </c>
      <c r="H299" s="9">
        <f t="shared" ref="H299:H300" si="11">G299/F299</f>
        <v>1.292</v>
      </c>
      <c r="I299" s="9" t="s">
        <v>594</v>
      </c>
      <c r="J299" s="9" t="s">
        <v>126</v>
      </c>
      <c r="K299" s="9" t="s">
        <v>25</v>
      </c>
      <c r="L299" s="9" t="s">
        <v>1105</v>
      </c>
      <c r="M299" s="9" t="s">
        <v>1106</v>
      </c>
      <c r="N299" s="9" t="s">
        <v>100</v>
      </c>
      <c r="O299" s="9" t="s">
        <v>1107</v>
      </c>
      <c r="P299" s="19" t="s">
        <v>30</v>
      </c>
      <c r="Q299" s="19" t="s">
        <v>31</v>
      </c>
      <c r="R299" s="7" t="s">
        <v>1862</v>
      </c>
      <c r="S299" s="7" t="s">
        <v>1381</v>
      </c>
      <c r="T299" s="7" t="s">
        <v>1863</v>
      </c>
      <c r="U299" s="9">
        <v>18.888000000000002</v>
      </c>
      <c r="V299" s="9">
        <v>6.1949999999999399</v>
      </c>
      <c r="W299" s="9">
        <v>6.3</v>
      </c>
      <c r="X299" s="24"/>
      <c r="Y299" s="30" t="s">
        <v>130</v>
      </c>
    </row>
    <row r="300" spans="1:25" ht="18" x14ac:dyDescent="0.35">
      <c r="A300" s="7" t="s">
        <v>1108</v>
      </c>
      <c r="B300" s="8" t="s">
        <v>97</v>
      </c>
      <c r="C300" s="9" t="s">
        <v>34</v>
      </c>
      <c r="D300" s="9">
        <v>1695</v>
      </c>
      <c r="E300" s="9">
        <v>1699</v>
      </c>
      <c r="F300" s="9">
        <f t="shared" si="10"/>
        <v>4</v>
      </c>
      <c r="G300" s="9">
        <v>21.59</v>
      </c>
      <c r="H300" s="9">
        <f t="shared" si="11"/>
        <v>5.3975</v>
      </c>
      <c r="I300" s="9" t="s">
        <v>24</v>
      </c>
      <c r="J300" s="9" t="s">
        <v>25</v>
      </c>
      <c r="K300" s="9" t="s">
        <v>25</v>
      </c>
      <c r="L300" s="9" t="s">
        <v>1109</v>
      </c>
      <c r="M300" s="9" t="s">
        <v>1110</v>
      </c>
      <c r="N300" s="9" t="s">
        <v>42</v>
      </c>
      <c r="O300" s="9" t="s">
        <v>1111</v>
      </c>
      <c r="P300" s="19" t="s">
        <v>30</v>
      </c>
      <c r="Q300" s="19" t="s">
        <v>31</v>
      </c>
      <c r="R300" s="7" t="s">
        <v>1864</v>
      </c>
      <c r="S300" s="7" t="s">
        <v>1489</v>
      </c>
      <c r="T300" s="7" t="s">
        <v>1865</v>
      </c>
      <c r="U300" s="9">
        <v>19.393000000000001</v>
      </c>
      <c r="V300" s="9">
        <v>10.003</v>
      </c>
      <c r="W300" s="9">
        <v>7.63</v>
      </c>
      <c r="X300" s="24"/>
      <c r="Y300" s="30" t="s">
        <v>32</v>
      </c>
    </row>
    <row r="301" spans="1:25" ht="19" x14ac:dyDescent="0.45">
      <c r="A301" s="7" t="s">
        <v>1112</v>
      </c>
      <c r="B301" s="8" t="s">
        <v>879</v>
      </c>
      <c r="C301" s="9" t="s">
        <v>1113</v>
      </c>
      <c r="D301" s="9">
        <v>1699</v>
      </c>
      <c r="E301" s="9">
        <v>1702</v>
      </c>
      <c r="F301" s="9">
        <f t="shared" si="10"/>
        <v>3</v>
      </c>
      <c r="G301" s="9">
        <v>5.61</v>
      </c>
      <c r="H301" s="9">
        <f>G301/6</f>
        <v>0.93500000000000005</v>
      </c>
      <c r="I301" s="9" t="s">
        <v>24</v>
      </c>
      <c r="J301" s="9" t="s">
        <v>25</v>
      </c>
      <c r="K301" s="9" t="s">
        <v>25</v>
      </c>
      <c r="L301" s="9" t="s">
        <v>1114</v>
      </c>
      <c r="M301" s="9" t="s">
        <v>1115</v>
      </c>
      <c r="N301" s="9" t="s">
        <v>42</v>
      </c>
      <c r="O301" s="9" t="s">
        <v>1116</v>
      </c>
      <c r="P301" s="19" t="s">
        <v>30</v>
      </c>
      <c r="Q301" s="19" t="s">
        <v>31</v>
      </c>
      <c r="R301" s="7" t="s">
        <v>1866</v>
      </c>
      <c r="S301" s="7" t="s">
        <v>1494</v>
      </c>
      <c r="T301" s="7" t="s">
        <v>1867</v>
      </c>
      <c r="U301" s="9">
        <v>18.742999999999999</v>
      </c>
      <c r="V301" s="9">
        <v>10.871</v>
      </c>
      <c r="W301" s="9">
        <v>7.08</v>
      </c>
      <c r="X301" s="24"/>
      <c r="Y301" s="30" t="s">
        <v>32</v>
      </c>
    </row>
    <row r="302" spans="1:25" ht="18" x14ac:dyDescent="0.35">
      <c r="A302" s="7" t="s">
        <v>1117</v>
      </c>
      <c r="B302" s="8" t="s">
        <v>879</v>
      </c>
      <c r="C302" s="9" t="s">
        <v>23</v>
      </c>
      <c r="D302" s="9">
        <v>1723</v>
      </c>
      <c r="E302" s="9">
        <v>1725</v>
      </c>
      <c r="F302" s="9">
        <f t="shared" si="10"/>
        <v>2</v>
      </c>
      <c r="G302" s="9">
        <v>6.55</v>
      </c>
      <c r="H302" s="9">
        <f>G302/8</f>
        <v>0.81874999999999998</v>
      </c>
      <c r="I302" s="9" t="s">
        <v>1118</v>
      </c>
      <c r="J302" s="9" t="s">
        <v>126</v>
      </c>
      <c r="K302" s="9" t="s">
        <v>25</v>
      </c>
      <c r="L302" s="9" t="s">
        <v>1119</v>
      </c>
      <c r="M302" s="9" t="s">
        <v>1120</v>
      </c>
      <c r="N302" s="9" t="s">
        <v>42</v>
      </c>
      <c r="O302" s="9" t="s">
        <v>1121</v>
      </c>
      <c r="P302" s="19" t="s">
        <v>30</v>
      </c>
      <c r="Q302" s="19" t="s">
        <v>31</v>
      </c>
      <c r="R302" s="7" t="s">
        <v>1868</v>
      </c>
      <c r="S302" s="7" t="s">
        <v>1345</v>
      </c>
      <c r="T302" s="7" t="s">
        <v>1869</v>
      </c>
      <c r="U302" s="9">
        <v>15.086</v>
      </c>
      <c r="V302" s="9">
        <v>5.0950000000000299</v>
      </c>
      <c r="W302" s="9">
        <v>6.06</v>
      </c>
      <c r="X302" s="24"/>
      <c r="Y302" s="30" t="s">
        <v>130</v>
      </c>
    </row>
    <row r="303" spans="1:25" ht="18" x14ac:dyDescent="0.35">
      <c r="A303" s="7" t="s">
        <v>1117</v>
      </c>
      <c r="B303" s="8"/>
      <c r="C303" s="9" t="s">
        <v>45</v>
      </c>
      <c r="D303" s="31">
        <v>1708</v>
      </c>
      <c r="E303" s="31">
        <v>1712</v>
      </c>
      <c r="F303" s="9">
        <f t="shared" si="10"/>
        <v>4</v>
      </c>
      <c r="G303" s="9"/>
      <c r="H303" s="9"/>
      <c r="I303" s="9"/>
      <c r="J303" s="9" t="s">
        <v>126</v>
      </c>
      <c r="K303" s="9" t="s">
        <v>131</v>
      </c>
      <c r="L303" s="9" t="s">
        <v>1122</v>
      </c>
      <c r="M303" s="9" t="s">
        <v>1123</v>
      </c>
      <c r="N303" s="9" t="s">
        <v>42</v>
      </c>
      <c r="O303" s="9" t="s">
        <v>1124</v>
      </c>
      <c r="P303" s="19" t="s">
        <v>64</v>
      </c>
      <c r="Q303" s="19" t="s">
        <v>65</v>
      </c>
      <c r="R303" s="7" t="s">
        <v>1868</v>
      </c>
      <c r="S303" s="7" t="s">
        <v>1424</v>
      </c>
      <c r="T303" s="7" t="s">
        <v>1870</v>
      </c>
      <c r="U303" s="9">
        <v>19.181000000000001</v>
      </c>
      <c r="V303" s="9">
        <v>2.39800000000014</v>
      </c>
      <c r="W303" s="9">
        <v>6.06</v>
      </c>
      <c r="X303" s="24"/>
      <c r="Y303" s="30" t="s">
        <v>130</v>
      </c>
    </row>
    <row r="304" spans="1:25" ht="18" x14ac:dyDescent="0.35">
      <c r="A304" s="7" t="s">
        <v>1117</v>
      </c>
      <c r="B304" s="8"/>
      <c r="C304" s="9" t="s">
        <v>45</v>
      </c>
      <c r="D304" s="31">
        <v>1685</v>
      </c>
      <c r="E304" s="31">
        <v>1687</v>
      </c>
      <c r="F304" s="9">
        <f t="shared" si="10"/>
        <v>2</v>
      </c>
      <c r="G304" s="9"/>
      <c r="H304" s="9"/>
      <c r="I304" s="9"/>
      <c r="J304" s="9" t="s">
        <v>126</v>
      </c>
      <c r="K304" s="9" t="s">
        <v>25</v>
      </c>
      <c r="L304" s="9" t="s">
        <v>1125</v>
      </c>
      <c r="M304" s="9" t="s">
        <v>1126</v>
      </c>
      <c r="N304" s="9" t="s">
        <v>134</v>
      </c>
      <c r="O304" s="9" t="s">
        <v>1127</v>
      </c>
      <c r="P304" s="19" t="s">
        <v>30</v>
      </c>
      <c r="Q304" s="19" t="s">
        <v>31</v>
      </c>
      <c r="R304" s="7" t="s">
        <v>1525</v>
      </c>
      <c r="S304" s="7" t="s">
        <v>1653</v>
      </c>
      <c r="T304" s="7" t="s">
        <v>1871</v>
      </c>
      <c r="U304" s="9">
        <v>19.181000000000001</v>
      </c>
      <c r="V304" s="9">
        <v>6.79299999999989</v>
      </c>
      <c r="W304" s="9">
        <v>6.06</v>
      </c>
      <c r="X304" s="24"/>
      <c r="Y304" s="30" t="s">
        <v>130</v>
      </c>
    </row>
    <row r="305" spans="1:25" ht="18" x14ac:dyDescent="0.35">
      <c r="A305" s="7" t="s">
        <v>1128</v>
      </c>
      <c r="B305" s="8" t="s">
        <v>156</v>
      </c>
      <c r="C305" s="9" t="s">
        <v>77</v>
      </c>
      <c r="D305" s="9">
        <v>1727</v>
      </c>
      <c r="E305" s="9">
        <v>1731</v>
      </c>
      <c r="F305" s="9">
        <f t="shared" si="10"/>
        <v>4</v>
      </c>
      <c r="G305" s="9">
        <v>1.28</v>
      </c>
      <c r="H305" s="9">
        <f>G305/F305</f>
        <v>0.32</v>
      </c>
      <c r="I305" s="9" t="s">
        <v>24</v>
      </c>
      <c r="J305" s="9" t="s">
        <v>25</v>
      </c>
      <c r="K305" s="9" t="s">
        <v>25</v>
      </c>
      <c r="L305" s="9" t="s">
        <v>1129</v>
      </c>
      <c r="M305" s="9" t="s">
        <v>1130</v>
      </c>
      <c r="N305" s="9" t="s">
        <v>112</v>
      </c>
      <c r="O305" s="9" t="s">
        <v>1018</v>
      </c>
      <c r="P305" s="19" t="s">
        <v>64</v>
      </c>
      <c r="Q305" s="19" t="s">
        <v>87</v>
      </c>
      <c r="R305" s="7" t="s">
        <v>1528</v>
      </c>
      <c r="S305" s="7" t="s">
        <v>1872</v>
      </c>
      <c r="T305" s="7" t="s">
        <v>1873</v>
      </c>
      <c r="U305" s="9">
        <v>7.49</v>
      </c>
      <c r="V305" s="9">
        <v>3.7450000000000001</v>
      </c>
      <c r="W305" s="9">
        <v>3.94</v>
      </c>
      <c r="X305" s="24"/>
      <c r="Y305" s="30" t="s">
        <v>32</v>
      </c>
    </row>
    <row r="306" spans="1:25" ht="18" x14ac:dyDescent="0.35">
      <c r="A306" s="7" t="s">
        <v>1128</v>
      </c>
      <c r="B306" s="8" t="s">
        <v>57</v>
      </c>
      <c r="C306" s="9" t="s">
        <v>23</v>
      </c>
      <c r="D306" s="9">
        <v>1664</v>
      </c>
      <c r="E306" s="9">
        <v>1668</v>
      </c>
      <c r="F306" s="9">
        <f t="shared" si="10"/>
        <v>4</v>
      </c>
      <c r="G306" s="9">
        <v>4.76</v>
      </c>
      <c r="H306" s="9">
        <f t="shared" ref="H306:H307" si="12">G306/F306</f>
        <v>1.19</v>
      </c>
      <c r="I306" s="9" t="s">
        <v>207</v>
      </c>
      <c r="J306" s="9" t="s">
        <v>126</v>
      </c>
      <c r="K306" s="9" t="s">
        <v>25</v>
      </c>
      <c r="L306" s="9" t="s">
        <v>1131</v>
      </c>
      <c r="M306" s="9" t="s">
        <v>1132</v>
      </c>
      <c r="N306" s="9" t="s">
        <v>100</v>
      </c>
      <c r="O306" s="9" t="s">
        <v>1133</v>
      </c>
      <c r="P306" s="19" t="s">
        <v>30</v>
      </c>
      <c r="Q306" s="19" t="s">
        <v>31</v>
      </c>
      <c r="R306" s="7" t="s">
        <v>1656</v>
      </c>
      <c r="S306" s="7" t="s">
        <v>1874</v>
      </c>
      <c r="T306" s="7" t="s">
        <v>1875</v>
      </c>
      <c r="U306" s="9">
        <v>14.226000000000001</v>
      </c>
      <c r="V306" s="9">
        <v>11.481</v>
      </c>
      <c r="W306" s="9">
        <v>3.94</v>
      </c>
      <c r="X306" s="24"/>
      <c r="Y306" s="30" t="s">
        <v>130</v>
      </c>
    </row>
    <row r="307" spans="1:25" ht="18" x14ac:dyDescent="0.35">
      <c r="A307" s="7" t="s">
        <v>1134</v>
      </c>
      <c r="B307" s="8" t="s">
        <v>212</v>
      </c>
      <c r="C307" s="9" t="s">
        <v>34</v>
      </c>
      <c r="D307" s="9">
        <v>1655</v>
      </c>
      <c r="E307" s="9">
        <v>1659</v>
      </c>
      <c r="F307" s="9">
        <f t="shared" si="10"/>
        <v>4</v>
      </c>
      <c r="G307" s="9">
        <v>5.0999999999999996</v>
      </c>
      <c r="H307" s="9">
        <f t="shared" si="12"/>
        <v>1.2749999999999999</v>
      </c>
      <c r="I307" s="9" t="s">
        <v>24</v>
      </c>
      <c r="J307" s="9" t="s">
        <v>25</v>
      </c>
      <c r="K307" s="9" t="s">
        <v>131</v>
      </c>
      <c r="L307" s="9" t="s">
        <v>1135</v>
      </c>
      <c r="M307" s="9" t="s">
        <v>1136</v>
      </c>
      <c r="N307" s="9" t="s">
        <v>91</v>
      </c>
      <c r="O307" s="9" t="s">
        <v>1137</v>
      </c>
      <c r="P307" s="19" t="s">
        <v>30</v>
      </c>
      <c r="Q307" s="19" t="s">
        <v>31</v>
      </c>
      <c r="R307" s="7" t="s">
        <v>1876</v>
      </c>
      <c r="S307" s="7" t="s">
        <v>1396</v>
      </c>
      <c r="T307" s="7" t="s">
        <v>1877</v>
      </c>
      <c r="U307" s="9">
        <v>12.499000000000001</v>
      </c>
      <c r="V307" s="9">
        <v>5.0999999999999996</v>
      </c>
      <c r="W307" s="9">
        <v>6.05</v>
      </c>
      <c r="X307" s="24"/>
      <c r="Y307" s="30" t="s">
        <v>32</v>
      </c>
    </row>
    <row r="308" spans="1:25" ht="18" x14ac:dyDescent="0.35">
      <c r="A308" s="7" t="s">
        <v>1138</v>
      </c>
      <c r="B308" s="8" t="s">
        <v>212</v>
      </c>
      <c r="C308" s="9" t="s">
        <v>34</v>
      </c>
      <c r="D308" s="9">
        <v>1309</v>
      </c>
      <c r="E308" s="9">
        <v>1313</v>
      </c>
      <c r="F308" s="9">
        <f t="shared" si="10"/>
        <v>4</v>
      </c>
      <c r="G308" s="9">
        <v>0.1</v>
      </c>
      <c r="H308" s="9">
        <f>G308/7</f>
        <v>1.4285714285714299E-2</v>
      </c>
      <c r="I308" s="9" t="s">
        <v>1139</v>
      </c>
      <c r="J308" s="9" t="s">
        <v>59</v>
      </c>
      <c r="K308" s="9" t="s">
        <v>131</v>
      </c>
      <c r="L308" s="9" t="s">
        <v>1140</v>
      </c>
      <c r="M308" s="9" t="s">
        <v>1141</v>
      </c>
      <c r="N308" s="9" t="s">
        <v>54</v>
      </c>
      <c r="O308" s="9" t="s">
        <v>1142</v>
      </c>
      <c r="P308" s="19" t="s">
        <v>30</v>
      </c>
      <c r="Q308" s="19" t="s">
        <v>31</v>
      </c>
      <c r="R308" s="7" t="s">
        <v>1764</v>
      </c>
      <c r="S308" s="7" t="s">
        <v>1345</v>
      </c>
      <c r="T308" s="7" t="s">
        <v>137</v>
      </c>
      <c r="U308" s="9">
        <v>13.496</v>
      </c>
      <c r="V308" s="9">
        <v>4.6979999999998698</v>
      </c>
      <c r="W308" s="27">
        <v>8.5</v>
      </c>
      <c r="X308" s="24"/>
      <c r="Y308" s="30" t="s">
        <v>66</v>
      </c>
    </row>
    <row r="309" spans="1:25" ht="18" x14ac:dyDescent="0.35">
      <c r="A309" s="7" t="s">
        <v>1138</v>
      </c>
      <c r="B309" s="8"/>
      <c r="C309" s="9" t="s">
        <v>45</v>
      </c>
      <c r="D309" s="31">
        <v>1273</v>
      </c>
      <c r="E309" s="31">
        <v>1276</v>
      </c>
      <c r="F309" s="9">
        <f t="shared" si="10"/>
        <v>3</v>
      </c>
      <c r="G309" s="9"/>
      <c r="H309" s="9"/>
      <c r="I309" s="9"/>
      <c r="J309" s="9" t="s">
        <v>59</v>
      </c>
      <c r="K309" s="9" t="s">
        <v>126</v>
      </c>
      <c r="L309" s="9" t="s">
        <v>83</v>
      </c>
      <c r="M309" s="9" t="s">
        <v>1143</v>
      </c>
      <c r="N309" s="9" t="s">
        <v>28</v>
      </c>
      <c r="O309" s="9" t="s">
        <v>1144</v>
      </c>
      <c r="P309" s="19" t="s">
        <v>64</v>
      </c>
      <c r="Q309" s="19" t="s">
        <v>87</v>
      </c>
      <c r="R309" s="7" t="s">
        <v>1458</v>
      </c>
      <c r="S309" s="7" t="s">
        <v>1419</v>
      </c>
      <c r="T309" s="7" t="s">
        <v>1878</v>
      </c>
      <c r="U309" s="9">
        <v>6.0190000000000001</v>
      </c>
      <c r="V309" s="9">
        <v>4.5199999999999996</v>
      </c>
      <c r="W309" s="27">
        <v>8</v>
      </c>
      <c r="X309" s="24"/>
      <c r="Y309" s="30" t="s">
        <v>66</v>
      </c>
    </row>
    <row r="310" spans="1:25" ht="18" x14ac:dyDescent="0.35">
      <c r="A310" s="7" t="s">
        <v>1145</v>
      </c>
      <c r="B310" s="8" t="s">
        <v>51</v>
      </c>
      <c r="C310" s="9" t="s">
        <v>77</v>
      </c>
      <c r="D310" s="9">
        <v>1809</v>
      </c>
      <c r="E310" s="9">
        <v>1814</v>
      </c>
      <c r="F310" s="9">
        <f t="shared" si="10"/>
        <v>5</v>
      </c>
      <c r="G310" s="9">
        <v>5.78</v>
      </c>
      <c r="H310" s="9">
        <f>G310/F310</f>
        <v>1.1559999999999999</v>
      </c>
      <c r="I310" s="9" t="s">
        <v>24</v>
      </c>
      <c r="J310" s="9" t="s">
        <v>25</v>
      </c>
      <c r="K310" s="9" t="s">
        <v>25</v>
      </c>
      <c r="L310" s="9" t="s">
        <v>1146</v>
      </c>
      <c r="M310" s="9" t="s">
        <v>1147</v>
      </c>
      <c r="N310" s="9" t="s">
        <v>28</v>
      </c>
      <c r="O310" s="9" t="s">
        <v>1148</v>
      </c>
      <c r="P310" s="19" t="s">
        <v>30</v>
      </c>
      <c r="Q310" s="19" t="s">
        <v>31</v>
      </c>
      <c r="R310" s="7" t="s">
        <v>1879</v>
      </c>
      <c r="S310" s="7" t="s">
        <v>1419</v>
      </c>
      <c r="T310" s="7" t="s">
        <v>667</v>
      </c>
      <c r="U310" s="9">
        <v>15.994999999999999</v>
      </c>
      <c r="V310" s="9">
        <v>9.2959999999999994</v>
      </c>
      <c r="W310" s="9">
        <v>4.58</v>
      </c>
      <c r="X310" s="24"/>
      <c r="Y310" s="30" t="s">
        <v>32</v>
      </c>
    </row>
    <row r="311" spans="1:25" ht="18" x14ac:dyDescent="0.35">
      <c r="A311" s="7" t="s">
        <v>1149</v>
      </c>
      <c r="B311" s="8" t="s">
        <v>212</v>
      </c>
      <c r="C311" s="9" t="s">
        <v>77</v>
      </c>
      <c r="D311" s="9">
        <v>1619.5</v>
      </c>
      <c r="E311" s="9">
        <v>1621.5</v>
      </c>
      <c r="F311" s="9">
        <f t="shared" si="10"/>
        <v>2</v>
      </c>
      <c r="G311" s="9">
        <v>4.59</v>
      </c>
      <c r="H311" s="9">
        <f>G311/7</f>
        <v>0.65571428571428603</v>
      </c>
      <c r="I311" s="9" t="s">
        <v>728</v>
      </c>
      <c r="J311" s="9" t="s">
        <v>126</v>
      </c>
      <c r="K311" s="9" t="s">
        <v>25</v>
      </c>
      <c r="L311" s="9" t="s">
        <v>1150</v>
      </c>
      <c r="M311" s="9" t="s">
        <v>1151</v>
      </c>
      <c r="N311" s="9" t="s">
        <v>109</v>
      </c>
      <c r="O311" s="9" t="s">
        <v>1152</v>
      </c>
      <c r="P311" s="19" t="s">
        <v>64</v>
      </c>
      <c r="Q311" s="19" t="s">
        <v>87</v>
      </c>
      <c r="R311" s="7" t="s">
        <v>1880</v>
      </c>
      <c r="S311" s="7" t="s">
        <v>1494</v>
      </c>
      <c r="T311" s="7" t="s">
        <v>1881</v>
      </c>
      <c r="U311" s="9">
        <v>8.4860000000000007</v>
      </c>
      <c r="V311" s="9">
        <v>5.5919999999999996</v>
      </c>
      <c r="W311" s="9">
        <v>5.05</v>
      </c>
      <c r="X311" s="24"/>
      <c r="Y311" s="30" t="s">
        <v>130</v>
      </c>
    </row>
    <row r="312" spans="1:25" ht="18" x14ac:dyDescent="0.35">
      <c r="A312" s="7" t="s">
        <v>1149</v>
      </c>
      <c r="B312" s="8"/>
      <c r="C312" s="9" t="s">
        <v>34</v>
      </c>
      <c r="D312" s="9">
        <v>1594</v>
      </c>
      <c r="E312" s="9">
        <v>1596</v>
      </c>
      <c r="F312" s="9">
        <f t="shared" si="10"/>
        <v>2</v>
      </c>
      <c r="G312" s="9"/>
      <c r="H312" s="9"/>
      <c r="I312" s="9"/>
      <c r="J312" s="9" t="s">
        <v>126</v>
      </c>
      <c r="K312" s="9" t="s">
        <v>131</v>
      </c>
      <c r="L312" s="9" t="s">
        <v>1153</v>
      </c>
      <c r="M312" s="9" t="s">
        <v>1154</v>
      </c>
      <c r="N312" s="9" t="s">
        <v>48</v>
      </c>
      <c r="O312" s="9" t="s">
        <v>1155</v>
      </c>
      <c r="P312" s="19" t="s">
        <v>30</v>
      </c>
      <c r="Q312" s="19" t="s">
        <v>31</v>
      </c>
      <c r="R312" s="7" t="s">
        <v>1882</v>
      </c>
      <c r="S312" s="7" t="s">
        <v>1430</v>
      </c>
      <c r="T312" s="7" t="s">
        <v>1883</v>
      </c>
      <c r="U312" s="9">
        <v>12.887</v>
      </c>
      <c r="V312" s="9">
        <v>5.1929999999999996</v>
      </c>
      <c r="W312" s="9">
        <v>5.05</v>
      </c>
      <c r="X312" s="24"/>
      <c r="Y312" s="30" t="s">
        <v>130</v>
      </c>
    </row>
    <row r="313" spans="1:25" ht="18" x14ac:dyDescent="0.35">
      <c r="A313" s="7" t="s">
        <v>1149</v>
      </c>
      <c r="B313" s="8"/>
      <c r="C313" s="9" t="s">
        <v>23</v>
      </c>
      <c r="D313" s="9">
        <v>1568</v>
      </c>
      <c r="E313" s="9">
        <v>1571</v>
      </c>
      <c r="F313" s="9">
        <f t="shared" si="10"/>
        <v>3</v>
      </c>
      <c r="G313" s="9"/>
      <c r="H313" s="9"/>
      <c r="I313" s="9"/>
      <c r="J313" s="9" t="s">
        <v>126</v>
      </c>
      <c r="K313" s="9" t="s">
        <v>25</v>
      </c>
      <c r="L313" s="9" t="s">
        <v>1156</v>
      </c>
      <c r="M313" s="9" t="s">
        <v>1157</v>
      </c>
      <c r="N313" s="9" t="s">
        <v>100</v>
      </c>
      <c r="O313" s="9" t="s">
        <v>1158</v>
      </c>
      <c r="P313" s="19" t="s">
        <v>30</v>
      </c>
      <c r="Q313" s="19" t="s">
        <v>31</v>
      </c>
      <c r="R313" s="7" t="s">
        <v>1884</v>
      </c>
      <c r="S313" s="7" t="s">
        <v>1484</v>
      </c>
      <c r="T313" s="7" t="s">
        <v>1885</v>
      </c>
      <c r="U313" s="9">
        <v>10.291</v>
      </c>
      <c r="V313" s="9">
        <v>12.988</v>
      </c>
      <c r="W313" s="9">
        <v>5.05</v>
      </c>
      <c r="X313" s="24"/>
      <c r="Y313" s="30" t="s">
        <v>130</v>
      </c>
    </row>
    <row r="314" spans="1:25" ht="18" x14ac:dyDescent="0.35">
      <c r="A314" s="7" t="s">
        <v>1159</v>
      </c>
      <c r="B314" s="8" t="s">
        <v>57</v>
      </c>
      <c r="C314" s="9" t="s">
        <v>23</v>
      </c>
      <c r="D314" s="9">
        <v>1713.5</v>
      </c>
      <c r="E314" s="9">
        <v>1714</v>
      </c>
      <c r="F314" s="9">
        <f t="shared" si="10"/>
        <v>0.5</v>
      </c>
      <c r="G314" s="9">
        <v>4.68</v>
      </c>
      <c r="H314" s="9">
        <f>G314/3</f>
        <v>1.56</v>
      </c>
      <c r="I314" s="9" t="s">
        <v>1160</v>
      </c>
      <c r="J314" s="9" t="s">
        <v>126</v>
      </c>
      <c r="K314" s="9" t="s">
        <v>131</v>
      </c>
      <c r="L314" s="9" t="s">
        <v>1161</v>
      </c>
      <c r="M314" s="9" t="s">
        <v>1162</v>
      </c>
      <c r="N314" s="9" t="s">
        <v>109</v>
      </c>
      <c r="O314" s="9" t="s">
        <v>1163</v>
      </c>
      <c r="P314" s="19" t="s">
        <v>30</v>
      </c>
      <c r="Q314" s="19" t="s">
        <v>31</v>
      </c>
      <c r="R314" s="7" t="s">
        <v>1528</v>
      </c>
      <c r="S314" s="7" t="s">
        <v>1526</v>
      </c>
      <c r="T314" s="7" t="s">
        <v>1659</v>
      </c>
      <c r="U314" s="9">
        <v>14.997999999999999</v>
      </c>
      <c r="V314" s="9">
        <v>15.317</v>
      </c>
      <c r="W314" s="9">
        <v>6.43</v>
      </c>
      <c r="X314" s="24"/>
      <c r="Y314" s="30" t="s">
        <v>130</v>
      </c>
    </row>
    <row r="315" spans="1:25" ht="18" x14ac:dyDescent="0.35">
      <c r="A315" s="7" t="s">
        <v>1159</v>
      </c>
      <c r="B315" s="8"/>
      <c r="C315" s="9" t="s">
        <v>23</v>
      </c>
      <c r="D315" s="9">
        <v>1711.5</v>
      </c>
      <c r="E315" s="9">
        <v>1712</v>
      </c>
      <c r="F315" s="9">
        <f t="shared" si="10"/>
        <v>0.5</v>
      </c>
      <c r="G315" s="9"/>
      <c r="H315" s="9"/>
      <c r="I315" s="9"/>
      <c r="J315" s="9" t="s">
        <v>126</v>
      </c>
      <c r="K315" s="9" t="s">
        <v>131</v>
      </c>
      <c r="L315" s="9" t="s">
        <v>792</v>
      </c>
      <c r="M315" s="9" t="s">
        <v>1164</v>
      </c>
      <c r="N315" s="9" t="s">
        <v>109</v>
      </c>
      <c r="O315" s="9" t="s">
        <v>1165</v>
      </c>
      <c r="P315" s="19" t="s">
        <v>30</v>
      </c>
      <c r="Q315" s="19" t="s">
        <v>31</v>
      </c>
      <c r="R315" s="7" t="s">
        <v>1886</v>
      </c>
      <c r="S315" s="7" t="s">
        <v>1887</v>
      </c>
      <c r="T315" s="7" t="s">
        <v>1888</v>
      </c>
      <c r="U315" s="9">
        <v>14.997999999999999</v>
      </c>
      <c r="V315" s="9">
        <v>15.317</v>
      </c>
      <c r="W315" s="9">
        <v>6.43</v>
      </c>
      <c r="X315" s="24"/>
      <c r="Y315" s="30" t="s">
        <v>130</v>
      </c>
    </row>
    <row r="316" spans="1:25" ht="18" x14ac:dyDescent="0.35">
      <c r="A316" s="7" t="s">
        <v>1159</v>
      </c>
      <c r="B316" s="8"/>
      <c r="C316" s="9" t="s">
        <v>23</v>
      </c>
      <c r="D316" s="9">
        <v>1709.5</v>
      </c>
      <c r="E316" s="9">
        <v>1710</v>
      </c>
      <c r="F316" s="9">
        <f t="shared" si="10"/>
        <v>0.5</v>
      </c>
      <c r="G316" s="9"/>
      <c r="H316" s="9"/>
      <c r="I316" s="9"/>
      <c r="J316" s="9" t="s">
        <v>126</v>
      </c>
      <c r="K316" s="9" t="s">
        <v>25</v>
      </c>
      <c r="L316" s="9" t="s">
        <v>1166</v>
      </c>
      <c r="M316" s="9" t="s">
        <v>1167</v>
      </c>
      <c r="N316" s="9" t="s">
        <v>85</v>
      </c>
      <c r="O316" s="9" t="s">
        <v>1168</v>
      </c>
      <c r="P316" s="19" t="s">
        <v>30</v>
      </c>
      <c r="Q316" s="19" t="s">
        <v>31</v>
      </c>
      <c r="R316" s="7" t="s">
        <v>1889</v>
      </c>
      <c r="S316" s="7" t="s">
        <v>1610</v>
      </c>
      <c r="T316" s="7" t="s">
        <v>1890</v>
      </c>
      <c r="U316" s="9">
        <v>14.997999999999999</v>
      </c>
      <c r="V316" s="9">
        <v>15.317</v>
      </c>
      <c r="W316" s="9">
        <v>6.43</v>
      </c>
      <c r="X316" s="24"/>
      <c r="Y316" s="30" t="s">
        <v>130</v>
      </c>
    </row>
    <row r="317" spans="1:25" ht="18" x14ac:dyDescent="0.35">
      <c r="A317" s="7" t="s">
        <v>1159</v>
      </c>
      <c r="B317" s="8"/>
      <c r="C317" s="9" t="s">
        <v>23</v>
      </c>
      <c r="D317" s="9">
        <v>1707</v>
      </c>
      <c r="E317" s="9">
        <v>1707.5</v>
      </c>
      <c r="F317" s="9">
        <f t="shared" si="10"/>
        <v>0.5</v>
      </c>
      <c r="G317" s="9"/>
      <c r="H317" s="9"/>
      <c r="I317" s="9"/>
      <c r="J317" s="9" t="s">
        <v>126</v>
      </c>
      <c r="K317" s="9" t="s">
        <v>25</v>
      </c>
      <c r="L317" s="9" t="s">
        <v>1161</v>
      </c>
      <c r="M317" s="9" t="s">
        <v>320</v>
      </c>
      <c r="N317" s="9" t="s">
        <v>100</v>
      </c>
      <c r="O317" s="9" t="s">
        <v>1052</v>
      </c>
      <c r="P317" s="19" t="s">
        <v>30</v>
      </c>
      <c r="Q317" s="19" t="s">
        <v>31</v>
      </c>
      <c r="R317" s="7" t="s">
        <v>1543</v>
      </c>
      <c r="S317" s="7" t="s">
        <v>1494</v>
      </c>
      <c r="T317" s="7" t="s">
        <v>1891</v>
      </c>
      <c r="U317" s="9">
        <v>14.997999999999999</v>
      </c>
      <c r="V317" s="9">
        <v>15.317</v>
      </c>
      <c r="W317" s="9">
        <v>6.43</v>
      </c>
      <c r="X317" s="24"/>
      <c r="Y317" s="30" t="s">
        <v>130</v>
      </c>
    </row>
    <row r="318" spans="1:25" ht="18" x14ac:dyDescent="0.35">
      <c r="A318" s="7" t="s">
        <v>1159</v>
      </c>
      <c r="B318" s="8"/>
      <c r="C318" s="9" t="s">
        <v>23</v>
      </c>
      <c r="D318" s="9">
        <v>1705</v>
      </c>
      <c r="E318" s="9">
        <v>1705.5</v>
      </c>
      <c r="F318" s="9">
        <f t="shared" si="10"/>
        <v>0.5</v>
      </c>
      <c r="G318" s="9"/>
      <c r="H318" s="9"/>
      <c r="I318" s="9"/>
      <c r="J318" s="9" t="s">
        <v>126</v>
      </c>
      <c r="K318" s="9" t="s">
        <v>25</v>
      </c>
      <c r="L318" s="9" t="s">
        <v>1169</v>
      </c>
      <c r="M318" s="9" t="s">
        <v>1170</v>
      </c>
      <c r="N318" s="9" t="s">
        <v>160</v>
      </c>
      <c r="O318" s="9" t="s">
        <v>1171</v>
      </c>
      <c r="P318" s="19" t="s">
        <v>30</v>
      </c>
      <c r="Q318" s="19" t="s">
        <v>31</v>
      </c>
      <c r="R318" s="7" t="s">
        <v>1892</v>
      </c>
      <c r="S318" s="7" t="s">
        <v>1893</v>
      </c>
      <c r="T318" s="7" t="s">
        <v>1894</v>
      </c>
      <c r="U318" s="9">
        <v>14.997999999999999</v>
      </c>
      <c r="V318" s="9">
        <v>15.317</v>
      </c>
      <c r="W318" s="9">
        <v>6.43</v>
      </c>
      <c r="X318" s="24"/>
      <c r="Y318" s="30" t="s">
        <v>130</v>
      </c>
    </row>
    <row r="319" spans="1:25" ht="18" x14ac:dyDescent="0.35">
      <c r="A319" s="7" t="s">
        <v>1159</v>
      </c>
      <c r="B319" s="8"/>
      <c r="C319" s="9" t="s">
        <v>23</v>
      </c>
      <c r="D319" s="9">
        <v>1701.5</v>
      </c>
      <c r="E319" s="9">
        <v>1702</v>
      </c>
      <c r="F319" s="9">
        <f t="shared" si="10"/>
        <v>0.5</v>
      </c>
      <c r="G319" s="9"/>
      <c r="H319" s="9"/>
      <c r="I319" s="9"/>
      <c r="J319" s="9" t="s">
        <v>126</v>
      </c>
      <c r="K319" s="9" t="s">
        <v>131</v>
      </c>
      <c r="L319" s="9" t="s">
        <v>1172</v>
      </c>
      <c r="M319" s="9" t="s">
        <v>1173</v>
      </c>
      <c r="N319" s="9" t="s">
        <v>42</v>
      </c>
      <c r="O319" s="9" t="s">
        <v>1174</v>
      </c>
      <c r="P319" s="19" t="s">
        <v>30</v>
      </c>
      <c r="Q319" s="19" t="s">
        <v>31</v>
      </c>
      <c r="R319" s="7" t="s">
        <v>1895</v>
      </c>
      <c r="S319" s="7" t="s">
        <v>1345</v>
      </c>
      <c r="T319" s="7" t="s">
        <v>1896</v>
      </c>
      <c r="U319" s="9">
        <v>14.997999999999999</v>
      </c>
      <c r="V319" s="9">
        <v>15.317</v>
      </c>
      <c r="W319" s="9">
        <v>6.43</v>
      </c>
      <c r="X319" s="24"/>
      <c r="Y319" s="30" t="s">
        <v>130</v>
      </c>
    </row>
    <row r="320" spans="1:25" ht="18" x14ac:dyDescent="0.35">
      <c r="A320" s="7" t="s">
        <v>1175</v>
      </c>
      <c r="B320" s="8" t="s">
        <v>57</v>
      </c>
      <c r="C320" s="9" t="s">
        <v>23</v>
      </c>
      <c r="D320" s="9">
        <v>1610</v>
      </c>
      <c r="E320" s="9">
        <v>1612</v>
      </c>
      <c r="F320" s="9">
        <f t="shared" si="10"/>
        <v>2</v>
      </c>
      <c r="G320" s="9">
        <v>0</v>
      </c>
      <c r="H320" s="9"/>
      <c r="I320" s="9" t="s">
        <v>24</v>
      </c>
      <c r="J320" s="9" t="s">
        <v>150</v>
      </c>
      <c r="K320" s="9" t="s">
        <v>131</v>
      </c>
      <c r="L320" s="9" t="s">
        <v>1176</v>
      </c>
      <c r="M320" s="9" t="s">
        <v>1177</v>
      </c>
      <c r="N320" s="9" t="s">
        <v>54</v>
      </c>
      <c r="O320" s="9" t="s">
        <v>1178</v>
      </c>
      <c r="P320" s="19" t="s">
        <v>64</v>
      </c>
      <c r="Q320" s="19" t="s">
        <v>65</v>
      </c>
      <c r="R320" s="7" t="s">
        <v>1897</v>
      </c>
      <c r="S320" s="7" t="s">
        <v>1345</v>
      </c>
      <c r="T320" s="7" t="s">
        <v>1898</v>
      </c>
      <c r="U320" s="9">
        <v>13.340999999999999</v>
      </c>
      <c r="V320" s="9">
        <v>2.3989999999998899</v>
      </c>
      <c r="W320" s="27">
        <v>9</v>
      </c>
      <c r="X320" s="24"/>
      <c r="Y320" s="30" t="s">
        <v>154</v>
      </c>
    </row>
    <row r="321" spans="1:25" ht="18" x14ac:dyDescent="0.35">
      <c r="A321" s="7" t="s">
        <v>1179</v>
      </c>
      <c r="B321" s="8" t="s">
        <v>51</v>
      </c>
      <c r="C321" s="9" t="s">
        <v>77</v>
      </c>
      <c r="D321" s="9">
        <v>1660</v>
      </c>
      <c r="E321" s="9">
        <v>1665</v>
      </c>
      <c r="F321" s="9">
        <f t="shared" si="10"/>
        <v>5</v>
      </c>
      <c r="G321" s="9">
        <v>21.85</v>
      </c>
      <c r="H321" s="9">
        <f>G321/F321</f>
        <v>4.37</v>
      </c>
      <c r="I321" s="9" t="s">
        <v>449</v>
      </c>
      <c r="J321" s="9" t="s">
        <v>126</v>
      </c>
      <c r="K321" s="9" t="s">
        <v>25</v>
      </c>
      <c r="L321" s="9" t="s">
        <v>1180</v>
      </c>
      <c r="M321" s="9" t="s">
        <v>1181</v>
      </c>
      <c r="N321" s="9" t="s">
        <v>28</v>
      </c>
      <c r="O321" s="9" t="s">
        <v>1182</v>
      </c>
      <c r="P321" s="19" t="s">
        <v>30</v>
      </c>
      <c r="Q321" s="19" t="s">
        <v>31</v>
      </c>
      <c r="R321" s="7" t="s">
        <v>1899</v>
      </c>
      <c r="S321" s="7" t="s">
        <v>1419</v>
      </c>
      <c r="T321" s="7" t="s">
        <v>1900</v>
      </c>
      <c r="U321" s="9">
        <v>21.620999999999999</v>
      </c>
      <c r="V321" s="9">
        <v>18.39</v>
      </c>
      <c r="W321" s="9">
        <v>6.69</v>
      </c>
      <c r="X321" s="24"/>
      <c r="Y321" s="30" t="s">
        <v>130</v>
      </c>
    </row>
    <row r="322" spans="1:25" ht="18" x14ac:dyDescent="0.35">
      <c r="A322" s="7" t="s">
        <v>1183</v>
      </c>
      <c r="B322" s="8" t="s">
        <v>156</v>
      </c>
      <c r="C322" s="9" t="s">
        <v>156</v>
      </c>
      <c r="D322" s="9">
        <v>1654</v>
      </c>
      <c r="E322" s="9">
        <v>1658</v>
      </c>
      <c r="F322" s="9">
        <f t="shared" si="10"/>
        <v>4</v>
      </c>
      <c r="G322" s="9">
        <v>0.1</v>
      </c>
      <c r="H322" s="9">
        <f>G322/F322</f>
        <v>2.5000000000000001E-2</v>
      </c>
      <c r="I322" s="9" t="s">
        <v>1184</v>
      </c>
      <c r="J322" s="9" t="s">
        <v>59</v>
      </c>
      <c r="K322" s="9" t="s">
        <v>131</v>
      </c>
      <c r="L322" s="9" t="s">
        <v>1185</v>
      </c>
      <c r="M322" s="9" t="s">
        <v>1186</v>
      </c>
      <c r="N322" s="9" t="s">
        <v>100</v>
      </c>
      <c r="O322" s="9" t="s">
        <v>1187</v>
      </c>
      <c r="P322" s="19" t="s">
        <v>64</v>
      </c>
      <c r="Q322" s="19" t="s">
        <v>87</v>
      </c>
      <c r="R322" s="7" t="s">
        <v>1901</v>
      </c>
      <c r="S322" s="7" t="s">
        <v>1345</v>
      </c>
      <c r="T322" s="7" t="s">
        <v>1902</v>
      </c>
      <c r="U322" s="9">
        <v>6.0970000000000004</v>
      </c>
      <c r="V322" s="9">
        <v>3.0979999999999999</v>
      </c>
      <c r="W322" s="9">
        <v>7.09</v>
      </c>
      <c r="X322" s="24"/>
      <c r="Y322" s="30" t="s">
        <v>66</v>
      </c>
    </row>
    <row r="323" spans="1:25" ht="18" x14ac:dyDescent="0.35">
      <c r="A323" s="7" t="s">
        <v>1183</v>
      </c>
      <c r="B323" s="8" t="s">
        <v>212</v>
      </c>
      <c r="C323" s="9" t="s">
        <v>34</v>
      </c>
      <c r="D323" s="9">
        <v>1606</v>
      </c>
      <c r="E323" s="9">
        <v>1609</v>
      </c>
      <c r="F323" s="9">
        <f t="shared" si="10"/>
        <v>3</v>
      </c>
      <c r="G323" s="9">
        <v>0.85</v>
      </c>
      <c r="H323" s="9">
        <f>G323/7</f>
        <v>0.121428571428571</v>
      </c>
      <c r="I323" s="9" t="s">
        <v>1188</v>
      </c>
      <c r="J323" s="9" t="s">
        <v>126</v>
      </c>
      <c r="K323" s="9" t="s">
        <v>131</v>
      </c>
      <c r="L323" s="9" t="s">
        <v>1189</v>
      </c>
      <c r="M323" s="9" t="s">
        <v>1190</v>
      </c>
      <c r="N323" s="9" t="s">
        <v>48</v>
      </c>
      <c r="O323" s="9" t="s">
        <v>1191</v>
      </c>
      <c r="P323" s="19" t="s">
        <v>64</v>
      </c>
      <c r="Q323" s="19" t="s">
        <v>87</v>
      </c>
      <c r="R323" s="7" t="s">
        <v>1903</v>
      </c>
      <c r="S323" s="7" t="s">
        <v>1396</v>
      </c>
      <c r="T323" s="7" t="s">
        <v>1904</v>
      </c>
      <c r="U323" s="9">
        <v>7.75</v>
      </c>
      <c r="V323" s="9">
        <v>3.0980000000001802</v>
      </c>
      <c r="W323" s="9">
        <v>7.09</v>
      </c>
      <c r="X323" s="24"/>
      <c r="Y323" s="30" t="s">
        <v>130</v>
      </c>
    </row>
    <row r="324" spans="1:25" ht="18" x14ac:dyDescent="0.35">
      <c r="A324" s="7" t="s">
        <v>1183</v>
      </c>
      <c r="B324" s="8"/>
      <c r="C324" s="9" t="s">
        <v>34</v>
      </c>
      <c r="D324" s="9">
        <v>1590</v>
      </c>
      <c r="E324" s="9">
        <v>1592</v>
      </c>
      <c r="F324" s="9">
        <f t="shared" si="10"/>
        <v>2</v>
      </c>
      <c r="G324" s="9"/>
      <c r="H324" s="9"/>
      <c r="I324" s="9"/>
      <c r="J324" s="9" t="s">
        <v>126</v>
      </c>
      <c r="K324" s="9" t="s">
        <v>131</v>
      </c>
      <c r="L324" s="9" t="s">
        <v>1192</v>
      </c>
      <c r="M324" s="9" t="s">
        <v>1193</v>
      </c>
      <c r="N324" s="9" t="s">
        <v>218</v>
      </c>
      <c r="O324" s="9" t="s">
        <v>891</v>
      </c>
      <c r="P324" s="19" t="s">
        <v>74</v>
      </c>
      <c r="Q324" s="19" t="s">
        <v>75</v>
      </c>
      <c r="R324" s="7" t="s">
        <v>1905</v>
      </c>
      <c r="S324" s="7" t="s">
        <v>1391</v>
      </c>
      <c r="T324" s="7" t="s">
        <v>1906</v>
      </c>
      <c r="U324" s="9">
        <v>7.75</v>
      </c>
      <c r="V324" s="9">
        <v>1.9</v>
      </c>
      <c r="W324" s="9">
        <v>7.09</v>
      </c>
      <c r="X324" s="24"/>
      <c r="Y324" s="30" t="s">
        <v>130</v>
      </c>
    </row>
    <row r="325" spans="1:25" ht="18" x14ac:dyDescent="0.35">
      <c r="A325" s="7" t="s">
        <v>1194</v>
      </c>
      <c r="B325" s="8" t="s">
        <v>57</v>
      </c>
      <c r="C325" s="9" t="s">
        <v>34</v>
      </c>
      <c r="D325" s="9">
        <v>1532</v>
      </c>
      <c r="E325" s="9">
        <v>1534</v>
      </c>
      <c r="F325" s="9">
        <f t="shared" si="10"/>
        <v>2</v>
      </c>
      <c r="G325" s="9"/>
      <c r="H325" s="9"/>
      <c r="I325" s="9"/>
      <c r="J325" s="9" t="s">
        <v>25</v>
      </c>
      <c r="K325" s="9" t="s">
        <v>25</v>
      </c>
      <c r="L325" s="9" t="s">
        <v>1195</v>
      </c>
      <c r="M325" s="9" t="s">
        <v>1196</v>
      </c>
      <c r="N325" s="9" t="s">
        <v>54</v>
      </c>
      <c r="O325" s="9" t="s">
        <v>1197</v>
      </c>
      <c r="P325" s="19" t="s">
        <v>30</v>
      </c>
      <c r="Q325" s="19" t="s">
        <v>31</v>
      </c>
      <c r="R325" s="7" t="s">
        <v>1519</v>
      </c>
      <c r="S325" s="7" t="s">
        <v>1345</v>
      </c>
      <c r="T325" s="7" t="s">
        <v>1907</v>
      </c>
      <c r="U325" s="9">
        <v>10.302</v>
      </c>
      <c r="V325" s="9">
        <v>5.5990000000000002</v>
      </c>
      <c r="W325" s="9">
        <v>6.3</v>
      </c>
      <c r="X325" s="24"/>
      <c r="Y325" s="30" t="s">
        <v>32</v>
      </c>
    </row>
    <row r="326" spans="1:25" ht="18" x14ac:dyDescent="0.35">
      <c r="A326" s="7" t="s">
        <v>1198</v>
      </c>
      <c r="B326" s="8" t="s">
        <v>51</v>
      </c>
      <c r="C326" s="9" t="s">
        <v>34</v>
      </c>
      <c r="D326" s="9">
        <v>1664</v>
      </c>
      <c r="E326" s="9">
        <v>1667</v>
      </c>
      <c r="F326" s="9">
        <f t="shared" si="10"/>
        <v>3</v>
      </c>
      <c r="G326" s="9">
        <v>0</v>
      </c>
      <c r="H326" s="9"/>
      <c r="I326" s="9" t="s">
        <v>24</v>
      </c>
      <c r="J326" s="9" t="s">
        <v>150</v>
      </c>
      <c r="K326" s="9" t="s">
        <v>25</v>
      </c>
      <c r="L326" s="9" t="s">
        <v>1199</v>
      </c>
      <c r="M326" s="9" t="s">
        <v>1200</v>
      </c>
      <c r="N326" s="9" t="s">
        <v>48</v>
      </c>
      <c r="O326" s="9" t="s">
        <v>1201</v>
      </c>
      <c r="P326" s="19" t="s">
        <v>30</v>
      </c>
      <c r="Q326" s="19" t="s">
        <v>31</v>
      </c>
      <c r="R326" s="7" t="s">
        <v>1609</v>
      </c>
      <c r="S326" s="7" t="s">
        <v>1396</v>
      </c>
      <c r="T326" s="7" t="s">
        <v>1908</v>
      </c>
      <c r="U326" s="9">
        <v>26.498000000000001</v>
      </c>
      <c r="V326" s="9">
        <v>9.5990000000000002</v>
      </c>
      <c r="W326" s="27">
        <v>8.5</v>
      </c>
      <c r="X326" s="24"/>
      <c r="Y326" s="30" t="s">
        <v>154</v>
      </c>
    </row>
    <row r="327" spans="1:25" ht="18" x14ac:dyDescent="0.35">
      <c r="A327" s="7" t="s">
        <v>1198</v>
      </c>
      <c r="B327" s="8"/>
      <c r="C327" s="9" t="s">
        <v>34</v>
      </c>
      <c r="D327" s="9">
        <v>1653</v>
      </c>
      <c r="E327" s="9">
        <v>1655</v>
      </c>
      <c r="F327" s="9">
        <f t="shared" si="10"/>
        <v>2</v>
      </c>
      <c r="G327" s="9"/>
      <c r="H327" s="9"/>
      <c r="I327" s="9"/>
      <c r="J327" s="9" t="s">
        <v>150</v>
      </c>
      <c r="K327" s="9" t="s">
        <v>25</v>
      </c>
      <c r="L327" s="9" t="s">
        <v>1202</v>
      </c>
      <c r="M327" s="9" t="s">
        <v>1203</v>
      </c>
      <c r="N327" s="9" t="s">
        <v>42</v>
      </c>
      <c r="O327" s="9" t="s">
        <v>1204</v>
      </c>
      <c r="P327" s="19" t="s">
        <v>30</v>
      </c>
      <c r="Q327" s="19" t="s">
        <v>31</v>
      </c>
      <c r="R327" s="7" t="s">
        <v>1909</v>
      </c>
      <c r="S327" s="7" t="s">
        <v>1484</v>
      </c>
      <c r="T327" s="7" t="s">
        <v>1910</v>
      </c>
      <c r="U327" s="9">
        <v>26.498000000000001</v>
      </c>
      <c r="V327" s="9">
        <v>16.899000000000001</v>
      </c>
      <c r="W327" s="27">
        <v>8.5</v>
      </c>
      <c r="X327" s="24"/>
      <c r="Y327" s="30" t="s">
        <v>154</v>
      </c>
    </row>
    <row r="328" spans="1:25" ht="18" x14ac:dyDescent="0.35">
      <c r="A328" s="7" t="s">
        <v>1205</v>
      </c>
      <c r="B328" s="8" t="s">
        <v>57</v>
      </c>
      <c r="C328" s="9" t="s">
        <v>23</v>
      </c>
      <c r="D328" s="9">
        <v>1605</v>
      </c>
      <c r="E328" s="9">
        <v>1607</v>
      </c>
      <c r="F328" s="9">
        <f t="shared" si="10"/>
        <v>2</v>
      </c>
      <c r="G328" s="9">
        <v>5.0999999999999996</v>
      </c>
      <c r="H328" s="9">
        <f>G328/2</f>
        <v>2.5499999999999998</v>
      </c>
      <c r="I328" s="9" t="s">
        <v>24</v>
      </c>
      <c r="J328" s="9" t="s">
        <v>25</v>
      </c>
      <c r="K328" s="9" t="s">
        <v>25</v>
      </c>
      <c r="L328" s="9" t="s">
        <v>1206</v>
      </c>
      <c r="M328" s="9" t="s">
        <v>1014</v>
      </c>
      <c r="N328" s="9" t="s">
        <v>42</v>
      </c>
      <c r="O328" s="9" t="s">
        <v>1207</v>
      </c>
      <c r="P328" s="19" t="s">
        <v>64</v>
      </c>
      <c r="Q328" s="19" t="s">
        <v>87</v>
      </c>
      <c r="R328" s="7" t="s">
        <v>1648</v>
      </c>
      <c r="S328" s="7" t="s">
        <v>1484</v>
      </c>
      <c r="T328" s="7" t="s">
        <v>1911</v>
      </c>
      <c r="U328" s="9">
        <v>9.4870000000000001</v>
      </c>
      <c r="V328" s="9">
        <v>3.2460000000000901</v>
      </c>
      <c r="W328" s="9">
        <v>6.14</v>
      </c>
      <c r="X328" s="24"/>
      <c r="Y328" s="30" t="s">
        <v>32</v>
      </c>
    </row>
    <row r="329" spans="1:25" s="1" customFormat="1" ht="18" x14ac:dyDescent="0.35">
      <c r="A329" s="10" t="s">
        <v>1208</v>
      </c>
      <c r="B329" s="11" t="s">
        <v>97</v>
      </c>
      <c r="C329" s="12" t="s">
        <v>77</v>
      </c>
      <c r="D329" s="12">
        <v>1810</v>
      </c>
      <c r="E329" s="12">
        <v>1787</v>
      </c>
      <c r="F329" s="9">
        <f t="shared" si="10"/>
        <v>-23</v>
      </c>
      <c r="G329" s="12">
        <v>18.899999999999999</v>
      </c>
      <c r="H329" s="12"/>
      <c r="I329" s="12" t="s">
        <v>24</v>
      </c>
      <c r="J329" s="12" t="s">
        <v>25</v>
      </c>
      <c r="K329" s="12" t="s">
        <v>150</v>
      </c>
      <c r="L329" s="12" t="s">
        <v>1209</v>
      </c>
      <c r="M329" s="12" t="s">
        <v>1209</v>
      </c>
      <c r="N329" s="12" t="s">
        <v>1209</v>
      </c>
      <c r="O329" s="12" t="s">
        <v>1209</v>
      </c>
      <c r="P329" s="20" t="s">
        <v>30</v>
      </c>
      <c r="Q329" s="20" t="s">
        <v>31</v>
      </c>
      <c r="R329" s="7" t="s">
        <v>1209</v>
      </c>
      <c r="S329" s="7" t="s">
        <v>1209</v>
      </c>
      <c r="T329" s="7" t="s">
        <v>1209</v>
      </c>
      <c r="U329" s="9">
        <v>11</v>
      </c>
      <c r="V329" s="12"/>
      <c r="W329" s="12">
        <v>2.66</v>
      </c>
      <c r="X329" s="25"/>
      <c r="Y329" s="30" t="s">
        <v>32</v>
      </c>
    </row>
    <row r="330" spans="1:25" s="1" customFormat="1" ht="18" x14ac:dyDescent="0.35">
      <c r="A330" s="10" t="s">
        <v>1210</v>
      </c>
      <c r="B330" s="11" t="s">
        <v>97</v>
      </c>
      <c r="C330" s="12" t="s">
        <v>45</v>
      </c>
      <c r="D330" s="12">
        <v>1757</v>
      </c>
      <c r="E330" s="12">
        <v>1758</v>
      </c>
      <c r="F330" s="9">
        <f t="shared" ref="F330:F380" si="13">E330-D330</f>
        <v>1</v>
      </c>
      <c r="G330" s="12">
        <v>30.69</v>
      </c>
      <c r="H330" s="12">
        <f>G330/11</f>
        <v>2.79</v>
      </c>
      <c r="I330" s="12" t="s">
        <v>24</v>
      </c>
      <c r="J330" s="12" t="s">
        <v>25</v>
      </c>
      <c r="K330" s="12" t="s">
        <v>25</v>
      </c>
      <c r="L330" s="12" t="s">
        <v>1211</v>
      </c>
      <c r="M330" s="12" t="s">
        <v>1212</v>
      </c>
      <c r="N330" s="12" t="s">
        <v>218</v>
      </c>
      <c r="O330" s="12" t="s">
        <v>1213</v>
      </c>
      <c r="P330" s="20" t="s">
        <v>30</v>
      </c>
      <c r="Q330" s="20" t="s">
        <v>31</v>
      </c>
      <c r="R330" s="7" t="s">
        <v>1912</v>
      </c>
      <c r="S330" s="7" t="s">
        <v>1362</v>
      </c>
      <c r="T330" s="7" t="s">
        <v>1707</v>
      </c>
      <c r="U330" s="9">
        <v>11</v>
      </c>
      <c r="V330" s="12"/>
      <c r="W330" s="12">
        <v>4.17</v>
      </c>
      <c r="X330" s="25"/>
      <c r="Y330" s="30" t="s">
        <v>32</v>
      </c>
    </row>
    <row r="331" spans="1:25" s="1" customFormat="1" ht="18" x14ac:dyDescent="0.35">
      <c r="A331" s="10" t="s">
        <v>1210</v>
      </c>
      <c r="B331" s="11"/>
      <c r="C331" s="12" t="s">
        <v>45</v>
      </c>
      <c r="D331" s="12">
        <v>1761</v>
      </c>
      <c r="E331" s="12">
        <v>1762</v>
      </c>
      <c r="F331" s="9">
        <f t="shared" si="13"/>
        <v>1</v>
      </c>
      <c r="G331" s="12"/>
      <c r="H331" s="12"/>
      <c r="I331" s="12"/>
      <c r="J331" s="12" t="s">
        <v>25</v>
      </c>
      <c r="K331" s="12" t="s">
        <v>131</v>
      </c>
      <c r="L331" s="12" t="s">
        <v>1214</v>
      </c>
      <c r="M331" s="12" t="s">
        <v>930</v>
      </c>
      <c r="N331" s="12" t="s">
        <v>91</v>
      </c>
      <c r="O331" s="12" t="s">
        <v>1215</v>
      </c>
      <c r="P331" s="20" t="s">
        <v>30</v>
      </c>
      <c r="Q331" s="20" t="s">
        <v>31</v>
      </c>
      <c r="R331" s="7" t="s">
        <v>1617</v>
      </c>
      <c r="S331" s="7" t="s">
        <v>1511</v>
      </c>
      <c r="T331" s="7" t="s">
        <v>1913</v>
      </c>
      <c r="U331" s="9">
        <v>11</v>
      </c>
      <c r="V331" s="12"/>
      <c r="W331" s="12">
        <v>4.17</v>
      </c>
      <c r="X331" s="25"/>
      <c r="Y331" s="30" t="s">
        <v>32</v>
      </c>
    </row>
    <row r="332" spans="1:25" s="1" customFormat="1" ht="18" x14ac:dyDescent="0.35">
      <c r="A332" s="10" t="s">
        <v>1210</v>
      </c>
      <c r="B332" s="11"/>
      <c r="C332" s="12" t="s">
        <v>45</v>
      </c>
      <c r="D332" s="12">
        <v>1764</v>
      </c>
      <c r="E332" s="12">
        <v>1765</v>
      </c>
      <c r="F332" s="9">
        <f t="shared" si="13"/>
        <v>1</v>
      </c>
      <c r="G332" s="12"/>
      <c r="H332" s="12"/>
      <c r="I332" s="12"/>
      <c r="J332" s="12" t="s">
        <v>25</v>
      </c>
      <c r="K332" s="12" t="s">
        <v>131</v>
      </c>
      <c r="L332" s="12" t="s">
        <v>1216</v>
      </c>
      <c r="M332" s="12" t="s">
        <v>1217</v>
      </c>
      <c r="N332" s="12" t="s">
        <v>147</v>
      </c>
      <c r="O332" s="12" t="s">
        <v>1218</v>
      </c>
      <c r="P332" s="20" t="s">
        <v>30</v>
      </c>
      <c r="Q332" s="20" t="s">
        <v>31</v>
      </c>
      <c r="R332" s="7" t="s">
        <v>1914</v>
      </c>
      <c r="S332" s="7" t="s">
        <v>1734</v>
      </c>
      <c r="T332" s="7" t="s">
        <v>1915</v>
      </c>
      <c r="U332" s="9">
        <v>11</v>
      </c>
      <c r="V332" s="12"/>
      <c r="W332" s="12">
        <v>4.17</v>
      </c>
      <c r="X332" s="25"/>
      <c r="Y332" s="30" t="s">
        <v>32</v>
      </c>
    </row>
    <row r="333" spans="1:25" ht="18" x14ac:dyDescent="0.35">
      <c r="A333" s="7" t="s">
        <v>1210</v>
      </c>
      <c r="B333" s="8"/>
      <c r="C333" s="9" t="s">
        <v>45</v>
      </c>
      <c r="D333" s="31">
        <v>1777</v>
      </c>
      <c r="E333" s="31">
        <v>1779</v>
      </c>
      <c r="F333" s="9">
        <f t="shared" si="13"/>
        <v>2</v>
      </c>
      <c r="G333" s="9"/>
      <c r="H333" s="9"/>
      <c r="I333" s="9"/>
      <c r="J333" s="9" t="s">
        <v>25</v>
      </c>
      <c r="K333" s="9" t="s">
        <v>25</v>
      </c>
      <c r="L333" s="9" t="s">
        <v>1219</v>
      </c>
      <c r="M333" s="9" t="s">
        <v>1220</v>
      </c>
      <c r="N333" s="9" t="s">
        <v>54</v>
      </c>
      <c r="O333" s="9" t="s">
        <v>1221</v>
      </c>
      <c r="P333" s="19" t="s">
        <v>30</v>
      </c>
      <c r="Q333" s="19" t="s">
        <v>31</v>
      </c>
      <c r="R333" s="7" t="s">
        <v>1452</v>
      </c>
      <c r="S333" s="7" t="s">
        <v>1348</v>
      </c>
      <c r="T333" s="7" t="s">
        <v>660</v>
      </c>
      <c r="U333" s="9">
        <v>13.898999999999999</v>
      </c>
      <c r="V333" s="9">
        <v>13.898999999999999</v>
      </c>
      <c r="W333" s="9">
        <v>4.17</v>
      </c>
      <c r="X333" s="24"/>
      <c r="Y333" s="30" t="s">
        <v>32</v>
      </c>
    </row>
    <row r="334" spans="1:25" ht="18" x14ac:dyDescent="0.35">
      <c r="A334" s="7" t="s">
        <v>1210</v>
      </c>
      <c r="B334" s="8"/>
      <c r="C334" s="9" t="s">
        <v>45</v>
      </c>
      <c r="D334" s="31">
        <v>1787</v>
      </c>
      <c r="E334" s="31">
        <v>1789</v>
      </c>
      <c r="F334" s="9">
        <f t="shared" si="13"/>
        <v>2</v>
      </c>
      <c r="G334" s="9"/>
      <c r="H334" s="9"/>
      <c r="I334" s="9"/>
      <c r="J334" s="9" t="s">
        <v>25</v>
      </c>
      <c r="K334" s="9" t="s">
        <v>131</v>
      </c>
      <c r="L334" s="9" t="s">
        <v>1222</v>
      </c>
      <c r="M334" s="9" t="s">
        <v>1223</v>
      </c>
      <c r="N334" s="9" t="s">
        <v>91</v>
      </c>
      <c r="O334" s="9" t="s">
        <v>1224</v>
      </c>
      <c r="P334" s="19" t="s">
        <v>30</v>
      </c>
      <c r="Q334" s="19" t="s">
        <v>31</v>
      </c>
      <c r="R334" s="7" t="s">
        <v>1916</v>
      </c>
      <c r="S334" s="7" t="s">
        <v>1511</v>
      </c>
      <c r="T334" s="7" t="s">
        <v>1917</v>
      </c>
      <c r="U334" s="9">
        <v>13.898999999999999</v>
      </c>
      <c r="V334" s="9">
        <v>13.898999999999999</v>
      </c>
      <c r="W334" s="9">
        <v>4.17</v>
      </c>
      <c r="X334" s="24"/>
      <c r="Y334" s="30" t="s">
        <v>32</v>
      </c>
    </row>
    <row r="335" spans="1:25" ht="18" x14ac:dyDescent="0.35">
      <c r="A335" s="7" t="s">
        <v>1210</v>
      </c>
      <c r="B335" s="8"/>
      <c r="C335" s="9" t="s">
        <v>23</v>
      </c>
      <c r="D335" s="9">
        <v>1799</v>
      </c>
      <c r="E335" s="9">
        <v>1800</v>
      </c>
      <c r="F335" s="9">
        <f t="shared" si="13"/>
        <v>1</v>
      </c>
      <c r="G335" s="9"/>
      <c r="H335" s="9"/>
      <c r="I335" s="9"/>
      <c r="J335" s="9" t="s">
        <v>25</v>
      </c>
      <c r="K335" s="9" t="s">
        <v>131</v>
      </c>
      <c r="L335" s="9" t="s">
        <v>1225</v>
      </c>
      <c r="M335" s="9" t="s">
        <v>1226</v>
      </c>
      <c r="N335" s="9" t="s">
        <v>91</v>
      </c>
      <c r="O335" s="9" t="s">
        <v>1227</v>
      </c>
      <c r="P335" s="19" t="s">
        <v>64</v>
      </c>
      <c r="Q335" s="19" t="s">
        <v>87</v>
      </c>
      <c r="R335" s="7" t="s">
        <v>1918</v>
      </c>
      <c r="S335" s="7" t="s">
        <v>1511</v>
      </c>
      <c r="T335" s="7" t="s">
        <v>1919</v>
      </c>
      <c r="U335" s="9">
        <v>6.2</v>
      </c>
      <c r="V335" s="9">
        <v>6.2</v>
      </c>
      <c r="W335" s="9">
        <v>4.17</v>
      </c>
      <c r="X335" s="24"/>
      <c r="Y335" s="30" t="s">
        <v>32</v>
      </c>
    </row>
    <row r="336" spans="1:25" ht="18" x14ac:dyDescent="0.35">
      <c r="A336" s="7" t="s">
        <v>1210</v>
      </c>
      <c r="B336" s="8"/>
      <c r="C336" s="9" t="s">
        <v>34</v>
      </c>
      <c r="D336" s="9">
        <v>1816</v>
      </c>
      <c r="E336" s="9">
        <v>1817</v>
      </c>
      <c r="F336" s="9">
        <f t="shared" si="13"/>
        <v>1</v>
      </c>
      <c r="G336" s="9"/>
      <c r="H336" s="9"/>
      <c r="I336" s="9"/>
      <c r="J336" s="9" t="s">
        <v>25</v>
      </c>
      <c r="K336" s="9" t="s">
        <v>131</v>
      </c>
      <c r="L336" s="9" t="s">
        <v>1228</v>
      </c>
      <c r="M336" s="9" t="s">
        <v>1229</v>
      </c>
      <c r="N336" s="9" t="s">
        <v>48</v>
      </c>
      <c r="O336" s="9" t="s">
        <v>1230</v>
      </c>
      <c r="P336" s="19" t="s">
        <v>30</v>
      </c>
      <c r="Q336" s="19" t="s">
        <v>31</v>
      </c>
      <c r="R336" s="7" t="s">
        <v>1920</v>
      </c>
      <c r="S336" s="7" t="s">
        <v>1415</v>
      </c>
      <c r="T336" s="7" t="s">
        <v>1921</v>
      </c>
      <c r="U336" s="9">
        <v>9.8989999999999991</v>
      </c>
      <c r="V336" s="9">
        <v>6.7990000000000004</v>
      </c>
      <c r="W336" s="9">
        <v>4.17</v>
      </c>
      <c r="X336" s="24"/>
      <c r="Y336" s="30" t="s">
        <v>32</v>
      </c>
    </row>
    <row r="337" spans="1:25" ht="18" x14ac:dyDescent="0.35">
      <c r="A337" s="7" t="s">
        <v>1210</v>
      </c>
      <c r="B337" s="8"/>
      <c r="C337" s="9" t="s">
        <v>34</v>
      </c>
      <c r="D337" s="9">
        <v>1819</v>
      </c>
      <c r="E337" s="9">
        <v>1820</v>
      </c>
      <c r="F337" s="9">
        <f t="shared" si="13"/>
        <v>1</v>
      </c>
      <c r="G337" s="9"/>
      <c r="H337" s="9"/>
      <c r="I337" s="9"/>
      <c r="J337" s="9" t="s">
        <v>25</v>
      </c>
      <c r="K337" s="9" t="s">
        <v>25</v>
      </c>
      <c r="L337" s="9" t="s">
        <v>1231</v>
      </c>
      <c r="M337" s="9" t="s">
        <v>1232</v>
      </c>
      <c r="N337" s="9" t="s">
        <v>54</v>
      </c>
      <c r="O337" s="9" t="s">
        <v>1233</v>
      </c>
      <c r="P337" s="19" t="s">
        <v>30</v>
      </c>
      <c r="Q337" s="19" t="s">
        <v>31</v>
      </c>
      <c r="R337" s="7" t="s">
        <v>1827</v>
      </c>
      <c r="S337" s="7" t="s">
        <v>1348</v>
      </c>
      <c r="T337" s="7" t="s">
        <v>1922</v>
      </c>
      <c r="U337" s="9">
        <v>9.8989999999999991</v>
      </c>
      <c r="V337" s="9">
        <v>6.7990000000000004</v>
      </c>
      <c r="W337" s="9">
        <v>4.17</v>
      </c>
      <c r="X337" s="24"/>
      <c r="Y337" s="30" t="s">
        <v>32</v>
      </c>
    </row>
    <row r="338" spans="1:25" ht="18" x14ac:dyDescent="0.35">
      <c r="A338" s="7" t="s">
        <v>1210</v>
      </c>
      <c r="B338" s="8"/>
      <c r="C338" s="9" t="s">
        <v>34</v>
      </c>
      <c r="D338" s="9">
        <v>1821.5</v>
      </c>
      <c r="E338" s="9">
        <v>1822.5</v>
      </c>
      <c r="F338" s="9">
        <f t="shared" si="13"/>
        <v>1</v>
      </c>
      <c r="G338" s="9"/>
      <c r="H338" s="9"/>
      <c r="I338" s="9"/>
      <c r="J338" s="9" t="s">
        <v>25</v>
      </c>
      <c r="K338" s="9" t="s">
        <v>131</v>
      </c>
      <c r="L338" s="9" t="s">
        <v>1234</v>
      </c>
      <c r="M338" s="9" t="s">
        <v>1235</v>
      </c>
      <c r="N338" s="9" t="s">
        <v>54</v>
      </c>
      <c r="O338" s="9" t="s">
        <v>1236</v>
      </c>
      <c r="P338" s="19" t="s">
        <v>64</v>
      </c>
      <c r="Q338" s="19" t="s">
        <v>87</v>
      </c>
      <c r="R338" s="7" t="s">
        <v>1884</v>
      </c>
      <c r="S338" s="7" t="s">
        <v>1348</v>
      </c>
      <c r="T338" s="7" t="s">
        <v>1021</v>
      </c>
      <c r="U338" s="9">
        <v>9.8989999999999991</v>
      </c>
      <c r="V338" s="9">
        <v>3.1</v>
      </c>
      <c r="W338" s="9">
        <v>4.17</v>
      </c>
      <c r="X338" s="24"/>
      <c r="Y338" s="30" t="s">
        <v>32</v>
      </c>
    </row>
    <row r="339" spans="1:25" ht="18" x14ac:dyDescent="0.35">
      <c r="A339" s="7" t="s">
        <v>1237</v>
      </c>
      <c r="B339" s="8" t="s">
        <v>156</v>
      </c>
      <c r="C339" s="9" t="s">
        <v>156</v>
      </c>
      <c r="D339" s="9">
        <v>1764.7</v>
      </c>
      <c r="E339" s="9">
        <v>1767.7</v>
      </c>
      <c r="F339" s="9">
        <f t="shared" si="13"/>
        <v>3</v>
      </c>
      <c r="G339" s="9">
        <v>4.51</v>
      </c>
      <c r="H339" s="9">
        <f>G339/F339</f>
        <v>1.5033333333333301</v>
      </c>
      <c r="I339" s="9" t="s">
        <v>24</v>
      </c>
      <c r="J339" s="9" t="s">
        <v>25</v>
      </c>
      <c r="K339" s="9" t="s">
        <v>131</v>
      </c>
      <c r="L339" s="9" t="s">
        <v>1238</v>
      </c>
      <c r="M339" s="9" t="s">
        <v>1239</v>
      </c>
      <c r="N339" s="9" t="s">
        <v>160</v>
      </c>
      <c r="O339" s="9" t="s">
        <v>1240</v>
      </c>
      <c r="P339" s="19" t="s">
        <v>74</v>
      </c>
      <c r="Q339" s="19" t="s">
        <v>75</v>
      </c>
      <c r="R339" s="7" t="s">
        <v>1923</v>
      </c>
      <c r="S339" s="7" t="s">
        <v>1653</v>
      </c>
      <c r="T339" s="7" t="s">
        <v>1924</v>
      </c>
      <c r="U339" s="9">
        <v>2.7730000000000001</v>
      </c>
      <c r="V339" s="26">
        <v>1.67400000000021</v>
      </c>
      <c r="W339" s="9">
        <v>8.59</v>
      </c>
      <c r="X339" s="24"/>
      <c r="Y339" s="30" t="s">
        <v>32</v>
      </c>
    </row>
    <row r="340" spans="1:25" ht="18" x14ac:dyDescent="0.35">
      <c r="A340" s="7" t="s">
        <v>1237</v>
      </c>
      <c r="B340" s="8"/>
      <c r="C340" s="9" t="s">
        <v>77</v>
      </c>
      <c r="D340" s="9">
        <v>1719</v>
      </c>
      <c r="E340" s="9">
        <v>1723</v>
      </c>
      <c r="F340" s="9">
        <f t="shared" si="13"/>
        <v>4</v>
      </c>
      <c r="G340" s="9">
        <v>15.39</v>
      </c>
      <c r="H340" s="9">
        <f>G340/7</f>
        <v>2.1985714285714302</v>
      </c>
      <c r="I340" s="9" t="s">
        <v>24</v>
      </c>
      <c r="J340" s="9" t="s">
        <v>25</v>
      </c>
      <c r="K340" s="9" t="s">
        <v>25</v>
      </c>
      <c r="L340" s="9" t="s">
        <v>1241</v>
      </c>
      <c r="M340" s="9" t="s">
        <v>1242</v>
      </c>
      <c r="N340" s="9" t="s">
        <v>42</v>
      </c>
      <c r="O340" s="9" t="s">
        <v>1243</v>
      </c>
      <c r="P340" s="19" t="s">
        <v>30</v>
      </c>
      <c r="Q340" s="19" t="s">
        <v>31</v>
      </c>
      <c r="R340" s="7" t="s">
        <v>1648</v>
      </c>
      <c r="S340" s="7" t="s">
        <v>1424</v>
      </c>
      <c r="T340" s="7" t="s">
        <v>1925</v>
      </c>
      <c r="U340" s="9">
        <v>11.496</v>
      </c>
      <c r="V340" s="9">
        <v>6.19700000000012</v>
      </c>
      <c r="W340" s="9">
        <v>6.08</v>
      </c>
      <c r="X340" s="24"/>
      <c r="Y340" s="30" t="s">
        <v>32</v>
      </c>
    </row>
    <row r="341" spans="1:25" ht="19" x14ac:dyDescent="0.45">
      <c r="A341" s="7" t="s">
        <v>1237</v>
      </c>
      <c r="B341" s="8"/>
      <c r="C341" s="9" t="s">
        <v>423</v>
      </c>
      <c r="D341" s="9">
        <v>1702</v>
      </c>
      <c r="E341" s="9">
        <v>1705</v>
      </c>
      <c r="F341" s="9">
        <f t="shared" si="13"/>
        <v>3</v>
      </c>
      <c r="G341" s="9"/>
      <c r="H341" s="9"/>
      <c r="I341" s="9"/>
      <c r="J341" s="9" t="s">
        <v>25</v>
      </c>
      <c r="K341" s="9" t="s">
        <v>25</v>
      </c>
      <c r="L341" s="9" t="s">
        <v>1244</v>
      </c>
      <c r="M341" s="9" t="s">
        <v>1245</v>
      </c>
      <c r="N341" s="9" t="s">
        <v>54</v>
      </c>
      <c r="O341" s="9" t="s">
        <v>1246</v>
      </c>
      <c r="P341" s="19" t="s">
        <v>30</v>
      </c>
      <c r="Q341" s="19" t="s">
        <v>31</v>
      </c>
      <c r="R341" s="7" t="s">
        <v>1864</v>
      </c>
      <c r="S341" s="7" t="s">
        <v>1424</v>
      </c>
      <c r="T341" s="7" t="s">
        <v>1926</v>
      </c>
      <c r="U341" s="9">
        <v>16.715</v>
      </c>
      <c r="V341" s="9">
        <v>7.6970000000000001</v>
      </c>
      <c r="W341" s="9">
        <v>6.08</v>
      </c>
      <c r="X341" s="24"/>
      <c r="Y341" s="30" t="s">
        <v>32</v>
      </c>
    </row>
    <row r="342" spans="1:25" ht="18" x14ac:dyDescent="0.35">
      <c r="A342" s="7" t="s">
        <v>1247</v>
      </c>
      <c r="B342" s="8" t="s">
        <v>51</v>
      </c>
      <c r="C342" s="9" t="s">
        <v>23</v>
      </c>
      <c r="D342" s="9">
        <v>1711</v>
      </c>
      <c r="E342" s="9">
        <v>1712</v>
      </c>
      <c r="F342" s="9">
        <f t="shared" si="13"/>
        <v>1</v>
      </c>
      <c r="G342" s="9">
        <v>20.57</v>
      </c>
      <c r="H342" s="9">
        <f>G342/5</f>
        <v>4.1139999999999999</v>
      </c>
      <c r="I342" s="9" t="s">
        <v>24</v>
      </c>
      <c r="J342" s="9" t="s">
        <v>25</v>
      </c>
      <c r="K342" s="9" t="s">
        <v>131</v>
      </c>
      <c r="L342" s="9" t="s">
        <v>1248</v>
      </c>
      <c r="M342" s="9" t="s">
        <v>1249</v>
      </c>
      <c r="N342" s="9" t="s">
        <v>54</v>
      </c>
      <c r="O342" s="9" t="s">
        <v>1091</v>
      </c>
      <c r="P342" s="19" t="s">
        <v>64</v>
      </c>
      <c r="Q342" s="19" t="s">
        <v>65</v>
      </c>
      <c r="R342" s="7" t="s">
        <v>1385</v>
      </c>
      <c r="S342" s="7" t="s">
        <v>1371</v>
      </c>
      <c r="T342" s="7" t="s">
        <v>1927</v>
      </c>
      <c r="U342" s="9">
        <v>8.8989999999999991</v>
      </c>
      <c r="V342" s="9">
        <v>2.7000000000000499</v>
      </c>
      <c r="W342" s="9">
        <v>4.5199999999999996</v>
      </c>
      <c r="X342" s="24"/>
      <c r="Y342" s="30" t="s">
        <v>32</v>
      </c>
    </row>
    <row r="343" spans="1:25" ht="18" x14ac:dyDescent="0.35">
      <c r="A343" s="7" t="s">
        <v>1247</v>
      </c>
      <c r="B343" s="8"/>
      <c r="C343" s="9" t="s">
        <v>23</v>
      </c>
      <c r="D343" s="9">
        <v>1714</v>
      </c>
      <c r="E343" s="9">
        <v>1715</v>
      </c>
      <c r="F343" s="9">
        <f t="shared" si="13"/>
        <v>1</v>
      </c>
      <c r="G343" s="9"/>
      <c r="H343" s="9"/>
      <c r="I343" s="9"/>
      <c r="J343" s="9" t="s">
        <v>25</v>
      </c>
      <c r="K343" s="9" t="s">
        <v>131</v>
      </c>
      <c r="L343" s="9" t="s">
        <v>1250</v>
      </c>
      <c r="M343" s="9" t="s">
        <v>1251</v>
      </c>
      <c r="N343" s="9" t="s">
        <v>218</v>
      </c>
      <c r="O343" s="9" t="s">
        <v>1252</v>
      </c>
      <c r="P343" s="19" t="s">
        <v>64</v>
      </c>
      <c r="Q343" s="19" t="s">
        <v>65</v>
      </c>
      <c r="R343" s="7" t="s">
        <v>1928</v>
      </c>
      <c r="S343" s="7" t="s">
        <v>1402</v>
      </c>
      <c r="T343" s="7" t="s">
        <v>1929</v>
      </c>
      <c r="U343" s="9">
        <v>8.8989999999999991</v>
      </c>
      <c r="V343" s="9">
        <v>2.7000000000000499</v>
      </c>
      <c r="W343" s="9">
        <v>4.5199999999999996</v>
      </c>
      <c r="X343" s="24"/>
      <c r="Y343" s="30" t="s">
        <v>32</v>
      </c>
    </row>
    <row r="344" spans="1:25" ht="18" x14ac:dyDescent="0.35">
      <c r="A344" s="7" t="s">
        <v>1247</v>
      </c>
      <c r="B344" s="8"/>
      <c r="C344" s="9" t="s">
        <v>34</v>
      </c>
      <c r="D344" s="9">
        <v>1717.5</v>
      </c>
      <c r="E344" s="9">
        <v>1718.5</v>
      </c>
      <c r="F344" s="9">
        <f t="shared" si="13"/>
        <v>1</v>
      </c>
      <c r="G344" s="9"/>
      <c r="H344" s="9"/>
      <c r="I344" s="9"/>
      <c r="J344" s="9" t="s">
        <v>25</v>
      </c>
      <c r="K344" s="9" t="s">
        <v>25</v>
      </c>
      <c r="L344" s="9" t="s">
        <v>1253</v>
      </c>
      <c r="M344" s="9" t="s">
        <v>1254</v>
      </c>
      <c r="N344" s="9" t="s">
        <v>54</v>
      </c>
      <c r="O344" s="9" t="s">
        <v>1255</v>
      </c>
      <c r="P344" s="19" t="s">
        <v>74</v>
      </c>
      <c r="Q344" s="19" t="s">
        <v>75</v>
      </c>
      <c r="R344" s="7" t="s">
        <v>1798</v>
      </c>
      <c r="S344" s="7" t="s">
        <v>1345</v>
      </c>
      <c r="T344" s="7" t="s">
        <v>1930</v>
      </c>
      <c r="U344" s="9">
        <v>8.1989999999999998</v>
      </c>
      <c r="V344" s="9">
        <v>1.9000000000000901</v>
      </c>
      <c r="W344" s="9">
        <v>4.5199999999999996</v>
      </c>
      <c r="X344" s="24"/>
      <c r="Y344" s="30" t="s">
        <v>32</v>
      </c>
    </row>
    <row r="345" spans="1:25" ht="18" x14ac:dyDescent="0.35">
      <c r="A345" s="7" t="s">
        <v>1247</v>
      </c>
      <c r="B345" s="8"/>
      <c r="C345" s="9" t="s">
        <v>34</v>
      </c>
      <c r="D345" s="9">
        <v>1724</v>
      </c>
      <c r="E345" s="9">
        <v>1726</v>
      </c>
      <c r="F345" s="9">
        <f t="shared" si="13"/>
        <v>2</v>
      </c>
      <c r="G345" s="9"/>
      <c r="H345" s="9"/>
      <c r="I345" s="9"/>
      <c r="J345" s="9" t="s">
        <v>25</v>
      </c>
      <c r="K345" s="9" t="s">
        <v>131</v>
      </c>
      <c r="L345" s="9" t="s">
        <v>1256</v>
      </c>
      <c r="M345" s="9" t="s">
        <v>667</v>
      </c>
      <c r="N345" s="9" t="s">
        <v>147</v>
      </c>
      <c r="O345" s="9" t="s">
        <v>1257</v>
      </c>
      <c r="P345" s="19" t="s">
        <v>64</v>
      </c>
      <c r="Q345" s="19" t="s">
        <v>87</v>
      </c>
      <c r="R345" s="7" t="s">
        <v>348</v>
      </c>
      <c r="S345" s="7" t="s">
        <v>1399</v>
      </c>
      <c r="T345" s="7" t="s">
        <v>1931</v>
      </c>
      <c r="U345" s="9">
        <v>8.1989999999999998</v>
      </c>
      <c r="V345" s="9">
        <v>6.2990000000000004</v>
      </c>
      <c r="W345" s="9">
        <v>4.5199999999999996</v>
      </c>
      <c r="X345" s="24"/>
      <c r="Y345" s="30" t="s">
        <v>32</v>
      </c>
    </row>
    <row r="346" spans="1:25" ht="18" x14ac:dyDescent="0.35">
      <c r="A346" s="7" t="s">
        <v>1258</v>
      </c>
      <c r="B346" s="8" t="s">
        <v>1259</v>
      </c>
      <c r="C346" s="9" t="s">
        <v>34</v>
      </c>
      <c r="D346" s="9">
        <v>1723</v>
      </c>
      <c r="E346" s="9">
        <v>1724</v>
      </c>
      <c r="F346" s="9">
        <f t="shared" si="13"/>
        <v>1</v>
      </c>
      <c r="G346" s="9">
        <v>0</v>
      </c>
      <c r="H346" s="9"/>
      <c r="I346" s="9" t="s">
        <v>24</v>
      </c>
      <c r="J346" s="9" t="s">
        <v>150</v>
      </c>
      <c r="K346" s="9" t="s">
        <v>25</v>
      </c>
      <c r="L346" s="9" t="s">
        <v>1146</v>
      </c>
      <c r="M346" s="9" t="s">
        <v>798</v>
      </c>
      <c r="N346" s="9" t="s">
        <v>134</v>
      </c>
      <c r="O346" s="9" t="s">
        <v>1260</v>
      </c>
      <c r="P346" s="19" t="s">
        <v>64</v>
      </c>
      <c r="Q346" s="19" t="s">
        <v>87</v>
      </c>
      <c r="R346" s="7" t="s">
        <v>1879</v>
      </c>
      <c r="S346" s="7" t="s">
        <v>1336</v>
      </c>
      <c r="T346" s="7" t="s">
        <v>1932</v>
      </c>
      <c r="U346" s="9">
        <v>6.8010000000000002</v>
      </c>
      <c r="V346" s="9"/>
      <c r="W346" s="9">
        <v>5.0999999999999996</v>
      </c>
      <c r="X346" s="24"/>
      <c r="Y346" s="30" t="s">
        <v>154</v>
      </c>
    </row>
    <row r="347" spans="1:25" ht="18" x14ac:dyDescent="0.35">
      <c r="A347" s="7" t="s">
        <v>1258</v>
      </c>
      <c r="B347" s="8"/>
      <c r="C347" s="9" t="s">
        <v>34</v>
      </c>
      <c r="D347" s="9">
        <v>1726</v>
      </c>
      <c r="E347" s="9">
        <v>1727</v>
      </c>
      <c r="F347" s="9">
        <f t="shared" si="13"/>
        <v>1</v>
      </c>
      <c r="G347" s="9"/>
      <c r="H347" s="9"/>
      <c r="I347" s="9"/>
      <c r="J347" s="9" t="s">
        <v>150</v>
      </c>
      <c r="K347" s="9" t="s">
        <v>25</v>
      </c>
      <c r="L347" s="9" t="s">
        <v>1261</v>
      </c>
      <c r="M347" s="9" t="s">
        <v>1262</v>
      </c>
      <c r="N347" s="9" t="s">
        <v>134</v>
      </c>
      <c r="O347" s="9" t="s">
        <v>1263</v>
      </c>
      <c r="P347" s="19" t="s">
        <v>64</v>
      </c>
      <c r="Q347" s="19" t="s">
        <v>87</v>
      </c>
      <c r="R347" s="7" t="s">
        <v>1933</v>
      </c>
      <c r="S347" s="7" t="s">
        <v>1419</v>
      </c>
      <c r="T347" s="7" t="s">
        <v>1934</v>
      </c>
      <c r="U347" s="9">
        <v>6.8010000000000002</v>
      </c>
      <c r="V347" s="9"/>
      <c r="W347" s="9">
        <v>5.0999999999999996</v>
      </c>
      <c r="X347" s="24"/>
      <c r="Y347" s="30" t="s">
        <v>154</v>
      </c>
    </row>
    <row r="348" spans="1:25" ht="18" x14ac:dyDescent="0.35">
      <c r="A348" s="7" t="s">
        <v>1258</v>
      </c>
      <c r="B348" s="8"/>
      <c r="C348" s="9" t="s">
        <v>34</v>
      </c>
      <c r="D348" s="9">
        <v>1737</v>
      </c>
      <c r="E348" s="9">
        <v>1738</v>
      </c>
      <c r="F348" s="9">
        <f t="shared" si="13"/>
        <v>1</v>
      </c>
      <c r="G348" s="9"/>
      <c r="H348" s="9"/>
      <c r="I348" s="9"/>
      <c r="J348" s="9" t="s">
        <v>150</v>
      </c>
      <c r="K348" s="9" t="s">
        <v>25</v>
      </c>
      <c r="L348" s="9" t="s">
        <v>1264</v>
      </c>
      <c r="M348" s="9" t="s">
        <v>1095</v>
      </c>
      <c r="N348" s="9" t="s">
        <v>42</v>
      </c>
      <c r="O348" s="9" t="s">
        <v>1265</v>
      </c>
      <c r="P348" s="19" t="s">
        <v>64</v>
      </c>
      <c r="Q348" s="19" t="s">
        <v>87</v>
      </c>
      <c r="R348" s="7" t="s">
        <v>1935</v>
      </c>
      <c r="S348" s="7" t="s">
        <v>1430</v>
      </c>
      <c r="T348" s="7" t="s">
        <v>1936</v>
      </c>
      <c r="U348" s="9">
        <v>6.8010000000000002</v>
      </c>
      <c r="V348" s="9"/>
      <c r="W348" s="9">
        <v>5.0999999999999996</v>
      </c>
      <c r="X348" s="24"/>
      <c r="Y348" s="30" t="s">
        <v>154</v>
      </c>
    </row>
    <row r="349" spans="1:25" ht="18" x14ac:dyDescent="0.35">
      <c r="A349" s="7" t="s">
        <v>1258</v>
      </c>
      <c r="B349" s="8"/>
      <c r="C349" s="9" t="s">
        <v>34</v>
      </c>
      <c r="D349" s="9">
        <v>1741</v>
      </c>
      <c r="E349" s="9">
        <v>1742</v>
      </c>
      <c r="F349" s="9">
        <f t="shared" si="13"/>
        <v>1</v>
      </c>
      <c r="G349" s="9"/>
      <c r="H349" s="9"/>
      <c r="I349" s="9"/>
      <c r="J349" s="9" t="s">
        <v>150</v>
      </c>
      <c r="K349" s="9" t="s">
        <v>25</v>
      </c>
      <c r="L349" s="9" t="s">
        <v>1266</v>
      </c>
      <c r="M349" s="9" t="s">
        <v>1267</v>
      </c>
      <c r="N349" s="9" t="s">
        <v>28</v>
      </c>
      <c r="O349" s="9" t="s">
        <v>1268</v>
      </c>
      <c r="P349" s="19" t="s">
        <v>64</v>
      </c>
      <c r="Q349" s="19" t="s">
        <v>87</v>
      </c>
      <c r="R349" s="7" t="s">
        <v>1937</v>
      </c>
      <c r="S349" s="7" t="s">
        <v>1348</v>
      </c>
      <c r="T349" s="7" t="s">
        <v>1861</v>
      </c>
      <c r="U349" s="9">
        <v>6.8010000000000002</v>
      </c>
      <c r="V349" s="26">
        <v>4.9529999999999701</v>
      </c>
      <c r="W349" s="9">
        <v>5.0999999999999996</v>
      </c>
      <c r="X349" s="24"/>
      <c r="Y349" s="30" t="s">
        <v>154</v>
      </c>
    </row>
    <row r="350" spans="1:25" ht="18" x14ac:dyDescent="0.35">
      <c r="A350" s="7" t="s">
        <v>1258</v>
      </c>
      <c r="B350" s="8"/>
      <c r="C350" s="9" t="s">
        <v>34</v>
      </c>
      <c r="D350" s="9">
        <v>1746</v>
      </c>
      <c r="E350" s="9">
        <v>1747</v>
      </c>
      <c r="F350" s="9">
        <f t="shared" si="13"/>
        <v>1</v>
      </c>
      <c r="G350" s="9"/>
      <c r="H350" s="9"/>
      <c r="I350" s="9"/>
      <c r="J350" s="9" t="s">
        <v>150</v>
      </c>
      <c r="K350" s="9" t="s">
        <v>25</v>
      </c>
      <c r="L350" s="9" t="s">
        <v>1269</v>
      </c>
      <c r="M350" s="9" t="s">
        <v>388</v>
      </c>
      <c r="N350" s="9" t="s">
        <v>218</v>
      </c>
      <c r="O350" s="9" t="s">
        <v>1270</v>
      </c>
      <c r="P350" s="19" t="s">
        <v>64</v>
      </c>
      <c r="Q350" s="19" t="s">
        <v>65</v>
      </c>
      <c r="R350" s="7" t="s">
        <v>348</v>
      </c>
      <c r="S350" s="7" t="s">
        <v>1338</v>
      </c>
      <c r="T350" s="7" t="s">
        <v>1938</v>
      </c>
      <c r="U350" s="9">
        <v>6.8010000000000002</v>
      </c>
      <c r="V350" s="9"/>
      <c r="W350" s="9">
        <v>5.0999999999999996</v>
      </c>
      <c r="X350" s="24"/>
      <c r="Y350" s="30" t="s">
        <v>154</v>
      </c>
    </row>
    <row r="351" spans="1:25" ht="18" x14ac:dyDescent="0.35">
      <c r="A351" s="7" t="s">
        <v>1258</v>
      </c>
      <c r="B351" s="8"/>
      <c r="C351" s="9" t="s">
        <v>77</v>
      </c>
      <c r="D351" s="9">
        <v>1750</v>
      </c>
      <c r="E351" s="9">
        <v>1751</v>
      </c>
      <c r="F351" s="9">
        <f t="shared" si="13"/>
        <v>1</v>
      </c>
      <c r="G351" s="9"/>
      <c r="H351" s="9"/>
      <c r="I351" s="9"/>
      <c r="J351" s="9" t="s">
        <v>150</v>
      </c>
      <c r="K351" s="9" t="s">
        <v>25</v>
      </c>
      <c r="L351" s="9" t="s">
        <v>1271</v>
      </c>
      <c r="M351" s="9" t="s">
        <v>1272</v>
      </c>
      <c r="N351" s="9" t="s">
        <v>109</v>
      </c>
      <c r="O351" s="9" t="s">
        <v>1273</v>
      </c>
      <c r="P351" s="19" t="s">
        <v>64</v>
      </c>
      <c r="Q351" s="19" t="s">
        <v>65</v>
      </c>
      <c r="R351" s="7" t="s">
        <v>1939</v>
      </c>
      <c r="S351" s="7" t="s">
        <v>1494</v>
      </c>
      <c r="T351" s="7" t="s">
        <v>1940</v>
      </c>
      <c r="U351" s="9">
        <v>4.5679999999999996</v>
      </c>
      <c r="V351" s="9">
        <v>3.5929999999998499</v>
      </c>
      <c r="W351" s="9">
        <v>5.0999999999999996</v>
      </c>
      <c r="X351" s="24"/>
      <c r="Y351" s="30" t="s">
        <v>154</v>
      </c>
    </row>
    <row r="352" spans="1:25" ht="18" x14ac:dyDescent="0.35">
      <c r="A352" s="7" t="s">
        <v>1258</v>
      </c>
      <c r="B352" s="8"/>
      <c r="C352" s="9" t="s">
        <v>77</v>
      </c>
      <c r="D352" s="9">
        <v>1758.5</v>
      </c>
      <c r="E352" s="9">
        <v>1759.5</v>
      </c>
      <c r="F352" s="9">
        <f t="shared" si="13"/>
        <v>1</v>
      </c>
      <c r="G352" s="9"/>
      <c r="H352" s="9"/>
      <c r="I352" s="9"/>
      <c r="J352" s="9" t="s">
        <v>150</v>
      </c>
      <c r="K352" s="9" t="s">
        <v>131</v>
      </c>
      <c r="L352" s="9" t="s">
        <v>1274</v>
      </c>
      <c r="M352" s="9" t="s">
        <v>1275</v>
      </c>
      <c r="N352" s="9" t="s">
        <v>54</v>
      </c>
      <c r="O352" s="9" t="s">
        <v>1276</v>
      </c>
      <c r="P352" s="19" t="s">
        <v>64</v>
      </c>
      <c r="Q352" s="19" t="s">
        <v>65</v>
      </c>
      <c r="R352" s="7" t="s">
        <v>1643</v>
      </c>
      <c r="S352" s="7" t="s">
        <v>1402</v>
      </c>
      <c r="T352" s="7" t="s">
        <v>1941</v>
      </c>
      <c r="U352" s="9">
        <v>4.5679999999999996</v>
      </c>
      <c r="V352" s="9"/>
      <c r="W352" s="9">
        <v>5.0999999999999996</v>
      </c>
      <c r="X352" s="24"/>
      <c r="Y352" s="30" t="s">
        <v>154</v>
      </c>
    </row>
    <row r="353" spans="1:25" ht="18" x14ac:dyDescent="0.35">
      <c r="A353" s="7" t="s">
        <v>1258</v>
      </c>
      <c r="B353" s="8" t="s">
        <v>57</v>
      </c>
      <c r="C353" s="9" t="s">
        <v>23</v>
      </c>
      <c r="D353" s="9">
        <v>1693.5</v>
      </c>
      <c r="E353" s="9">
        <v>1695.5</v>
      </c>
      <c r="F353" s="9">
        <f t="shared" si="13"/>
        <v>2</v>
      </c>
      <c r="G353" s="9">
        <v>5.44</v>
      </c>
      <c r="H353" s="9">
        <f>G353/4</f>
        <v>1.36</v>
      </c>
      <c r="I353" s="9" t="s">
        <v>1277</v>
      </c>
      <c r="J353" s="9" t="s">
        <v>126</v>
      </c>
      <c r="K353" s="9" t="s">
        <v>131</v>
      </c>
      <c r="L353" s="9" t="s">
        <v>1278</v>
      </c>
      <c r="M353" s="9" t="s">
        <v>1279</v>
      </c>
      <c r="N353" s="9" t="s">
        <v>91</v>
      </c>
      <c r="O353" s="9" t="s">
        <v>408</v>
      </c>
      <c r="P353" s="19" t="s">
        <v>74</v>
      </c>
      <c r="Q353" s="19" t="s">
        <v>75</v>
      </c>
      <c r="R353" s="7" t="s">
        <v>1942</v>
      </c>
      <c r="S353" s="7" t="s">
        <v>1402</v>
      </c>
      <c r="T353" s="7" t="s">
        <v>1592</v>
      </c>
      <c r="U353" s="9">
        <v>6.5270000000000001</v>
      </c>
      <c r="V353" s="9">
        <v>1.548</v>
      </c>
      <c r="W353" s="9">
        <v>5.0999999999999996</v>
      </c>
      <c r="X353" s="24"/>
      <c r="Y353" s="30" t="s">
        <v>130</v>
      </c>
    </row>
    <row r="354" spans="1:25" ht="18" x14ac:dyDescent="0.35">
      <c r="A354" s="7" t="s">
        <v>1258</v>
      </c>
      <c r="B354" s="8"/>
      <c r="C354" s="9" t="s">
        <v>23</v>
      </c>
      <c r="D354" s="9">
        <v>1698.5</v>
      </c>
      <c r="E354" s="9">
        <v>1700.5</v>
      </c>
      <c r="F354" s="9">
        <f t="shared" si="13"/>
        <v>2</v>
      </c>
      <c r="G354" s="9"/>
      <c r="H354" s="9"/>
      <c r="I354" s="9"/>
      <c r="J354" s="9" t="s">
        <v>126</v>
      </c>
      <c r="K354" s="9" t="s">
        <v>131</v>
      </c>
      <c r="L354" s="9" t="s">
        <v>500</v>
      </c>
      <c r="M354" s="9" t="s">
        <v>1280</v>
      </c>
      <c r="N354" s="9" t="s">
        <v>218</v>
      </c>
      <c r="O354" s="9" t="s">
        <v>1281</v>
      </c>
      <c r="P354" s="19" t="s">
        <v>74</v>
      </c>
      <c r="Q354" s="19" t="s">
        <v>75</v>
      </c>
      <c r="R354" s="7" t="s">
        <v>1943</v>
      </c>
      <c r="S354" s="7" t="s">
        <v>1430</v>
      </c>
      <c r="T354" s="7" t="s">
        <v>1944</v>
      </c>
      <c r="U354" s="9">
        <v>6.5270000000000001</v>
      </c>
      <c r="V354" s="9">
        <v>1.2559999999998599</v>
      </c>
      <c r="W354" s="9">
        <v>5.0999999999999996</v>
      </c>
      <c r="X354" s="24"/>
      <c r="Y354" s="30" t="s">
        <v>130</v>
      </c>
    </row>
    <row r="355" spans="1:25" ht="18" x14ac:dyDescent="0.35">
      <c r="A355" s="7" t="s">
        <v>1282</v>
      </c>
      <c r="B355" s="8" t="s">
        <v>156</v>
      </c>
      <c r="C355" s="9" t="s">
        <v>77</v>
      </c>
      <c r="D355" s="9">
        <v>1778</v>
      </c>
      <c r="E355" s="9">
        <v>1780</v>
      </c>
      <c r="F355" s="9">
        <f t="shared" si="13"/>
        <v>2</v>
      </c>
      <c r="G355" s="9">
        <v>5.0999999999999996</v>
      </c>
      <c r="H355" s="9">
        <f>G355/7</f>
        <v>0.72857142857142898</v>
      </c>
      <c r="I355" s="9" t="s">
        <v>1283</v>
      </c>
      <c r="J355" s="9" t="s">
        <v>126</v>
      </c>
      <c r="K355" s="9" t="s">
        <v>25</v>
      </c>
      <c r="L355" s="9" t="s">
        <v>1284</v>
      </c>
      <c r="M355" s="9" t="s">
        <v>966</v>
      </c>
      <c r="N355" s="9" t="s">
        <v>48</v>
      </c>
      <c r="O355" s="9" t="s">
        <v>1285</v>
      </c>
      <c r="P355" s="19" t="s">
        <v>64</v>
      </c>
      <c r="Q355" s="19" t="s">
        <v>65</v>
      </c>
      <c r="R355" s="7" t="s">
        <v>1945</v>
      </c>
      <c r="S355" s="7" t="s">
        <v>1396</v>
      </c>
      <c r="T355" s="7" t="s">
        <v>1272</v>
      </c>
      <c r="U355" s="9">
        <v>5.665</v>
      </c>
      <c r="V355" s="9"/>
      <c r="W355" s="9">
        <v>6.41</v>
      </c>
      <c r="X355" s="24"/>
      <c r="Y355" s="30" t="s">
        <v>130</v>
      </c>
    </row>
    <row r="356" spans="1:25" ht="18" x14ac:dyDescent="0.35">
      <c r="A356" s="7" t="s">
        <v>1282</v>
      </c>
      <c r="B356" s="8"/>
      <c r="C356" s="9" t="s">
        <v>77</v>
      </c>
      <c r="D356" s="9">
        <v>1782</v>
      </c>
      <c r="E356" s="9">
        <v>1784</v>
      </c>
      <c r="F356" s="9">
        <f t="shared" si="13"/>
        <v>2</v>
      </c>
      <c r="G356" s="9"/>
      <c r="H356" s="9"/>
      <c r="I356" s="9"/>
      <c r="J356" s="9" t="s">
        <v>126</v>
      </c>
      <c r="K356" s="9" t="s">
        <v>25</v>
      </c>
      <c r="L356" s="9" t="s">
        <v>1286</v>
      </c>
      <c r="M356" s="9" t="s">
        <v>1287</v>
      </c>
      <c r="N356" s="9" t="s">
        <v>54</v>
      </c>
      <c r="O356" s="9" t="s">
        <v>1288</v>
      </c>
      <c r="P356" s="19" t="s">
        <v>74</v>
      </c>
      <c r="Q356" s="19" t="s">
        <v>75</v>
      </c>
      <c r="R356" s="7" t="s">
        <v>1937</v>
      </c>
      <c r="S356" s="7" t="s">
        <v>1348</v>
      </c>
      <c r="T356" s="7" t="s">
        <v>146</v>
      </c>
      <c r="U356" s="9">
        <v>5.665</v>
      </c>
      <c r="V356" s="26">
        <v>1.7900000000001901</v>
      </c>
      <c r="W356" s="9">
        <v>6.41</v>
      </c>
      <c r="X356" s="24"/>
      <c r="Y356" s="30" t="s">
        <v>130</v>
      </c>
    </row>
    <row r="357" spans="1:25" ht="18" x14ac:dyDescent="0.35">
      <c r="A357" s="7" t="s">
        <v>1282</v>
      </c>
      <c r="B357" s="8"/>
      <c r="C357" s="9" t="s">
        <v>156</v>
      </c>
      <c r="D357" s="9">
        <v>1809</v>
      </c>
      <c r="E357" s="9">
        <v>1810</v>
      </c>
      <c r="F357" s="9">
        <f t="shared" si="13"/>
        <v>1</v>
      </c>
      <c r="G357" s="9"/>
      <c r="H357" s="9"/>
      <c r="I357" s="9"/>
      <c r="J357" s="9" t="s">
        <v>126</v>
      </c>
      <c r="K357" s="9" t="s">
        <v>25</v>
      </c>
      <c r="L357" s="9" t="s">
        <v>1289</v>
      </c>
      <c r="M357" s="9" t="s">
        <v>1290</v>
      </c>
      <c r="N357" s="9" t="s">
        <v>1081</v>
      </c>
      <c r="O357" s="9" t="s">
        <v>1291</v>
      </c>
      <c r="P357" s="19" t="s">
        <v>74</v>
      </c>
      <c r="Q357" s="19" t="s">
        <v>75</v>
      </c>
      <c r="R357" s="7" t="s">
        <v>1946</v>
      </c>
      <c r="S357" s="7" t="s">
        <v>1947</v>
      </c>
      <c r="T357" s="7" t="s">
        <v>1948</v>
      </c>
      <c r="U357" s="9">
        <v>2.2320000000000002</v>
      </c>
      <c r="V357" s="9"/>
      <c r="W357" s="9">
        <v>6.41</v>
      </c>
      <c r="X357" s="24"/>
      <c r="Y357" s="30" t="s">
        <v>130</v>
      </c>
    </row>
    <row r="358" spans="1:25" ht="18" x14ac:dyDescent="0.35">
      <c r="A358" s="7" t="s">
        <v>1282</v>
      </c>
      <c r="B358" s="8"/>
      <c r="C358" s="9" t="s">
        <v>156</v>
      </c>
      <c r="D358" s="9">
        <v>1814</v>
      </c>
      <c r="E358" s="9">
        <v>1816</v>
      </c>
      <c r="F358" s="9">
        <f t="shared" si="13"/>
        <v>2</v>
      </c>
      <c r="G358" s="9"/>
      <c r="H358" s="9"/>
      <c r="I358" s="9"/>
      <c r="J358" s="9" t="s">
        <v>126</v>
      </c>
      <c r="K358" s="9" t="s">
        <v>131</v>
      </c>
      <c r="L358" s="9" t="s">
        <v>1292</v>
      </c>
      <c r="M358" s="9" t="s">
        <v>1293</v>
      </c>
      <c r="N358" s="9" t="s">
        <v>109</v>
      </c>
      <c r="O358" s="9" t="s">
        <v>1294</v>
      </c>
      <c r="P358" s="19" t="s">
        <v>74</v>
      </c>
      <c r="Q358" s="19" t="s">
        <v>75</v>
      </c>
      <c r="R358" s="7" t="s">
        <v>1660</v>
      </c>
      <c r="S358" s="7" t="s">
        <v>1949</v>
      </c>
      <c r="T358" s="7" t="s">
        <v>1950</v>
      </c>
      <c r="U358" s="9">
        <v>2.2320000000000002</v>
      </c>
      <c r="V358" s="9"/>
      <c r="W358" s="9">
        <v>6.41</v>
      </c>
      <c r="X358" s="24"/>
      <c r="Y358" s="30" t="s">
        <v>130</v>
      </c>
    </row>
    <row r="359" spans="1:25" ht="18" x14ac:dyDescent="0.35">
      <c r="A359" s="7" t="s">
        <v>1295</v>
      </c>
      <c r="B359" s="8" t="s">
        <v>1259</v>
      </c>
      <c r="C359" s="9" t="s">
        <v>23</v>
      </c>
      <c r="D359" s="9">
        <v>1692</v>
      </c>
      <c r="E359" s="9">
        <v>1693</v>
      </c>
      <c r="F359" s="9">
        <f t="shared" si="13"/>
        <v>1</v>
      </c>
      <c r="G359" s="9">
        <v>0.1</v>
      </c>
      <c r="H359" s="9">
        <f>G359/5</f>
        <v>0.02</v>
      </c>
      <c r="I359" s="9" t="s">
        <v>808</v>
      </c>
      <c r="J359" s="9" t="s">
        <v>59</v>
      </c>
      <c r="K359" s="9" t="s">
        <v>25</v>
      </c>
      <c r="L359" s="9" t="s">
        <v>1296</v>
      </c>
      <c r="M359" s="9" t="s">
        <v>1297</v>
      </c>
      <c r="N359" s="9" t="s">
        <v>28</v>
      </c>
      <c r="O359" s="9" t="s">
        <v>1298</v>
      </c>
      <c r="P359" s="19" t="s">
        <v>64</v>
      </c>
      <c r="Q359" s="19" t="s">
        <v>87</v>
      </c>
      <c r="R359" s="7" t="s">
        <v>1951</v>
      </c>
      <c r="S359" s="7" t="s">
        <v>1336</v>
      </c>
      <c r="T359" s="7" t="s">
        <v>1952</v>
      </c>
      <c r="U359" s="9">
        <v>4.173</v>
      </c>
      <c r="V359" s="9">
        <v>4.173</v>
      </c>
      <c r="W359" s="9">
        <v>7.82</v>
      </c>
      <c r="X359" s="24"/>
      <c r="Y359" s="30" t="s">
        <v>66</v>
      </c>
    </row>
    <row r="360" spans="1:25" ht="18" x14ac:dyDescent="0.35">
      <c r="A360" s="7" t="s">
        <v>1295</v>
      </c>
      <c r="B360" s="8"/>
      <c r="C360" s="9" t="s">
        <v>34</v>
      </c>
      <c r="D360" s="9">
        <v>1720</v>
      </c>
      <c r="E360" s="9">
        <v>1721</v>
      </c>
      <c r="F360" s="9">
        <f t="shared" si="13"/>
        <v>1</v>
      </c>
      <c r="G360" s="9"/>
      <c r="H360" s="9"/>
      <c r="I360" s="9"/>
      <c r="J360" s="9" t="s">
        <v>59</v>
      </c>
      <c r="K360" s="9" t="s">
        <v>25</v>
      </c>
      <c r="L360" s="9" t="s">
        <v>1299</v>
      </c>
      <c r="M360" s="9" t="s">
        <v>1300</v>
      </c>
      <c r="N360" s="9" t="s">
        <v>134</v>
      </c>
      <c r="O360" s="9" t="s">
        <v>1301</v>
      </c>
      <c r="P360" s="19" t="s">
        <v>74</v>
      </c>
      <c r="Q360" s="19" t="s">
        <v>75</v>
      </c>
      <c r="R360" s="7" t="s">
        <v>1953</v>
      </c>
      <c r="S360" s="7" t="s">
        <v>1388</v>
      </c>
      <c r="T360" s="7" t="s">
        <v>1589</v>
      </c>
      <c r="U360" s="9">
        <v>4.7610000000000001</v>
      </c>
      <c r="V360" s="26">
        <v>1.39499999999998</v>
      </c>
      <c r="W360" s="9">
        <v>7.82</v>
      </c>
      <c r="X360" s="24"/>
      <c r="Y360" s="30" t="s">
        <v>66</v>
      </c>
    </row>
    <row r="361" spans="1:25" ht="18" x14ac:dyDescent="0.35">
      <c r="A361" s="7" t="s">
        <v>1295</v>
      </c>
      <c r="B361" s="8"/>
      <c r="C361" s="9" t="s">
        <v>34</v>
      </c>
      <c r="D361" s="9">
        <v>1731</v>
      </c>
      <c r="E361" s="9">
        <v>1732</v>
      </c>
      <c r="F361" s="9">
        <f t="shared" si="13"/>
        <v>1</v>
      </c>
      <c r="G361" s="9"/>
      <c r="H361" s="9"/>
      <c r="I361" s="9"/>
      <c r="J361" s="9" t="s">
        <v>59</v>
      </c>
      <c r="K361" s="9" t="s">
        <v>131</v>
      </c>
      <c r="L361" s="9" t="s">
        <v>1302</v>
      </c>
      <c r="M361" s="9" t="s">
        <v>1303</v>
      </c>
      <c r="N361" s="9" t="s">
        <v>48</v>
      </c>
      <c r="O361" s="9" t="s">
        <v>1304</v>
      </c>
      <c r="P361" s="19" t="s">
        <v>74</v>
      </c>
      <c r="Q361" s="19" t="s">
        <v>75</v>
      </c>
      <c r="R361" s="7" t="s">
        <v>1639</v>
      </c>
      <c r="S361" s="7" t="s">
        <v>1430</v>
      </c>
      <c r="T361" s="7" t="s">
        <v>1954</v>
      </c>
      <c r="U361" s="9">
        <v>4.7610000000000001</v>
      </c>
      <c r="V361" s="9"/>
      <c r="W361" s="9">
        <v>7.82</v>
      </c>
      <c r="X361" s="24"/>
      <c r="Y361" s="30" t="s">
        <v>66</v>
      </c>
    </row>
    <row r="362" spans="1:25" ht="18" x14ac:dyDescent="0.35">
      <c r="A362" s="7" t="s">
        <v>1295</v>
      </c>
      <c r="B362" s="8"/>
      <c r="C362" s="9" t="s">
        <v>77</v>
      </c>
      <c r="D362" s="9">
        <v>1740</v>
      </c>
      <c r="E362" s="9">
        <v>1741</v>
      </c>
      <c r="F362" s="9">
        <f t="shared" si="13"/>
        <v>1</v>
      </c>
      <c r="G362" s="9"/>
      <c r="H362" s="9"/>
      <c r="I362" s="9"/>
      <c r="J362" s="9" t="s">
        <v>59</v>
      </c>
      <c r="K362" s="9" t="s">
        <v>131</v>
      </c>
      <c r="L362" s="9" t="s">
        <v>1305</v>
      </c>
      <c r="M362" s="9" t="s">
        <v>996</v>
      </c>
      <c r="N362" s="9" t="s">
        <v>54</v>
      </c>
      <c r="O362" s="9" t="s">
        <v>1306</v>
      </c>
      <c r="P362" s="19" t="s">
        <v>64</v>
      </c>
      <c r="Q362" s="19" t="s">
        <v>87</v>
      </c>
      <c r="R362" s="7" t="s">
        <v>1955</v>
      </c>
      <c r="S362" s="7" t="s">
        <v>1371</v>
      </c>
      <c r="T362" s="7" t="s">
        <v>1956</v>
      </c>
      <c r="U362" s="9">
        <v>8.7889999999999997</v>
      </c>
      <c r="V362" s="26">
        <v>3.3659999999999899</v>
      </c>
      <c r="W362" s="9">
        <v>7.82</v>
      </c>
      <c r="X362" s="24"/>
      <c r="Y362" s="30" t="s">
        <v>66</v>
      </c>
    </row>
    <row r="363" spans="1:25" ht="18" x14ac:dyDescent="0.35">
      <c r="A363" s="7" t="s">
        <v>1295</v>
      </c>
      <c r="B363" s="8"/>
      <c r="C363" s="9" t="s">
        <v>77</v>
      </c>
      <c r="D363" s="9">
        <v>1747</v>
      </c>
      <c r="E363" s="9">
        <v>1748</v>
      </c>
      <c r="F363" s="9">
        <f t="shared" si="13"/>
        <v>1</v>
      </c>
      <c r="G363" s="9"/>
      <c r="H363" s="9"/>
      <c r="I363" s="9"/>
      <c r="J363" s="9" t="s">
        <v>59</v>
      </c>
      <c r="K363" s="9" t="s">
        <v>25</v>
      </c>
      <c r="L363" s="9" t="s">
        <v>1307</v>
      </c>
      <c r="M363" s="9" t="s">
        <v>1308</v>
      </c>
      <c r="N363" s="9" t="s">
        <v>54</v>
      </c>
      <c r="O363" s="9" t="s">
        <v>1309</v>
      </c>
      <c r="P363" s="19" t="s">
        <v>64</v>
      </c>
      <c r="Q363" s="19" t="s">
        <v>87</v>
      </c>
      <c r="R363" s="7" t="s">
        <v>1957</v>
      </c>
      <c r="S363" s="7" t="s">
        <v>1345</v>
      </c>
      <c r="T363" s="7" t="s">
        <v>1958</v>
      </c>
      <c r="U363" s="9">
        <v>8.7889999999999997</v>
      </c>
      <c r="V363" s="9"/>
      <c r="W363" s="9">
        <v>7.82</v>
      </c>
      <c r="X363" s="24"/>
      <c r="Y363" s="30" t="s">
        <v>66</v>
      </c>
    </row>
    <row r="364" spans="1:25" ht="18" x14ac:dyDescent="0.35">
      <c r="A364" s="7" t="s">
        <v>1295</v>
      </c>
      <c r="B364" s="8" t="s">
        <v>57</v>
      </c>
      <c r="C364" s="9" t="s">
        <v>23</v>
      </c>
      <c r="D364" s="9">
        <v>1682</v>
      </c>
      <c r="E364" s="9">
        <v>1684</v>
      </c>
      <c r="F364" s="9">
        <f t="shared" si="13"/>
        <v>2</v>
      </c>
      <c r="G364" s="9">
        <v>4.42</v>
      </c>
      <c r="H364" s="9">
        <f>G364/6</f>
        <v>0.73666666666666702</v>
      </c>
      <c r="I364" s="9" t="s">
        <v>928</v>
      </c>
      <c r="J364" s="9" t="s">
        <v>126</v>
      </c>
      <c r="K364" s="9" t="s">
        <v>131</v>
      </c>
      <c r="L364" s="9" t="s">
        <v>1002</v>
      </c>
      <c r="M364" s="9" t="s">
        <v>1310</v>
      </c>
      <c r="N364" s="9" t="s">
        <v>218</v>
      </c>
      <c r="O364" s="9" t="s">
        <v>1311</v>
      </c>
      <c r="P364" s="19" t="s">
        <v>64</v>
      </c>
      <c r="Q364" s="19" t="s">
        <v>65</v>
      </c>
      <c r="R364" s="7" t="s">
        <v>1786</v>
      </c>
      <c r="S364" s="7" t="s">
        <v>1362</v>
      </c>
      <c r="T364" s="7" t="s">
        <v>1959</v>
      </c>
      <c r="U364" s="9">
        <v>4.173</v>
      </c>
      <c r="V364" s="9"/>
      <c r="W364" s="9">
        <v>7.82</v>
      </c>
      <c r="X364" s="24"/>
      <c r="Y364" s="30" t="s">
        <v>130</v>
      </c>
    </row>
    <row r="365" spans="1:25" ht="18" x14ac:dyDescent="0.35">
      <c r="A365" s="7" t="s">
        <v>1295</v>
      </c>
      <c r="B365" s="8"/>
      <c r="C365" s="9" t="s">
        <v>23</v>
      </c>
      <c r="D365" s="9">
        <v>1686</v>
      </c>
      <c r="E365" s="9">
        <v>1687</v>
      </c>
      <c r="F365" s="9">
        <f t="shared" si="13"/>
        <v>1</v>
      </c>
      <c r="G365" s="9"/>
      <c r="H365" s="9"/>
      <c r="I365" s="9"/>
      <c r="J365" s="9" t="s">
        <v>126</v>
      </c>
      <c r="K365" s="9" t="s">
        <v>131</v>
      </c>
      <c r="L365" s="9" t="s">
        <v>1312</v>
      </c>
      <c r="M365" s="9" t="s">
        <v>805</v>
      </c>
      <c r="N365" s="9" t="s">
        <v>42</v>
      </c>
      <c r="O365" s="9" t="s">
        <v>1313</v>
      </c>
      <c r="P365" s="19" t="s">
        <v>64</v>
      </c>
      <c r="Q365" s="19" t="s">
        <v>65</v>
      </c>
      <c r="R365" s="7" t="s">
        <v>1960</v>
      </c>
      <c r="S365" s="7" t="s">
        <v>1371</v>
      </c>
      <c r="T365" s="7" t="s">
        <v>1961</v>
      </c>
      <c r="U365" s="9">
        <v>4.173</v>
      </c>
      <c r="V365" s="9"/>
      <c r="W365" s="9">
        <v>7.82</v>
      </c>
      <c r="X365" s="24"/>
      <c r="Y365" s="30" t="s">
        <v>130</v>
      </c>
    </row>
    <row r="366" spans="1:25" ht="18" x14ac:dyDescent="0.35">
      <c r="A366" s="7" t="s">
        <v>1295</v>
      </c>
      <c r="B366" s="8"/>
      <c r="C366" s="9" t="s">
        <v>23</v>
      </c>
      <c r="D366" s="9">
        <v>1689.8</v>
      </c>
      <c r="E366" s="9">
        <v>1690.8</v>
      </c>
      <c r="F366" s="9">
        <f t="shared" si="13"/>
        <v>1</v>
      </c>
      <c r="G366" s="9"/>
      <c r="H366" s="9"/>
      <c r="I366" s="9"/>
      <c r="J366" s="9" t="s">
        <v>126</v>
      </c>
      <c r="K366" s="9" t="s">
        <v>131</v>
      </c>
      <c r="L366" s="9" t="s">
        <v>313</v>
      </c>
      <c r="M366" s="9" t="s">
        <v>1314</v>
      </c>
      <c r="N366" s="9" t="s">
        <v>218</v>
      </c>
      <c r="O366" s="9" t="s">
        <v>1315</v>
      </c>
      <c r="P366" s="19" t="s">
        <v>64</v>
      </c>
      <c r="Q366" s="19" t="s">
        <v>65</v>
      </c>
      <c r="R366" s="7" t="s">
        <v>1962</v>
      </c>
      <c r="S366" s="7" t="s">
        <v>1402</v>
      </c>
      <c r="T366" s="7" t="s">
        <v>1963</v>
      </c>
      <c r="U366" s="9">
        <v>4.173</v>
      </c>
      <c r="V366" s="9"/>
      <c r="W366" s="9">
        <v>7.82</v>
      </c>
      <c r="X366" s="24"/>
      <c r="Y366" s="30" t="s">
        <v>130</v>
      </c>
    </row>
    <row r="367" spans="1:25" ht="18" x14ac:dyDescent="0.35">
      <c r="A367" s="7" t="s">
        <v>1295</v>
      </c>
      <c r="B367" s="8"/>
      <c r="C367" s="9" t="s">
        <v>23</v>
      </c>
      <c r="D367" s="9">
        <v>1693</v>
      </c>
      <c r="E367" s="9">
        <v>1695</v>
      </c>
      <c r="F367" s="9">
        <f t="shared" si="13"/>
        <v>2</v>
      </c>
      <c r="G367" s="9"/>
      <c r="H367" s="9"/>
      <c r="I367" s="9"/>
      <c r="J367" s="9" t="s">
        <v>126</v>
      </c>
      <c r="K367" s="9" t="s">
        <v>25</v>
      </c>
      <c r="L367" s="9" t="s">
        <v>1316</v>
      </c>
      <c r="M367" s="9" t="s">
        <v>1317</v>
      </c>
      <c r="N367" s="9" t="s">
        <v>28</v>
      </c>
      <c r="O367" s="9" t="s">
        <v>1318</v>
      </c>
      <c r="P367" s="19" t="s">
        <v>64</v>
      </c>
      <c r="Q367" s="19" t="s">
        <v>65</v>
      </c>
      <c r="R367" s="7" t="s">
        <v>1964</v>
      </c>
      <c r="S367" s="7" t="s">
        <v>1506</v>
      </c>
      <c r="T367" s="7" t="s">
        <v>1965</v>
      </c>
      <c r="U367" s="9">
        <v>4.173</v>
      </c>
      <c r="V367" s="9"/>
      <c r="W367" s="9">
        <v>7.82</v>
      </c>
      <c r="X367" s="24"/>
      <c r="Y367" s="30" t="s">
        <v>130</v>
      </c>
    </row>
    <row r="368" spans="1:25" ht="18" x14ac:dyDescent="0.35">
      <c r="A368" s="7" t="s">
        <v>1319</v>
      </c>
      <c r="B368" s="8" t="s">
        <v>97</v>
      </c>
      <c r="C368" s="9" t="s">
        <v>34</v>
      </c>
      <c r="D368" s="9">
        <v>1723</v>
      </c>
      <c r="E368" s="9">
        <v>1724</v>
      </c>
      <c r="F368" s="9">
        <f t="shared" si="13"/>
        <v>1</v>
      </c>
      <c r="G368" s="9">
        <v>5.2</v>
      </c>
      <c r="H368" s="9">
        <f>G368/4</f>
        <v>1.3</v>
      </c>
      <c r="I368" s="9" t="s">
        <v>1320</v>
      </c>
      <c r="J368" s="9" t="s">
        <v>25</v>
      </c>
      <c r="K368" s="9" t="s">
        <v>126</v>
      </c>
      <c r="L368" s="9" t="s">
        <v>1321</v>
      </c>
      <c r="M368" s="9" t="s">
        <v>1322</v>
      </c>
      <c r="N368" s="9" t="s">
        <v>54</v>
      </c>
      <c r="O368" s="9" t="s">
        <v>1323</v>
      </c>
      <c r="P368" s="19" t="s">
        <v>64</v>
      </c>
      <c r="Q368" s="19" t="s">
        <v>87</v>
      </c>
      <c r="R368" s="7" t="s">
        <v>1385</v>
      </c>
      <c r="S368" s="7" t="s">
        <v>1371</v>
      </c>
      <c r="T368" s="7" t="s">
        <v>1966</v>
      </c>
      <c r="U368" s="9">
        <v>6.1669999999999998</v>
      </c>
      <c r="V368" s="9">
        <v>4.6710000000000003</v>
      </c>
      <c r="W368" s="27">
        <v>3.5</v>
      </c>
      <c r="X368" s="24"/>
      <c r="Y368" s="30" t="s">
        <v>32</v>
      </c>
    </row>
    <row r="369" spans="1:25" ht="18" x14ac:dyDescent="0.35">
      <c r="A369" s="7" t="s">
        <v>1319</v>
      </c>
      <c r="B369" s="8"/>
      <c r="C369" s="9" t="s">
        <v>23</v>
      </c>
      <c r="D369" s="9">
        <v>1714.5</v>
      </c>
      <c r="E369" s="9">
        <v>1715.5</v>
      </c>
      <c r="F369" s="9">
        <f t="shared" si="13"/>
        <v>1</v>
      </c>
      <c r="G369" s="9"/>
      <c r="H369" s="9"/>
      <c r="I369" s="9"/>
      <c r="J369" s="9" t="s">
        <v>25</v>
      </c>
      <c r="K369" s="9" t="s">
        <v>131</v>
      </c>
      <c r="L369" s="9" t="s">
        <v>1324</v>
      </c>
      <c r="M369" s="9" t="s">
        <v>1325</v>
      </c>
      <c r="N369" s="9" t="s">
        <v>218</v>
      </c>
      <c r="O369" s="9" t="s">
        <v>1326</v>
      </c>
      <c r="P369" s="19" t="s">
        <v>30</v>
      </c>
      <c r="Q369" s="19" t="s">
        <v>31</v>
      </c>
      <c r="R369" s="7" t="s">
        <v>1967</v>
      </c>
      <c r="S369" s="7" t="s">
        <v>1430</v>
      </c>
      <c r="T369" s="7" t="s">
        <v>1968</v>
      </c>
      <c r="U369" s="9">
        <v>16.475000000000001</v>
      </c>
      <c r="V369" s="9"/>
      <c r="W369" s="27">
        <v>3.6</v>
      </c>
      <c r="X369" s="24"/>
      <c r="Y369" s="30" t="s">
        <v>32</v>
      </c>
    </row>
    <row r="370" spans="1:25" ht="18" x14ac:dyDescent="0.35">
      <c r="A370" s="7" t="s">
        <v>1319</v>
      </c>
      <c r="B370" s="8"/>
      <c r="C370" s="9" t="s">
        <v>23</v>
      </c>
      <c r="D370" s="9">
        <v>1711</v>
      </c>
      <c r="E370" s="9">
        <v>1712</v>
      </c>
      <c r="F370" s="9">
        <f t="shared" si="13"/>
        <v>1</v>
      </c>
      <c r="G370" s="9"/>
      <c r="H370" s="9"/>
      <c r="I370" s="9"/>
      <c r="J370" s="9" t="s">
        <v>25</v>
      </c>
      <c r="K370" s="9" t="s">
        <v>25</v>
      </c>
      <c r="L370" s="9" t="s">
        <v>1327</v>
      </c>
      <c r="M370" s="9" t="s">
        <v>1328</v>
      </c>
      <c r="N370" s="9" t="s">
        <v>42</v>
      </c>
      <c r="O370" s="9" t="s">
        <v>1329</v>
      </c>
      <c r="P370" s="19" t="s">
        <v>30</v>
      </c>
      <c r="Q370" s="19" t="s">
        <v>31</v>
      </c>
      <c r="R370" s="7" t="s">
        <v>1969</v>
      </c>
      <c r="S370" s="7" t="s">
        <v>1484</v>
      </c>
      <c r="T370" s="7" t="s">
        <v>1970</v>
      </c>
      <c r="U370" s="9">
        <v>16.475000000000001</v>
      </c>
      <c r="V370" s="9"/>
      <c r="W370" s="27">
        <v>3.5</v>
      </c>
      <c r="X370" s="24"/>
      <c r="Y370" s="30" t="s">
        <v>32</v>
      </c>
    </row>
    <row r="371" spans="1:25" ht="18" x14ac:dyDescent="0.35">
      <c r="A371" s="7" t="s">
        <v>1319</v>
      </c>
      <c r="B371" s="8"/>
      <c r="C371" s="9" t="s">
        <v>23</v>
      </c>
      <c r="D371" s="9">
        <v>1700</v>
      </c>
      <c r="E371" s="9">
        <v>1701</v>
      </c>
      <c r="F371" s="9">
        <f t="shared" si="13"/>
        <v>1</v>
      </c>
      <c r="G371" s="9"/>
      <c r="H371" s="9"/>
      <c r="I371" s="9"/>
      <c r="J371" s="9" t="s">
        <v>25</v>
      </c>
      <c r="K371" s="9" t="s">
        <v>131</v>
      </c>
      <c r="L371" s="9" t="s">
        <v>1330</v>
      </c>
      <c r="M371" s="9" t="s">
        <v>1331</v>
      </c>
      <c r="N371" s="9" t="s">
        <v>91</v>
      </c>
      <c r="O371" s="9" t="s">
        <v>1332</v>
      </c>
      <c r="P371" s="19" t="s">
        <v>30</v>
      </c>
      <c r="Q371" s="19" t="s">
        <v>31</v>
      </c>
      <c r="R371" s="7" t="s">
        <v>1971</v>
      </c>
      <c r="S371" s="7" t="s">
        <v>1362</v>
      </c>
      <c r="T371" s="7" t="s">
        <v>1972</v>
      </c>
      <c r="U371" s="9">
        <v>16.475000000000001</v>
      </c>
      <c r="V371" s="9"/>
      <c r="W371" s="27">
        <v>3.5</v>
      </c>
      <c r="X371" s="24"/>
      <c r="Y371" s="30" t="s">
        <v>32</v>
      </c>
    </row>
    <row r="372" spans="1:25" ht="18" x14ac:dyDescent="0.35">
      <c r="A372" s="7" t="s">
        <v>1149</v>
      </c>
      <c r="B372" s="8" t="s">
        <v>212</v>
      </c>
      <c r="C372" s="9" t="s">
        <v>77</v>
      </c>
      <c r="D372" s="9">
        <v>1619.5</v>
      </c>
      <c r="E372" s="9">
        <v>1621.5</v>
      </c>
      <c r="F372" s="9">
        <f t="shared" si="13"/>
        <v>2</v>
      </c>
      <c r="G372" s="9">
        <v>4.59</v>
      </c>
      <c r="H372" s="9">
        <f>G372/7</f>
        <v>0.65571428571428603</v>
      </c>
      <c r="I372" s="9" t="s">
        <v>728</v>
      </c>
      <c r="J372" s="9" t="s">
        <v>126</v>
      </c>
      <c r="K372" s="9" t="s">
        <v>25</v>
      </c>
      <c r="L372" s="9" t="s">
        <v>1150</v>
      </c>
      <c r="M372" s="9" t="s">
        <v>1151</v>
      </c>
      <c r="N372" s="9" t="s">
        <v>109</v>
      </c>
      <c r="O372" s="9" t="s">
        <v>1152</v>
      </c>
      <c r="P372" s="19" t="s">
        <v>30</v>
      </c>
      <c r="Q372" s="19" t="s">
        <v>31</v>
      </c>
      <c r="R372" s="7" t="s">
        <v>1880</v>
      </c>
      <c r="S372" s="7" t="s">
        <v>1494</v>
      </c>
      <c r="T372" s="7" t="s">
        <v>1881</v>
      </c>
      <c r="U372" s="9">
        <v>13.779</v>
      </c>
      <c r="V372" s="9">
        <v>5.5919999999999996</v>
      </c>
      <c r="W372" s="9">
        <v>5.05</v>
      </c>
      <c r="X372" s="24"/>
      <c r="Y372" s="30" t="s">
        <v>130</v>
      </c>
    </row>
    <row r="373" spans="1:25" ht="18" x14ac:dyDescent="0.35">
      <c r="A373" s="7" t="s">
        <v>1149</v>
      </c>
      <c r="B373" s="8"/>
      <c r="C373" s="9" t="s">
        <v>34</v>
      </c>
      <c r="D373" s="9">
        <v>1594</v>
      </c>
      <c r="E373" s="9">
        <v>1596</v>
      </c>
      <c r="F373" s="9">
        <f t="shared" si="13"/>
        <v>2</v>
      </c>
      <c r="G373" s="9"/>
      <c r="H373" s="9"/>
      <c r="I373" s="9"/>
      <c r="J373" s="9" t="s">
        <v>126</v>
      </c>
      <c r="K373" s="9" t="s">
        <v>131</v>
      </c>
      <c r="L373" s="9" t="s">
        <v>1153</v>
      </c>
      <c r="M373" s="9" t="s">
        <v>1154</v>
      </c>
      <c r="N373" s="9" t="s">
        <v>48</v>
      </c>
      <c r="O373" s="9" t="s">
        <v>1155</v>
      </c>
      <c r="P373" s="19" t="s">
        <v>64</v>
      </c>
      <c r="Q373" s="19" t="s">
        <v>87</v>
      </c>
      <c r="R373" s="7" t="s">
        <v>1882</v>
      </c>
      <c r="S373" s="7" t="s">
        <v>1430</v>
      </c>
      <c r="T373" s="7" t="s">
        <v>1883</v>
      </c>
      <c r="U373" s="9">
        <v>12.887</v>
      </c>
      <c r="V373" s="9">
        <v>3.3959999999999599</v>
      </c>
      <c r="W373" s="9">
        <v>5.05</v>
      </c>
      <c r="X373" s="24"/>
      <c r="Y373" s="30" t="s">
        <v>130</v>
      </c>
    </row>
    <row r="374" spans="1:25" ht="18" x14ac:dyDescent="0.35">
      <c r="A374" s="7" t="s">
        <v>1149</v>
      </c>
      <c r="B374" s="8"/>
      <c r="C374" s="9" t="s">
        <v>23</v>
      </c>
      <c r="D374" s="9">
        <v>1568</v>
      </c>
      <c r="E374" s="9">
        <v>1571</v>
      </c>
      <c r="F374" s="9">
        <f t="shared" si="13"/>
        <v>3</v>
      </c>
      <c r="G374" s="9"/>
      <c r="H374" s="9"/>
      <c r="I374" s="9"/>
      <c r="J374" s="9" t="s">
        <v>126</v>
      </c>
      <c r="K374" s="9" t="s">
        <v>25</v>
      </c>
      <c r="L374" s="9" t="s">
        <v>1156</v>
      </c>
      <c r="M374" s="9" t="s">
        <v>1157</v>
      </c>
      <c r="N374" s="9" t="s">
        <v>100</v>
      </c>
      <c r="O374" s="9" t="s">
        <v>1158</v>
      </c>
      <c r="P374" s="19" t="s">
        <v>30</v>
      </c>
      <c r="Q374" s="19" t="s">
        <v>31</v>
      </c>
      <c r="R374" s="7" t="s">
        <v>1884</v>
      </c>
      <c r="S374" s="7" t="s">
        <v>1484</v>
      </c>
      <c r="T374" s="7" t="s">
        <v>1885</v>
      </c>
      <c r="U374" s="9">
        <v>17.093</v>
      </c>
      <c r="V374" s="9">
        <v>12.988</v>
      </c>
      <c r="W374" s="9">
        <v>5.05</v>
      </c>
      <c r="X374" s="24"/>
      <c r="Y374" s="30" t="s">
        <v>130</v>
      </c>
    </row>
    <row r="375" spans="1:25" ht="18" x14ac:dyDescent="0.35">
      <c r="A375" s="7" t="s">
        <v>370</v>
      </c>
      <c r="B375" s="8" t="s">
        <v>97</v>
      </c>
      <c r="C375" s="9" t="s">
        <v>34</v>
      </c>
      <c r="D375" s="9">
        <v>1630</v>
      </c>
      <c r="E375" s="9">
        <v>1635</v>
      </c>
      <c r="F375" s="9">
        <f t="shared" si="13"/>
        <v>5</v>
      </c>
      <c r="G375" s="9">
        <v>4.34</v>
      </c>
      <c r="H375" s="9">
        <f>G375/8</f>
        <v>0.54249999999999998</v>
      </c>
      <c r="I375" s="9" t="s">
        <v>371</v>
      </c>
      <c r="J375" s="9" t="s">
        <v>126</v>
      </c>
      <c r="K375" s="9" t="s">
        <v>25</v>
      </c>
      <c r="L375" s="9" t="s">
        <v>372</v>
      </c>
      <c r="M375" s="9" t="s">
        <v>373</v>
      </c>
      <c r="N375" s="9" t="s">
        <v>28</v>
      </c>
      <c r="O375" s="9" t="s">
        <v>374</v>
      </c>
      <c r="P375" s="19" t="s">
        <v>30</v>
      </c>
      <c r="Q375" s="19" t="s">
        <v>31</v>
      </c>
      <c r="R375" s="7"/>
      <c r="S375" s="7"/>
      <c r="T375" s="7"/>
      <c r="U375" s="9">
        <v>22.974</v>
      </c>
      <c r="V375" s="9">
        <v>8.5739999999999998</v>
      </c>
      <c r="W375" s="9">
        <v>5.37</v>
      </c>
      <c r="X375" s="24"/>
      <c r="Y375" s="30" t="s">
        <v>130</v>
      </c>
    </row>
    <row r="376" spans="1:25" ht="18" x14ac:dyDescent="0.35">
      <c r="A376" s="7" t="s">
        <v>370</v>
      </c>
      <c r="B376" s="8"/>
      <c r="C376" s="9" t="s">
        <v>77</v>
      </c>
      <c r="D376" s="9">
        <v>1666</v>
      </c>
      <c r="E376" s="9">
        <v>1669</v>
      </c>
      <c r="F376" s="9">
        <f t="shared" si="13"/>
        <v>3</v>
      </c>
      <c r="G376" s="9"/>
      <c r="H376" s="9"/>
      <c r="I376" s="9"/>
      <c r="J376" s="9" t="s">
        <v>126</v>
      </c>
      <c r="K376" s="9" t="s">
        <v>25</v>
      </c>
      <c r="L376" s="9" t="s">
        <v>375</v>
      </c>
      <c r="M376" s="9" t="s">
        <v>376</v>
      </c>
      <c r="N376" s="9" t="s">
        <v>48</v>
      </c>
      <c r="O376" s="9" t="s">
        <v>377</v>
      </c>
      <c r="P376" s="19" t="s">
        <v>64</v>
      </c>
      <c r="Q376" s="19" t="s">
        <v>87</v>
      </c>
      <c r="R376" s="7"/>
      <c r="S376" s="7"/>
      <c r="T376" s="7"/>
      <c r="U376" s="9">
        <v>10.8</v>
      </c>
      <c r="V376" s="9">
        <v>4.39999999999986</v>
      </c>
      <c r="W376" s="9">
        <v>5.37</v>
      </c>
      <c r="X376" s="24"/>
      <c r="Y376" s="30" t="s">
        <v>130</v>
      </c>
    </row>
    <row r="377" spans="1:25" ht="18" x14ac:dyDescent="0.35">
      <c r="A377" s="7" t="s">
        <v>973</v>
      </c>
      <c r="B377" s="8" t="s">
        <v>97</v>
      </c>
      <c r="C377" s="9" t="s">
        <v>45</v>
      </c>
      <c r="D377" s="31">
        <v>1723</v>
      </c>
      <c r="E377" s="31">
        <v>1727</v>
      </c>
      <c r="F377" s="9">
        <f t="shared" si="13"/>
        <v>4</v>
      </c>
      <c r="G377" s="9">
        <v>8.25</v>
      </c>
      <c r="H377" s="9">
        <f>G377/9</f>
        <v>0.91666666666666696</v>
      </c>
      <c r="I377" s="9" t="s">
        <v>24</v>
      </c>
      <c r="J377" s="9" t="s">
        <v>25</v>
      </c>
      <c r="K377" s="9" t="s">
        <v>25</v>
      </c>
      <c r="L377" s="9" t="s">
        <v>974</v>
      </c>
      <c r="M377" s="9" t="s">
        <v>975</v>
      </c>
      <c r="N377" s="9" t="s">
        <v>54</v>
      </c>
      <c r="O377" s="9" t="s">
        <v>976</v>
      </c>
      <c r="P377" s="19" t="s">
        <v>30</v>
      </c>
      <c r="Q377" s="19" t="s">
        <v>31</v>
      </c>
      <c r="R377" s="7" t="s">
        <v>1798</v>
      </c>
      <c r="S377" s="7" t="s">
        <v>1371</v>
      </c>
      <c r="T377" s="7" t="s">
        <v>1509</v>
      </c>
      <c r="U377" s="9">
        <v>13.871</v>
      </c>
      <c r="V377" s="9">
        <v>13.871</v>
      </c>
      <c r="W377" s="9">
        <v>6.05</v>
      </c>
      <c r="X377" s="24"/>
      <c r="Y377" s="30" t="s">
        <v>32</v>
      </c>
    </row>
    <row r="378" spans="1:25" ht="18" x14ac:dyDescent="0.35">
      <c r="A378" s="7" t="s">
        <v>973</v>
      </c>
      <c r="B378" s="8"/>
      <c r="C378" s="9" t="s">
        <v>23</v>
      </c>
      <c r="D378" s="9">
        <v>1740</v>
      </c>
      <c r="E378" s="9">
        <v>1745</v>
      </c>
      <c r="F378" s="9">
        <f t="shared" si="13"/>
        <v>5</v>
      </c>
      <c r="G378" s="9"/>
      <c r="H378" s="9"/>
      <c r="I378" s="9"/>
      <c r="J378" s="9" t="s">
        <v>25</v>
      </c>
      <c r="K378" s="9" t="s">
        <v>25</v>
      </c>
      <c r="L378" s="9" t="s">
        <v>393</v>
      </c>
      <c r="M378" s="9" t="s">
        <v>977</v>
      </c>
      <c r="N378" s="9" t="s">
        <v>91</v>
      </c>
      <c r="O378" s="9" t="s">
        <v>321</v>
      </c>
      <c r="P378" s="19" t="s">
        <v>64</v>
      </c>
      <c r="Q378" s="19" t="s">
        <v>87</v>
      </c>
      <c r="R378" s="7" t="s">
        <v>1799</v>
      </c>
      <c r="S378" s="7" t="s">
        <v>1396</v>
      </c>
      <c r="T378" s="7" t="s">
        <v>1800</v>
      </c>
      <c r="U378" s="9">
        <v>14.494999999999999</v>
      </c>
      <c r="V378" s="9">
        <v>4.1230000000000002</v>
      </c>
      <c r="W378" s="9">
        <v>6.05</v>
      </c>
      <c r="X378" s="24"/>
      <c r="Y378" s="30" t="s">
        <v>32</v>
      </c>
    </row>
    <row r="379" spans="1:25" ht="18" x14ac:dyDescent="0.35">
      <c r="A379" s="7" t="s">
        <v>973</v>
      </c>
      <c r="B379" s="8"/>
      <c r="C379" s="9" t="s">
        <v>34</v>
      </c>
      <c r="D379" s="9">
        <v>1764</v>
      </c>
      <c r="E379" s="9">
        <v>1768</v>
      </c>
      <c r="F379" s="9">
        <f t="shared" si="13"/>
        <v>4</v>
      </c>
      <c r="G379" s="9">
        <v>0</v>
      </c>
      <c r="H379" s="9"/>
      <c r="I379" s="9" t="s">
        <v>24</v>
      </c>
      <c r="J379" s="9" t="s">
        <v>150</v>
      </c>
      <c r="K379" s="9" t="s">
        <v>25</v>
      </c>
      <c r="L379" s="9" t="s">
        <v>978</v>
      </c>
      <c r="M379" s="9" t="s">
        <v>979</v>
      </c>
      <c r="N379" s="9" t="s">
        <v>91</v>
      </c>
      <c r="O379" s="9" t="s">
        <v>980</v>
      </c>
      <c r="P379" s="19" t="s">
        <v>30</v>
      </c>
      <c r="Q379" s="19" t="s">
        <v>31</v>
      </c>
      <c r="R379" s="7" t="s">
        <v>1801</v>
      </c>
      <c r="S379" s="7" t="s">
        <v>1402</v>
      </c>
      <c r="T379" s="7" t="s">
        <v>1802</v>
      </c>
      <c r="U379" s="9">
        <v>20.242999999999999</v>
      </c>
      <c r="V379" s="9">
        <v>16.495000000000001</v>
      </c>
      <c r="W379" s="9">
        <v>6.05</v>
      </c>
      <c r="X379" s="24"/>
      <c r="Y379" s="30" t="s">
        <v>154</v>
      </c>
    </row>
    <row r="380" spans="1:25" ht="18" x14ac:dyDescent="0.35">
      <c r="A380" s="7" t="s">
        <v>347</v>
      </c>
      <c r="B380" s="8" t="s">
        <v>97</v>
      </c>
      <c r="C380" s="9" t="s">
        <v>77</v>
      </c>
      <c r="D380" s="9">
        <v>1642</v>
      </c>
      <c r="E380" s="9">
        <v>1646</v>
      </c>
      <c r="F380" s="9">
        <f t="shared" si="13"/>
        <v>4</v>
      </c>
      <c r="G380" s="9">
        <v>0.77</v>
      </c>
      <c r="H380" s="9">
        <f>G380/8</f>
        <v>9.6250000000000002E-2</v>
      </c>
      <c r="I380" s="9" t="s">
        <v>348</v>
      </c>
      <c r="J380" s="9" t="s">
        <v>126</v>
      </c>
      <c r="K380" s="9" t="s">
        <v>25</v>
      </c>
      <c r="L380" s="9" t="s">
        <v>349</v>
      </c>
      <c r="M380" s="9" t="s">
        <v>350</v>
      </c>
      <c r="N380" s="9" t="s">
        <v>28</v>
      </c>
      <c r="O380" s="9" t="s">
        <v>351</v>
      </c>
      <c r="P380" s="19" t="s">
        <v>30</v>
      </c>
      <c r="Q380" s="19" t="s">
        <v>31</v>
      </c>
      <c r="R380" s="7" t="s">
        <v>1488</v>
      </c>
      <c r="S380" s="7" t="s">
        <v>1489</v>
      </c>
      <c r="T380" s="7" t="s">
        <v>1490</v>
      </c>
      <c r="U380" s="9">
        <v>15.047000000000001</v>
      </c>
      <c r="V380" s="9">
        <v>4.62300000000005</v>
      </c>
      <c r="W380" s="9">
        <v>17.71</v>
      </c>
      <c r="X380" s="24"/>
      <c r="Y380" s="30" t="s">
        <v>130</v>
      </c>
    </row>
    <row r="381" spans="1:25" ht="18" x14ac:dyDescent="0.35">
      <c r="A381" s="7" t="s">
        <v>347</v>
      </c>
      <c r="B381" s="8"/>
      <c r="C381" s="9" t="s">
        <v>34</v>
      </c>
      <c r="D381" s="9">
        <v>1610</v>
      </c>
      <c r="E381" s="9">
        <v>1614</v>
      </c>
      <c r="F381" s="9">
        <f t="shared" ref="F381:F383" si="14">E381-D381</f>
        <v>4</v>
      </c>
      <c r="G381" s="9"/>
      <c r="H381" s="9"/>
      <c r="I381" s="9"/>
      <c r="J381" s="9" t="s">
        <v>126</v>
      </c>
      <c r="K381" s="9" t="s">
        <v>25</v>
      </c>
      <c r="L381" s="9" t="s">
        <v>352</v>
      </c>
      <c r="M381" s="9" t="s">
        <v>353</v>
      </c>
      <c r="N381" s="9" t="s">
        <v>100</v>
      </c>
      <c r="O381" s="9" t="s">
        <v>354</v>
      </c>
      <c r="P381" s="19" t="s">
        <v>30</v>
      </c>
      <c r="Q381" s="19" t="s">
        <v>31</v>
      </c>
      <c r="R381" s="7" t="s">
        <v>1491</v>
      </c>
      <c r="S381" s="7" t="s">
        <v>1492</v>
      </c>
      <c r="T381" s="7" t="s">
        <v>1493</v>
      </c>
      <c r="U381" s="9">
        <v>19.664000000000001</v>
      </c>
      <c r="V381" s="9">
        <v>10.37</v>
      </c>
      <c r="W381" s="9">
        <v>17.71</v>
      </c>
      <c r="X381" s="24"/>
      <c r="Y381" s="30" t="s">
        <v>130</v>
      </c>
    </row>
    <row r="382" spans="1:25" ht="18" x14ac:dyDescent="0.35">
      <c r="A382" s="7" t="s">
        <v>1100</v>
      </c>
      <c r="B382" s="8" t="s">
        <v>51</v>
      </c>
      <c r="C382" s="9" t="s">
        <v>77</v>
      </c>
      <c r="D382" s="9">
        <v>1657</v>
      </c>
      <c r="E382" s="9">
        <v>1661</v>
      </c>
      <c r="F382" s="9">
        <f t="shared" si="14"/>
        <v>4</v>
      </c>
      <c r="G382" s="9">
        <v>2.8</v>
      </c>
      <c r="H382" s="9">
        <f>G382/F382</f>
        <v>0.7</v>
      </c>
      <c r="I382" s="9" t="s">
        <v>207</v>
      </c>
      <c r="J382" s="9" t="s">
        <v>126</v>
      </c>
      <c r="K382" s="9" t="s">
        <v>25</v>
      </c>
      <c r="L382" s="9" t="s">
        <v>1101</v>
      </c>
      <c r="M382" s="9" t="s">
        <v>1102</v>
      </c>
      <c r="N382" s="9" t="s">
        <v>28</v>
      </c>
      <c r="O382" s="9" t="s">
        <v>1103</v>
      </c>
      <c r="P382" s="19" t="s">
        <v>30</v>
      </c>
      <c r="Q382" s="19" t="s">
        <v>31</v>
      </c>
      <c r="R382" s="7" t="s">
        <v>1549</v>
      </c>
      <c r="S382" s="7" t="s">
        <v>1354</v>
      </c>
      <c r="T382" s="7" t="s">
        <v>1861</v>
      </c>
      <c r="U382" s="9">
        <v>18.594999999999999</v>
      </c>
      <c r="V382" s="9">
        <v>6.0979999999999599</v>
      </c>
      <c r="W382" s="9">
        <v>5.64</v>
      </c>
      <c r="X382" s="24"/>
      <c r="Y382" s="30" t="s">
        <v>130</v>
      </c>
    </row>
    <row r="383" spans="1:25" ht="18" x14ac:dyDescent="0.35">
      <c r="A383" s="7" t="s">
        <v>1108</v>
      </c>
      <c r="B383" s="8" t="s">
        <v>97</v>
      </c>
      <c r="C383" s="9" t="s">
        <v>34</v>
      </c>
      <c r="D383" s="9">
        <v>1695</v>
      </c>
      <c r="E383" s="9">
        <v>1699</v>
      </c>
      <c r="F383" s="9">
        <f t="shared" si="14"/>
        <v>4</v>
      </c>
      <c r="G383" s="9">
        <v>21.59</v>
      </c>
      <c r="H383" s="9">
        <f>G383/F383</f>
        <v>5.3975</v>
      </c>
      <c r="I383" s="9" t="s">
        <v>24</v>
      </c>
      <c r="J383" s="9" t="s">
        <v>25</v>
      </c>
      <c r="K383" s="9" t="s">
        <v>25</v>
      </c>
      <c r="L383" s="9" t="s">
        <v>1109</v>
      </c>
      <c r="M383" s="9" t="s">
        <v>1110</v>
      </c>
      <c r="N383" s="9" t="s">
        <v>42</v>
      </c>
      <c r="O383" s="9" t="s">
        <v>1111</v>
      </c>
      <c r="P383" s="19" t="s">
        <v>30</v>
      </c>
      <c r="Q383" s="19" t="s">
        <v>31</v>
      </c>
      <c r="R383" s="7" t="s">
        <v>1864</v>
      </c>
      <c r="S383" s="7" t="s">
        <v>1489</v>
      </c>
      <c r="T383" s="7" t="s">
        <v>1865</v>
      </c>
      <c r="U383" s="9">
        <v>19.393000000000001</v>
      </c>
      <c r="V383" s="9">
        <v>9.0050000000001091</v>
      </c>
      <c r="W383" s="9">
        <v>7.63</v>
      </c>
      <c r="X383" s="24"/>
      <c r="Y383" s="30" t="s">
        <v>32</v>
      </c>
    </row>
  </sheetData>
  <autoFilter ref="L1:Y383" xr:uid="{00000000-0009-0000-0000-000000000000}"/>
  <phoneticPr fontId="14" type="noConversion"/>
  <pageMargins left="0.7" right="0.7" top="0.75" bottom="0.75" header="0.3" footer="0.3"/>
  <pageSetup paperSize="13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思羽 喻</cp:lastModifiedBy>
  <dcterms:created xsi:type="dcterms:W3CDTF">2024-03-04T02:20:00Z</dcterms:created>
  <dcterms:modified xsi:type="dcterms:W3CDTF">2024-03-25T01:49:36Z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6753CC8DDE2446EBB5F10FFA5B5E8A5B_12</vt:lpwstr>
  </property>
  <property fmtid="{D5CDD505-2E9C-101B-9397-08002B2CF9AE}" pid="3" name="KSOProductBuildVer">
    <vt:lpwstr>2052-12.1.0.16388</vt:lpwstr>
  </property>
</Properties>
</file>