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lerim\excel\"/>
    </mc:Choice>
  </mc:AlternateContent>
  <xr:revisionPtr revIDLastSave="0" documentId="13_ncr:1_{F51C7D89-02F0-4BF0-AF0B-960E816F1CBD}" xr6:coauthVersionLast="47" xr6:coauthVersionMax="47" xr10:uidLastSave="{00000000-0000-0000-0000-000000000000}"/>
  <bookViews>
    <workbookView xWindow="-108" yWindow="-108" windowWidth="23256" windowHeight="12456" tabRatio="933" activeTab="1" xr2:uid="{00000000-000D-0000-FFFF-FFFF00000000}"/>
  </bookViews>
  <sheets>
    <sheet name="Daten Eingeben" sheetId="4" r:id="rId1"/>
    <sheet name="Kalender" sheetId="3" r:id="rId2"/>
    <sheet name="Zusammenfassung" sheetId="18" r:id="rId3"/>
    <sheet name="Januar" sheetId="1" r:id="rId4"/>
    <sheet name="Februar" sheetId="19" r:id="rId5"/>
    <sheet name="März" sheetId="20" r:id="rId6"/>
    <sheet name="April" sheetId="21" r:id="rId7"/>
    <sheet name="May" sheetId="22" r:id="rId8"/>
    <sheet name="Juni" sheetId="23" r:id="rId9"/>
    <sheet name="Juli" sheetId="24" r:id="rId10"/>
    <sheet name="August" sheetId="25" r:id="rId11"/>
    <sheet name="September" sheetId="26" r:id="rId12"/>
    <sheet name="Oktober" sheetId="28" r:id="rId13"/>
    <sheet name="November" sheetId="27" r:id="rId14"/>
    <sheet name="Dezember" sheetId="29" r:id="rId15"/>
    <sheet name="feiertage-NRW" sheetId="2" r:id="rId16"/>
  </sheets>
  <definedNames>
    <definedName name="DATUM">'Daten Eingeben'!$C:$C</definedName>
    <definedName name="DTM">'Daten Eingeben'!$C$2:$C$1048576</definedName>
    <definedName name="ETABELLE">'Daten Eingeben'!$A$2:$C$1048576</definedName>
    <definedName name="ExterneDaten_1" localSheetId="15" hidden="1">'feiertage-NRW'!$A$1:$B$12</definedName>
    <definedName name="TARIH">'Daten Eingeben'!$C$2:$C$1048576</definedName>
    <definedName name="Titel">'Daten Eingeben'!$A$2:$A$1048576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8" l="1"/>
  <c r="B6" i="18"/>
  <c r="B3" i="29"/>
  <c r="A6" i="29" s="1"/>
  <c r="A7" i="29" s="1"/>
  <c r="E42" i="29"/>
  <c r="E41" i="29"/>
  <c r="E40" i="29"/>
  <c r="G36" i="29"/>
  <c r="H36" i="29" s="1"/>
  <c r="H35" i="29"/>
  <c r="G35" i="29"/>
  <c r="G34" i="29"/>
  <c r="H34" i="29" s="1"/>
  <c r="G33" i="29"/>
  <c r="H33" i="29" s="1"/>
  <c r="G32" i="29"/>
  <c r="H32" i="29" s="1"/>
  <c r="G31" i="29"/>
  <c r="H31" i="29" s="1"/>
  <c r="G30" i="29"/>
  <c r="H30" i="29" s="1"/>
  <c r="G29" i="29"/>
  <c r="H29" i="29" s="1"/>
  <c r="G28" i="29"/>
  <c r="H28" i="29" s="1"/>
  <c r="G27" i="29"/>
  <c r="H27" i="29" s="1"/>
  <c r="G26" i="29"/>
  <c r="H26" i="29" s="1"/>
  <c r="G25" i="29"/>
  <c r="H25" i="29" s="1"/>
  <c r="G24" i="29"/>
  <c r="H24" i="29" s="1"/>
  <c r="G23" i="29"/>
  <c r="H23" i="29" s="1"/>
  <c r="G22" i="29"/>
  <c r="H22" i="29" s="1"/>
  <c r="G21" i="29"/>
  <c r="H21" i="29" s="1"/>
  <c r="G20" i="29"/>
  <c r="H20" i="29" s="1"/>
  <c r="G19" i="29"/>
  <c r="H19" i="29" s="1"/>
  <c r="G18" i="29"/>
  <c r="H18" i="29" s="1"/>
  <c r="G17" i="29"/>
  <c r="H17" i="29" s="1"/>
  <c r="G16" i="29"/>
  <c r="H16" i="29" s="1"/>
  <c r="G15" i="29"/>
  <c r="H15" i="29" s="1"/>
  <c r="G14" i="29"/>
  <c r="H14" i="29" s="1"/>
  <c r="G13" i="29"/>
  <c r="H13" i="29" s="1"/>
  <c r="G12" i="29"/>
  <c r="H12" i="29" s="1"/>
  <c r="G11" i="29"/>
  <c r="H11" i="29" s="1"/>
  <c r="G10" i="29"/>
  <c r="H10" i="29" s="1"/>
  <c r="G9" i="29"/>
  <c r="H9" i="29" s="1"/>
  <c r="G8" i="29"/>
  <c r="H8" i="29" s="1"/>
  <c r="G7" i="29"/>
  <c r="H7" i="29" s="1"/>
  <c r="G6" i="29"/>
  <c r="H6" i="29" s="1"/>
  <c r="B3" i="27"/>
  <c r="A6" i="27" s="1"/>
  <c r="C6" i="27" s="1"/>
  <c r="B3" i="28"/>
  <c r="A6" i="28" s="1"/>
  <c r="A7" i="28" s="1"/>
  <c r="E42" i="28"/>
  <c r="E41" i="28"/>
  <c r="E40" i="28"/>
  <c r="G36" i="28"/>
  <c r="H36" i="28" s="1"/>
  <c r="G35" i="28"/>
  <c r="H35" i="28" s="1"/>
  <c r="G34" i="28"/>
  <c r="H34" i="28" s="1"/>
  <c r="G33" i="28"/>
  <c r="H33" i="28" s="1"/>
  <c r="G32" i="28"/>
  <c r="H32" i="28" s="1"/>
  <c r="G31" i="28"/>
  <c r="H31" i="28" s="1"/>
  <c r="G30" i="28"/>
  <c r="H30" i="28" s="1"/>
  <c r="G29" i="28"/>
  <c r="H29" i="28" s="1"/>
  <c r="G28" i="28"/>
  <c r="H28" i="28" s="1"/>
  <c r="G27" i="28"/>
  <c r="H27" i="28" s="1"/>
  <c r="G26" i="28"/>
  <c r="H26" i="28" s="1"/>
  <c r="G25" i="28"/>
  <c r="H25" i="28" s="1"/>
  <c r="G24" i="28"/>
  <c r="H24" i="28" s="1"/>
  <c r="G23" i="28"/>
  <c r="H23" i="28" s="1"/>
  <c r="G22" i="28"/>
  <c r="H22" i="28" s="1"/>
  <c r="G21" i="28"/>
  <c r="H21" i="28" s="1"/>
  <c r="G20" i="28"/>
  <c r="H20" i="28" s="1"/>
  <c r="G19" i="28"/>
  <c r="H19" i="28" s="1"/>
  <c r="G18" i="28"/>
  <c r="H18" i="28" s="1"/>
  <c r="G17" i="28"/>
  <c r="H17" i="28" s="1"/>
  <c r="G16" i="28"/>
  <c r="H16" i="28" s="1"/>
  <c r="G15" i="28"/>
  <c r="H15" i="28" s="1"/>
  <c r="G14" i="28"/>
  <c r="H14" i="28" s="1"/>
  <c r="G13" i="28"/>
  <c r="H13" i="28" s="1"/>
  <c r="G12" i="28"/>
  <c r="H12" i="28" s="1"/>
  <c r="G11" i="28"/>
  <c r="H11" i="28" s="1"/>
  <c r="G10" i="28"/>
  <c r="H10" i="28" s="1"/>
  <c r="G9" i="28"/>
  <c r="H9" i="28" s="1"/>
  <c r="G8" i="28"/>
  <c r="H8" i="28" s="1"/>
  <c r="G7" i="28"/>
  <c r="H7" i="28" s="1"/>
  <c r="G6" i="28"/>
  <c r="E42" i="27"/>
  <c r="E41" i="27"/>
  <c r="E40" i="27"/>
  <c r="G35" i="27"/>
  <c r="H35" i="27" s="1"/>
  <c r="G34" i="27"/>
  <c r="H34" i="27" s="1"/>
  <c r="G33" i="27"/>
  <c r="H33" i="27" s="1"/>
  <c r="G32" i="27"/>
  <c r="H32" i="27" s="1"/>
  <c r="G31" i="27"/>
  <c r="H31" i="27" s="1"/>
  <c r="G30" i="27"/>
  <c r="H30" i="27" s="1"/>
  <c r="G29" i="27"/>
  <c r="H29" i="27" s="1"/>
  <c r="G28" i="27"/>
  <c r="H28" i="27" s="1"/>
  <c r="G27" i="27"/>
  <c r="H27" i="27" s="1"/>
  <c r="G26" i="27"/>
  <c r="H26" i="27" s="1"/>
  <c r="G25" i="27"/>
  <c r="H25" i="27" s="1"/>
  <c r="G24" i="27"/>
  <c r="H24" i="27" s="1"/>
  <c r="G23" i="27"/>
  <c r="H23" i="27" s="1"/>
  <c r="G22" i="27"/>
  <c r="H22" i="27" s="1"/>
  <c r="G21" i="27"/>
  <c r="H21" i="27" s="1"/>
  <c r="G20" i="27"/>
  <c r="H20" i="27" s="1"/>
  <c r="G19" i="27"/>
  <c r="H19" i="27" s="1"/>
  <c r="G18" i="27"/>
  <c r="H18" i="27" s="1"/>
  <c r="G17" i="27"/>
  <c r="H17" i="27" s="1"/>
  <c r="G16" i="27"/>
  <c r="H16" i="27" s="1"/>
  <c r="G15" i="27"/>
  <c r="H15" i="27" s="1"/>
  <c r="G14" i="27"/>
  <c r="H14" i="27" s="1"/>
  <c r="G13" i="27"/>
  <c r="H13" i="27" s="1"/>
  <c r="G12" i="27"/>
  <c r="H12" i="27" s="1"/>
  <c r="G11" i="27"/>
  <c r="H11" i="27" s="1"/>
  <c r="G10" i="27"/>
  <c r="H10" i="27" s="1"/>
  <c r="G9" i="27"/>
  <c r="H9" i="27" s="1"/>
  <c r="G8" i="27"/>
  <c r="H8" i="27" s="1"/>
  <c r="G7" i="27"/>
  <c r="H7" i="27" s="1"/>
  <c r="G6" i="27"/>
  <c r="B3" i="26"/>
  <c r="A6" i="26" s="1"/>
  <c r="C6" i="26" s="1"/>
  <c r="B3" i="25"/>
  <c r="A6" i="25" s="1"/>
  <c r="A7" i="25" s="1"/>
  <c r="B3" i="24"/>
  <c r="A6" i="24" s="1"/>
  <c r="A7" i="24" s="1"/>
  <c r="E42" i="26"/>
  <c r="E41" i="26"/>
  <c r="E40" i="26"/>
  <c r="G35" i="26"/>
  <c r="H35" i="26" s="1"/>
  <c r="G34" i="26"/>
  <c r="H34" i="26" s="1"/>
  <c r="G33" i="26"/>
  <c r="H33" i="26" s="1"/>
  <c r="G32" i="26"/>
  <c r="H32" i="26" s="1"/>
  <c r="G31" i="26"/>
  <c r="H31" i="26" s="1"/>
  <c r="G30" i="26"/>
  <c r="H30" i="26" s="1"/>
  <c r="G29" i="26"/>
  <c r="H29" i="26" s="1"/>
  <c r="G28" i="26"/>
  <c r="H28" i="26" s="1"/>
  <c r="G27" i="26"/>
  <c r="H27" i="26" s="1"/>
  <c r="G26" i="26"/>
  <c r="H26" i="26" s="1"/>
  <c r="G25" i="26"/>
  <c r="H25" i="26" s="1"/>
  <c r="G24" i="26"/>
  <c r="H24" i="26" s="1"/>
  <c r="G23" i="26"/>
  <c r="H23" i="26" s="1"/>
  <c r="G22" i="26"/>
  <c r="H22" i="26" s="1"/>
  <c r="G21" i="26"/>
  <c r="H21" i="26" s="1"/>
  <c r="G20" i="26"/>
  <c r="H20" i="26" s="1"/>
  <c r="G19" i="26"/>
  <c r="H19" i="26" s="1"/>
  <c r="G18" i="26"/>
  <c r="H18" i="26" s="1"/>
  <c r="G17" i="26"/>
  <c r="H17" i="26" s="1"/>
  <c r="G16" i="26"/>
  <c r="H16" i="26" s="1"/>
  <c r="G15" i="26"/>
  <c r="H15" i="26" s="1"/>
  <c r="G14" i="26"/>
  <c r="H14" i="26" s="1"/>
  <c r="G13" i="26"/>
  <c r="H13" i="26" s="1"/>
  <c r="G12" i="26"/>
  <c r="H12" i="26" s="1"/>
  <c r="G11" i="26"/>
  <c r="H11" i="26" s="1"/>
  <c r="G10" i="26"/>
  <c r="H10" i="26" s="1"/>
  <c r="G9" i="26"/>
  <c r="H9" i="26" s="1"/>
  <c r="G8" i="26"/>
  <c r="H8" i="26" s="1"/>
  <c r="G7" i="26"/>
  <c r="H7" i="26" s="1"/>
  <c r="G6" i="26"/>
  <c r="E42" i="25"/>
  <c r="E41" i="25"/>
  <c r="E40" i="25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E42" i="24"/>
  <c r="E41" i="24"/>
  <c r="E40" i="24"/>
  <c r="G36" i="24"/>
  <c r="H36" i="24" s="1"/>
  <c r="G35" i="24"/>
  <c r="H35" i="24" s="1"/>
  <c r="G34" i="24"/>
  <c r="H34" i="24" s="1"/>
  <c r="G33" i="24"/>
  <c r="H33" i="24" s="1"/>
  <c r="G32" i="24"/>
  <c r="H32" i="24" s="1"/>
  <c r="G31" i="24"/>
  <c r="H31" i="24" s="1"/>
  <c r="G30" i="24"/>
  <c r="H30" i="24" s="1"/>
  <c r="G29" i="24"/>
  <c r="H29" i="24" s="1"/>
  <c r="G28" i="24"/>
  <c r="H28" i="24" s="1"/>
  <c r="G27" i="24"/>
  <c r="H27" i="24" s="1"/>
  <c r="G26" i="24"/>
  <c r="H26" i="24" s="1"/>
  <c r="G25" i="24"/>
  <c r="H25" i="24" s="1"/>
  <c r="G24" i="24"/>
  <c r="H24" i="24" s="1"/>
  <c r="G23" i="24"/>
  <c r="H23" i="24" s="1"/>
  <c r="G22" i="24"/>
  <c r="H22" i="24" s="1"/>
  <c r="G21" i="24"/>
  <c r="H21" i="24" s="1"/>
  <c r="G20" i="24"/>
  <c r="H20" i="24" s="1"/>
  <c r="G19" i="24"/>
  <c r="H19" i="24" s="1"/>
  <c r="G18" i="24"/>
  <c r="H18" i="24" s="1"/>
  <c r="G17" i="24"/>
  <c r="H17" i="24" s="1"/>
  <c r="G16" i="24"/>
  <c r="H16" i="24" s="1"/>
  <c r="G15" i="24"/>
  <c r="H15" i="24" s="1"/>
  <c r="G14" i="24"/>
  <c r="H14" i="24" s="1"/>
  <c r="G13" i="24"/>
  <c r="H13" i="24" s="1"/>
  <c r="G12" i="24"/>
  <c r="H12" i="24" s="1"/>
  <c r="G11" i="24"/>
  <c r="H11" i="24" s="1"/>
  <c r="G10" i="24"/>
  <c r="H10" i="24" s="1"/>
  <c r="G9" i="24"/>
  <c r="H9" i="24" s="1"/>
  <c r="G8" i="24"/>
  <c r="H8" i="24" s="1"/>
  <c r="G7" i="24"/>
  <c r="H7" i="24" s="1"/>
  <c r="G6" i="24"/>
  <c r="B3" i="23"/>
  <c r="A6" i="23" s="1"/>
  <c r="E42" i="23"/>
  <c r="E41" i="23"/>
  <c r="E40" i="23"/>
  <c r="G35" i="23"/>
  <c r="H35" i="23" s="1"/>
  <c r="G34" i="23"/>
  <c r="H34" i="23" s="1"/>
  <c r="G33" i="23"/>
  <c r="H33" i="23" s="1"/>
  <c r="G32" i="23"/>
  <c r="H32" i="23" s="1"/>
  <c r="G31" i="23"/>
  <c r="H31" i="23" s="1"/>
  <c r="G30" i="23"/>
  <c r="H30" i="23" s="1"/>
  <c r="G29" i="23"/>
  <c r="H29" i="23" s="1"/>
  <c r="G28" i="23"/>
  <c r="H28" i="23" s="1"/>
  <c r="G27" i="23"/>
  <c r="H27" i="23" s="1"/>
  <c r="G26" i="23"/>
  <c r="H26" i="23" s="1"/>
  <c r="G25" i="23"/>
  <c r="H25" i="23" s="1"/>
  <c r="G24" i="23"/>
  <c r="H24" i="23" s="1"/>
  <c r="G23" i="23"/>
  <c r="H23" i="23" s="1"/>
  <c r="G22" i="23"/>
  <c r="H22" i="23" s="1"/>
  <c r="G21" i="23"/>
  <c r="H21" i="23" s="1"/>
  <c r="G20" i="23"/>
  <c r="H20" i="23" s="1"/>
  <c r="G19" i="23"/>
  <c r="H19" i="23" s="1"/>
  <c r="G18" i="23"/>
  <c r="H18" i="23" s="1"/>
  <c r="G17" i="23"/>
  <c r="H17" i="23" s="1"/>
  <c r="G16" i="23"/>
  <c r="H16" i="23" s="1"/>
  <c r="G15" i="23"/>
  <c r="H15" i="23" s="1"/>
  <c r="G14" i="23"/>
  <c r="H14" i="23" s="1"/>
  <c r="G13" i="23"/>
  <c r="H13" i="23" s="1"/>
  <c r="G12" i="23"/>
  <c r="H12" i="23" s="1"/>
  <c r="G11" i="23"/>
  <c r="H11" i="23" s="1"/>
  <c r="G10" i="23"/>
  <c r="H10" i="23" s="1"/>
  <c r="G9" i="23"/>
  <c r="H9" i="23" s="1"/>
  <c r="G8" i="23"/>
  <c r="H8" i="23" s="1"/>
  <c r="G7" i="23"/>
  <c r="H7" i="23" s="1"/>
  <c r="G6" i="23"/>
  <c r="B3" i="22"/>
  <c r="A6" i="22" s="1"/>
  <c r="A7" i="22" s="1"/>
  <c r="E42" i="22"/>
  <c r="E41" i="22"/>
  <c r="E40" i="22"/>
  <c r="G36" i="22"/>
  <c r="H36" i="22" s="1"/>
  <c r="G35" i="22"/>
  <c r="H35" i="22" s="1"/>
  <c r="G34" i="22"/>
  <c r="H34" i="22" s="1"/>
  <c r="G33" i="22"/>
  <c r="H33" i="22" s="1"/>
  <c r="G32" i="22"/>
  <c r="H32" i="22" s="1"/>
  <c r="G31" i="22"/>
  <c r="H31" i="22" s="1"/>
  <c r="G30" i="22"/>
  <c r="H30" i="22" s="1"/>
  <c r="G29" i="22"/>
  <c r="H29" i="22" s="1"/>
  <c r="G28" i="22"/>
  <c r="H28" i="22" s="1"/>
  <c r="G27" i="22"/>
  <c r="H27" i="22" s="1"/>
  <c r="G26" i="22"/>
  <c r="H26" i="22" s="1"/>
  <c r="G25" i="22"/>
  <c r="H25" i="22" s="1"/>
  <c r="G24" i="22"/>
  <c r="H24" i="22" s="1"/>
  <c r="G23" i="22"/>
  <c r="H23" i="22" s="1"/>
  <c r="G22" i="22"/>
  <c r="H22" i="22" s="1"/>
  <c r="G21" i="22"/>
  <c r="H21" i="22" s="1"/>
  <c r="G20" i="22"/>
  <c r="H20" i="22" s="1"/>
  <c r="G19" i="22"/>
  <c r="H19" i="22" s="1"/>
  <c r="G18" i="22"/>
  <c r="H18" i="22" s="1"/>
  <c r="G17" i="22"/>
  <c r="H17" i="22" s="1"/>
  <c r="G16" i="22"/>
  <c r="H16" i="22" s="1"/>
  <c r="G15" i="22"/>
  <c r="H15" i="22" s="1"/>
  <c r="G14" i="22"/>
  <c r="H14" i="22" s="1"/>
  <c r="G13" i="22"/>
  <c r="H13" i="22" s="1"/>
  <c r="G12" i="22"/>
  <c r="H12" i="22" s="1"/>
  <c r="G11" i="22"/>
  <c r="H11" i="22" s="1"/>
  <c r="G10" i="22"/>
  <c r="H10" i="22" s="1"/>
  <c r="G9" i="22"/>
  <c r="H9" i="22" s="1"/>
  <c r="G8" i="22"/>
  <c r="H8" i="22" s="1"/>
  <c r="G7" i="22"/>
  <c r="H7" i="22" s="1"/>
  <c r="G6" i="22"/>
  <c r="B3" i="21"/>
  <c r="A6" i="21" s="1"/>
  <c r="A7" i="21" s="1"/>
  <c r="E42" i="21"/>
  <c r="E41" i="21"/>
  <c r="E40" i="21"/>
  <c r="G35" i="21"/>
  <c r="H35" i="21" s="1"/>
  <c r="G34" i="21"/>
  <c r="H34" i="21" s="1"/>
  <c r="G33" i="21"/>
  <c r="H33" i="21" s="1"/>
  <c r="G32" i="21"/>
  <c r="H32" i="21" s="1"/>
  <c r="G31" i="21"/>
  <c r="H31" i="21" s="1"/>
  <c r="G30" i="21"/>
  <c r="H30" i="21" s="1"/>
  <c r="G29" i="21"/>
  <c r="H29" i="21" s="1"/>
  <c r="G28" i="21"/>
  <c r="H28" i="21" s="1"/>
  <c r="G27" i="21"/>
  <c r="H27" i="21" s="1"/>
  <c r="G26" i="21"/>
  <c r="H26" i="21" s="1"/>
  <c r="G25" i="21"/>
  <c r="H25" i="21" s="1"/>
  <c r="G24" i="21"/>
  <c r="H24" i="21" s="1"/>
  <c r="G23" i="21"/>
  <c r="H23" i="21" s="1"/>
  <c r="G22" i="21"/>
  <c r="H22" i="21" s="1"/>
  <c r="G21" i="21"/>
  <c r="H21" i="21" s="1"/>
  <c r="G20" i="21"/>
  <c r="H20" i="21" s="1"/>
  <c r="G19" i="21"/>
  <c r="H19" i="21" s="1"/>
  <c r="G18" i="21"/>
  <c r="H18" i="21" s="1"/>
  <c r="G17" i="21"/>
  <c r="H17" i="21" s="1"/>
  <c r="G16" i="21"/>
  <c r="H16" i="21" s="1"/>
  <c r="G15" i="21"/>
  <c r="H15" i="21" s="1"/>
  <c r="G14" i="21"/>
  <c r="H14" i="21" s="1"/>
  <c r="G13" i="21"/>
  <c r="H13" i="21" s="1"/>
  <c r="G12" i="21"/>
  <c r="H12" i="21" s="1"/>
  <c r="G11" i="21"/>
  <c r="H11" i="21" s="1"/>
  <c r="G10" i="21"/>
  <c r="H10" i="21" s="1"/>
  <c r="G9" i="21"/>
  <c r="H9" i="21" s="1"/>
  <c r="G8" i="21"/>
  <c r="H8" i="21" s="1"/>
  <c r="G7" i="21"/>
  <c r="H7" i="21" s="1"/>
  <c r="G6" i="21"/>
  <c r="B3" i="20"/>
  <c r="A6" i="20" s="1"/>
  <c r="A7" i="20" s="1"/>
  <c r="E42" i="20"/>
  <c r="E41" i="20"/>
  <c r="E40" i="20"/>
  <c r="G36" i="20"/>
  <c r="H36" i="20" s="1"/>
  <c r="G35" i="20"/>
  <c r="H35" i="20" s="1"/>
  <c r="G34" i="20"/>
  <c r="H34" i="20" s="1"/>
  <c r="G33" i="20"/>
  <c r="H33" i="20" s="1"/>
  <c r="G32" i="20"/>
  <c r="H32" i="20" s="1"/>
  <c r="G31" i="20"/>
  <c r="H31" i="20" s="1"/>
  <c r="G30" i="20"/>
  <c r="H30" i="20" s="1"/>
  <c r="G29" i="20"/>
  <c r="H29" i="20" s="1"/>
  <c r="G28" i="20"/>
  <c r="H28" i="20" s="1"/>
  <c r="G27" i="20"/>
  <c r="H27" i="20" s="1"/>
  <c r="G26" i="20"/>
  <c r="H26" i="20" s="1"/>
  <c r="G25" i="20"/>
  <c r="H25" i="20" s="1"/>
  <c r="G24" i="20"/>
  <c r="H24" i="20" s="1"/>
  <c r="G23" i="20"/>
  <c r="H23" i="20" s="1"/>
  <c r="G22" i="20"/>
  <c r="H22" i="20" s="1"/>
  <c r="G21" i="20"/>
  <c r="H21" i="20" s="1"/>
  <c r="G20" i="20"/>
  <c r="H20" i="20" s="1"/>
  <c r="G19" i="20"/>
  <c r="H19" i="20" s="1"/>
  <c r="G18" i="20"/>
  <c r="H18" i="20" s="1"/>
  <c r="G17" i="20"/>
  <c r="H17" i="20" s="1"/>
  <c r="G16" i="20"/>
  <c r="H16" i="20" s="1"/>
  <c r="G15" i="20"/>
  <c r="H15" i="20" s="1"/>
  <c r="G14" i="20"/>
  <c r="H14" i="20" s="1"/>
  <c r="G13" i="20"/>
  <c r="H13" i="20" s="1"/>
  <c r="G12" i="20"/>
  <c r="H12" i="20" s="1"/>
  <c r="G11" i="20"/>
  <c r="H11" i="20" s="1"/>
  <c r="G10" i="20"/>
  <c r="H10" i="20" s="1"/>
  <c r="G9" i="20"/>
  <c r="H9" i="20" s="1"/>
  <c r="G8" i="20"/>
  <c r="H8" i="20" s="1"/>
  <c r="G7" i="20"/>
  <c r="H7" i="20" s="1"/>
  <c r="G6" i="20"/>
  <c r="B3" i="19"/>
  <c r="A6" i="19" s="1"/>
  <c r="E42" i="19"/>
  <c r="E41" i="19"/>
  <c r="E40" i="19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G25" i="19"/>
  <c r="H25" i="19" s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6" i="1"/>
  <c r="H6" i="1" s="1"/>
  <c r="B3" i="1"/>
  <c r="A6" i="1" s="1"/>
  <c r="A7" i="1" s="1"/>
  <c r="E42" i="1"/>
  <c r="E41" i="1"/>
  <c r="E40" i="1"/>
  <c r="B1" i="3"/>
  <c r="B2" i="3"/>
  <c r="B4" i="3" s="1"/>
  <c r="B5" i="3" s="1"/>
  <c r="E44" i="26" l="1"/>
  <c r="E44" i="19"/>
  <c r="E45" i="1"/>
  <c r="E44" i="24"/>
  <c r="E45" i="29"/>
  <c r="E44" i="21"/>
  <c r="E44" i="23"/>
  <c r="E44" i="28"/>
  <c r="E44" i="27"/>
  <c r="E44" i="20"/>
  <c r="E44" i="22"/>
  <c r="E44" i="25"/>
  <c r="E44" i="29"/>
  <c r="C7" i="29"/>
  <c r="B7" i="29"/>
  <c r="A8" i="29"/>
  <c r="B6" i="29"/>
  <c r="C6" i="29"/>
  <c r="B6" i="27"/>
  <c r="A7" i="27"/>
  <c r="A8" i="27" s="1"/>
  <c r="B8" i="27" s="1"/>
  <c r="C7" i="28"/>
  <c r="B7" i="28"/>
  <c r="A8" i="28"/>
  <c r="B6" i="28"/>
  <c r="C6" i="28"/>
  <c r="H6" i="28"/>
  <c r="E45" i="28" s="1"/>
  <c r="H6" i="27"/>
  <c r="E45" i="27" s="1"/>
  <c r="H6" i="26"/>
  <c r="E45" i="26" s="1"/>
  <c r="A7" i="26"/>
  <c r="B6" i="26"/>
  <c r="C7" i="25"/>
  <c r="B7" i="25"/>
  <c r="A8" i="25"/>
  <c r="B6" i="25"/>
  <c r="C6" i="25"/>
  <c r="H6" i="25"/>
  <c r="E45" i="25" s="1"/>
  <c r="C7" i="24"/>
  <c r="B7" i="24"/>
  <c r="A8" i="24"/>
  <c r="B6" i="24"/>
  <c r="H6" i="24"/>
  <c r="E45" i="24" s="1"/>
  <c r="C6" i="24"/>
  <c r="C6" i="23"/>
  <c r="B6" i="23"/>
  <c r="A7" i="23"/>
  <c r="H6" i="23"/>
  <c r="E45" i="23" s="1"/>
  <c r="C7" i="22"/>
  <c r="B7" i="22"/>
  <c r="A8" i="22"/>
  <c r="B6" i="22"/>
  <c r="C6" i="22"/>
  <c r="H6" i="22"/>
  <c r="E45" i="22" s="1"/>
  <c r="C7" i="21"/>
  <c r="B7" i="21"/>
  <c r="A8" i="21"/>
  <c r="B6" i="21"/>
  <c r="C6" i="21"/>
  <c r="H6" i="21"/>
  <c r="E45" i="21" s="1"/>
  <c r="C7" i="20"/>
  <c r="B7" i="20"/>
  <c r="A8" i="20"/>
  <c r="B6" i="20"/>
  <c r="C6" i="20"/>
  <c r="H6" i="20"/>
  <c r="E45" i="20" s="1"/>
  <c r="A7" i="19"/>
  <c r="B7" i="19" s="1"/>
  <c r="C6" i="19"/>
  <c r="B6" i="19"/>
  <c r="H6" i="19"/>
  <c r="E45" i="19" s="1"/>
  <c r="B6" i="1"/>
  <c r="E44" i="1"/>
  <c r="B8" i="18"/>
  <c r="C6" i="1"/>
  <c r="A8" i="1"/>
  <c r="A9" i="1" s="1"/>
  <c r="C9" i="1" s="1"/>
  <c r="C7" i="1"/>
  <c r="B7" i="1"/>
  <c r="C4" i="3"/>
  <c r="C5" i="3" s="1"/>
  <c r="C8" i="27" l="1"/>
  <c r="E4" i="18"/>
  <c r="C7" i="19"/>
  <c r="E5" i="18"/>
  <c r="A9" i="29"/>
  <c r="C8" i="29"/>
  <c r="B8" i="29"/>
  <c r="A9" i="27"/>
  <c r="C9" i="27" s="1"/>
  <c r="B7" i="27"/>
  <c r="C7" i="27"/>
  <c r="A9" i="28"/>
  <c r="C8" i="28"/>
  <c r="B8" i="28"/>
  <c r="A8" i="26"/>
  <c r="C7" i="26"/>
  <c r="B7" i="26"/>
  <c r="A9" i="25"/>
  <c r="C8" i="25"/>
  <c r="B8" i="25"/>
  <c r="A9" i="24"/>
  <c r="C8" i="24"/>
  <c r="B8" i="24"/>
  <c r="A8" i="23"/>
  <c r="C7" i="23"/>
  <c r="B7" i="23"/>
  <c r="A9" i="22"/>
  <c r="C8" i="22"/>
  <c r="B8" i="22"/>
  <c r="A9" i="21"/>
  <c r="C8" i="21"/>
  <c r="B8" i="21"/>
  <c r="A9" i="20"/>
  <c r="C8" i="20"/>
  <c r="B8" i="20"/>
  <c r="A8" i="19"/>
  <c r="A9" i="19" s="1"/>
  <c r="B8" i="1"/>
  <c r="C8" i="1"/>
  <c r="B9" i="1"/>
  <c r="A10" i="1"/>
  <c r="C10" i="1" s="1"/>
  <c r="D4" i="3"/>
  <c r="D5" i="3" s="1"/>
  <c r="B3" i="3"/>
  <c r="C3" i="3" s="1"/>
  <c r="D3" i="3" s="1"/>
  <c r="E3" i="3" s="1"/>
  <c r="F3" i="3" s="1"/>
  <c r="G3" i="3" s="1"/>
  <c r="H3" i="3" s="1"/>
  <c r="A10" i="27" l="1"/>
  <c r="A11" i="27" s="1"/>
  <c r="B8" i="19"/>
  <c r="C8" i="19"/>
  <c r="B9" i="27"/>
  <c r="B9" i="29"/>
  <c r="A10" i="29"/>
  <c r="C9" i="29"/>
  <c r="A10" i="28"/>
  <c r="C9" i="28"/>
  <c r="B9" i="28"/>
  <c r="A9" i="26"/>
  <c r="B8" i="26"/>
  <c r="C8" i="26"/>
  <c r="B9" i="25"/>
  <c r="A10" i="25"/>
  <c r="C9" i="25"/>
  <c r="A10" i="24"/>
  <c r="C9" i="24"/>
  <c r="B9" i="24"/>
  <c r="A9" i="23"/>
  <c r="C8" i="23"/>
  <c r="B8" i="23"/>
  <c r="A10" i="22"/>
  <c r="C9" i="22"/>
  <c r="B9" i="22"/>
  <c r="B9" i="21"/>
  <c r="A10" i="21"/>
  <c r="C9" i="21"/>
  <c r="B9" i="20"/>
  <c r="A10" i="20"/>
  <c r="C9" i="20"/>
  <c r="A10" i="19"/>
  <c r="C9" i="19"/>
  <c r="B9" i="19"/>
  <c r="A11" i="1"/>
  <c r="C11" i="1" s="1"/>
  <c r="B10" i="1"/>
  <c r="E4" i="3"/>
  <c r="E5" i="3" s="1"/>
  <c r="C10" i="27" l="1"/>
  <c r="B10" i="27"/>
  <c r="C10" i="29"/>
  <c r="B10" i="29"/>
  <c r="A11" i="29"/>
  <c r="C10" i="28"/>
  <c r="B10" i="28"/>
  <c r="A11" i="28"/>
  <c r="B11" i="27"/>
  <c r="A12" i="27"/>
  <c r="C11" i="27"/>
  <c r="C9" i="26"/>
  <c r="B9" i="26"/>
  <c r="A10" i="26"/>
  <c r="C10" i="25"/>
  <c r="B10" i="25"/>
  <c r="A11" i="25"/>
  <c r="C10" i="24"/>
  <c r="B10" i="24"/>
  <c r="A11" i="24"/>
  <c r="C9" i="23"/>
  <c r="B9" i="23"/>
  <c r="A10" i="23"/>
  <c r="C10" i="22"/>
  <c r="B10" i="22"/>
  <c r="A11" i="22"/>
  <c r="C10" i="21"/>
  <c r="B10" i="21"/>
  <c r="A11" i="21"/>
  <c r="C10" i="20"/>
  <c r="B10" i="20"/>
  <c r="A11" i="20"/>
  <c r="C10" i="19"/>
  <c r="B10" i="19"/>
  <c r="A11" i="19"/>
  <c r="A12" i="1"/>
  <c r="C12" i="1" s="1"/>
  <c r="B11" i="1"/>
  <c r="F4" i="3"/>
  <c r="F5" i="3" s="1"/>
  <c r="A12" i="29" l="1"/>
  <c r="C11" i="29"/>
  <c r="B11" i="29"/>
  <c r="A12" i="28"/>
  <c r="B11" i="28"/>
  <c r="C11" i="28"/>
  <c r="C12" i="27"/>
  <c r="B12" i="27"/>
  <c r="A13" i="27"/>
  <c r="A11" i="26"/>
  <c r="C10" i="26"/>
  <c r="B10" i="26"/>
  <c r="A12" i="25"/>
  <c r="C11" i="25"/>
  <c r="B11" i="25"/>
  <c r="A12" i="24"/>
  <c r="B11" i="24"/>
  <c r="C11" i="24"/>
  <c r="A11" i="23"/>
  <c r="C10" i="23"/>
  <c r="B10" i="23"/>
  <c r="A12" i="22"/>
  <c r="C11" i="22"/>
  <c r="B11" i="22"/>
  <c r="A12" i="21"/>
  <c r="C11" i="21"/>
  <c r="B11" i="21"/>
  <c r="A12" i="20"/>
  <c r="C11" i="20"/>
  <c r="B11" i="20"/>
  <c r="A12" i="19"/>
  <c r="C11" i="19"/>
  <c r="B11" i="19"/>
  <c r="A13" i="1"/>
  <c r="C13" i="1" s="1"/>
  <c r="B12" i="1"/>
  <c r="G4" i="3"/>
  <c r="G5" i="3" s="1"/>
  <c r="B12" i="29" l="1"/>
  <c r="A13" i="29"/>
  <c r="C12" i="29"/>
  <c r="B12" i="28"/>
  <c r="A13" i="28"/>
  <c r="C12" i="28"/>
  <c r="C13" i="27"/>
  <c r="A14" i="27"/>
  <c r="B13" i="27"/>
  <c r="B11" i="26"/>
  <c r="A12" i="26"/>
  <c r="C11" i="26"/>
  <c r="B12" i="25"/>
  <c r="C12" i="25"/>
  <c r="A13" i="25"/>
  <c r="B12" i="24"/>
  <c r="A13" i="24"/>
  <c r="C12" i="24"/>
  <c r="B11" i="23"/>
  <c r="A12" i="23"/>
  <c r="C11" i="23"/>
  <c r="B12" i="22"/>
  <c r="A13" i="22"/>
  <c r="C12" i="22"/>
  <c r="B12" i="21"/>
  <c r="A13" i="21"/>
  <c r="C12" i="21"/>
  <c r="B12" i="20"/>
  <c r="C12" i="20"/>
  <c r="A13" i="20"/>
  <c r="B12" i="19"/>
  <c r="A13" i="19"/>
  <c r="C12" i="19"/>
  <c r="A14" i="1"/>
  <c r="C14" i="1" s="1"/>
  <c r="B13" i="1"/>
  <c r="H4" i="3"/>
  <c r="H5" i="3" s="1"/>
  <c r="C13" i="29" l="1"/>
  <c r="B13" i="29"/>
  <c r="A14" i="29"/>
  <c r="C13" i="28"/>
  <c r="B13" i="28"/>
  <c r="A14" i="28"/>
  <c r="C14" i="27"/>
  <c r="B14" i="27"/>
  <c r="A15" i="27"/>
  <c r="C12" i="26"/>
  <c r="B12" i="26"/>
  <c r="A13" i="26"/>
  <c r="A14" i="25"/>
  <c r="C13" i="25"/>
  <c r="B13" i="25"/>
  <c r="C13" i="24"/>
  <c r="B13" i="24"/>
  <c r="A14" i="24"/>
  <c r="C12" i="23"/>
  <c r="B12" i="23"/>
  <c r="A13" i="23"/>
  <c r="C13" i="22"/>
  <c r="B13" i="22"/>
  <c r="A14" i="22"/>
  <c r="C13" i="21"/>
  <c r="B13" i="21"/>
  <c r="A14" i="21"/>
  <c r="C13" i="20"/>
  <c r="B13" i="20"/>
  <c r="A14" i="20"/>
  <c r="C13" i="19"/>
  <c r="B13" i="19"/>
  <c r="A14" i="19"/>
  <c r="A15" i="1"/>
  <c r="C15" i="1" s="1"/>
  <c r="B14" i="1"/>
  <c r="B6" i="3"/>
  <c r="A15" i="29" l="1"/>
  <c r="C14" i="29"/>
  <c r="B14" i="29"/>
  <c r="C14" i="28"/>
  <c r="A15" i="28"/>
  <c r="B14" i="28"/>
  <c r="A16" i="27"/>
  <c r="C15" i="27"/>
  <c r="B15" i="27"/>
  <c r="A14" i="26"/>
  <c r="C13" i="26"/>
  <c r="B13" i="26"/>
  <c r="A15" i="25"/>
  <c r="C14" i="25"/>
  <c r="B14" i="25"/>
  <c r="C14" i="24"/>
  <c r="A15" i="24"/>
  <c r="B14" i="24"/>
  <c r="A14" i="23"/>
  <c r="C13" i="23"/>
  <c r="B13" i="23"/>
  <c r="A15" i="22"/>
  <c r="C14" i="22"/>
  <c r="B14" i="22"/>
  <c r="A15" i="21"/>
  <c r="C14" i="21"/>
  <c r="B14" i="21"/>
  <c r="A15" i="20"/>
  <c r="C14" i="20"/>
  <c r="B14" i="20"/>
  <c r="A15" i="19"/>
  <c r="C14" i="19"/>
  <c r="B14" i="19"/>
  <c r="A16" i="1"/>
  <c r="C16" i="1" s="1"/>
  <c r="B15" i="1"/>
  <c r="C6" i="3"/>
  <c r="B7" i="3"/>
  <c r="C15" i="29" l="1"/>
  <c r="B15" i="29"/>
  <c r="A16" i="29"/>
  <c r="C15" i="28"/>
  <c r="B15" i="28"/>
  <c r="A16" i="28"/>
  <c r="A17" i="27"/>
  <c r="C16" i="27"/>
  <c r="B16" i="27"/>
  <c r="C14" i="26"/>
  <c r="B14" i="26"/>
  <c r="A15" i="26"/>
  <c r="C15" i="25"/>
  <c r="B15" i="25"/>
  <c r="A16" i="25"/>
  <c r="C15" i="24"/>
  <c r="A16" i="24"/>
  <c r="B15" i="24"/>
  <c r="C14" i="23"/>
  <c r="B14" i="23"/>
  <c r="A15" i="23"/>
  <c r="C15" i="22"/>
  <c r="B15" i="22"/>
  <c r="A16" i="22"/>
  <c r="C15" i="21"/>
  <c r="B15" i="21"/>
  <c r="A16" i="21"/>
  <c r="C15" i="20"/>
  <c r="B15" i="20"/>
  <c r="A16" i="20"/>
  <c r="C15" i="19"/>
  <c r="B15" i="19"/>
  <c r="A16" i="19"/>
  <c r="A17" i="1"/>
  <c r="C17" i="1" s="1"/>
  <c r="B16" i="1"/>
  <c r="D6" i="3"/>
  <c r="C7" i="3"/>
  <c r="A17" i="29" l="1"/>
  <c r="C16" i="29"/>
  <c r="B16" i="29"/>
  <c r="A17" i="28"/>
  <c r="C16" i="28"/>
  <c r="B16" i="28"/>
  <c r="C17" i="27"/>
  <c r="B17" i="27"/>
  <c r="A18" i="27"/>
  <c r="A16" i="26"/>
  <c r="C15" i="26"/>
  <c r="B15" i="26"/>
  <c r="A17" i="25"/>
  <c r="C16" i="25"/>
  <c r="B16" i="25"/>
  <c r="A17" i="24"/>
  <c r="C16" i="24"/>
  <c r="B16" i="24"/>
  <c r="A16" i="23"/>
  <c r="C15" i="23"/>
  <c r="B15" i="23"/>
  <c r="A17" i="22"/>
  <c r="C16" i="22"/>
  <c r="B16" i="22"/>
  <c r="A17" i="21"/>
  <c r="C16" i="21"/>
  <c r="B16" i="21"/>
  <c r="A17" i="20"/>
  <c r="C16" i="20"/>
  <c r="B16" i="20"/>
  <c r="A17" i="19"/>
  <c r="C16" i="19"/>
  <c r="B16" i="19"/>
  <c r="A18" i="1"/>
  <c r="C18" i="1" s="1"/>
  <c r="B17" i="1"/>
  <c r="E6" i="3"/>
  <c r="D7" i="3"/>
  <c r="A18" i="29" l="1"/>
  <c r="B17" i="29"/>
  <c r="C17" i="29"/>
  <c r="A18" i="28"/>
  <c r="C17" i="28"/>
  <c r="B17" i="28"/>
  <c r="A19" i="27"/>
  <c r="C18" i="27"/>
  <c r="B18" i="27"/>
  <c r="A17" i="26"/>
  <c r="B16" i="26"/>
  <c r="C16" i="26"/>
  <c r="B17" i="25"/>
  <c r="A18" i="25"/>
  <c r="C17" i="25"/>
  <c r="A18" i="24"/>
  <c r="C17" i="24"/>
  <c r="B17" i="24"/>
  <c r="A17" i="23"/>
  <c r="C16" i="23"/>
  <c r="B16" i="23"/>
  <c r="A18" i="22"/>
  <c r="B17" i="22"/>
  <c r="C17" i="22"/>
  <c r="A18" i="21"/>
  <c r="B17" i="21"/>
  <c r="C17" i="21"/>
  <c r="A18" i="20"/>
  <c r="C17" i="20"/>
  <c r="B17" i="20"/>
  <c r="A18" i="19"/>
  <c r="C17" i="19"/>
  <c r="B17" i="19"/>
  <c r="A19" i="1"/>
  <c r="C19" i="1" s="1"/>
  <c r="B18" i="1"/>
  <c r="F6" i="3"/>
  <c r="E7" i="3"/>
  <c r="C18" i="29" l="1"/>
  <c r="B18" i="29"/>
  <c r="A19" i="29"/>
  <c r="C18" i="28"/>
  <c r="B18" i="28"/>
  <c r="A19" i="28"/>
  <c r="B19" i="27"/>
  <c r="A20" i="27"/>
  <c r="C19" i="27"/>
  <c r="C17" i="26"/>
  <c r="B17" i="26"/>
  <c r="A18" i="26"/>
  <c r="C18" i="25"/>
  <c r="B18" i="25"/>
  <c r="A19" i="25"/>
  <c r="C18" i="24"/>
  <c r="B18" i="24"/>
  <c r="A19" i="24"/>
  <c r="C17" i="23"/>
  <c r="B17" i="23"/>
  <c r="A18" i="23"/>
  <c r="C18" i="22"/>
  <c r="B18" i="22"/>
  <c r="A19" i="22"/>
  <c r="C18" i="21"/>
  <c r="B18" i="21"/>
  <c r="A19" i="21"/>
  <c r="C18" i="20"/>
  <c r="B18" i="20"/>
  <c r="A19" i="20"/>
  <c r="C18" i="19"/>
  <c r="B18" i="19"/>
  <c r="A19" i="19"/>
  <c r="A20" i="1"/>
  <c r="C20" i="1" s="1"/>
  <c r="B19" i="1"/>
  <c r="G6" i="3"/>
  <c r="F7" i="3"/>
  <c r="A20" i="29" l="1"/>
  <c r="C19" i="29"/>
  <c r="B19" i="29"/>
  <c r="A20" i="28"/>
  <c r="B19" i="28"/>
  <c r="C19" i="28"/>
  <c r="C20" i="27"/>
  <c r="B20" i="27"/>
  <c r="A21" i="27"/>
  <c r="A19" i="26"/>
  <c r="C18" i="26"/>
  <c r="B18" i="26"/>
  <c r="A20" i="25"/>
  <c r="C19" i="25"/>
  <c r="B19" i="25"/>
  <c r="A20" i="24"/>
  <c r="C19" i="24"/>
  <c r="B19" i="24"/>
  <c r="A19" i="23"/>
  <c r="C18" i="23"/>
  <c r="B18" i="23"/>
  <c r="A20" i="22"/>
  <c r="C19" i="22"/>
  <c r="B19" i="22"/>
  <c r="A20" i="21"/>
  <c r="C19" i="21"/>
  <c r="B19" i="21"/>
  <c r="A20" i="20"/>
  <c r="C19" i="20"/>
  <c r="B19" i="20"/>
  <c r="A20" i="19"/>
  <c r="C19" i="19"/>
  <c r="B19" i="19"/>
  <c r="A21" i="1"/>
  <c r="C21" i="1" s="1"/>
  <c r="B20" i="1"/>
  <c r="H6" i="3"/>
  <c r="G7" i="3"/>
  <c r="B20" i="29" l="1"/>
  <c r="A21" i="29"/>
  <c r="C20" i="29"/>
  <c r="B20" i="28"/>
  <c r="A21" i="28"/>
  <c r="C20" i="28"/>
  <c r="A22" i="27"/>
  <c r="C21" i="27"/>
  <c r="B21" i="27"/>
  <c r="B19" i="26"/>
  <c r="A20" i="26"/>
  <c r="C19" i="26"/>
  <c r="B20" i="25"/>
  <c r="C20" i="25"/>
  <c r="A21" i="25"/>
  <c r="B20" i="24"/>
  <c r="A21" i="24"/>
  <c r="C20" i="24"/>
  <c r="B19" i="23"/>
  <c r="C19" i="23"/>
  <c r="A20" i="23"/>
  <c r="B20" i="22"/>
  <c r="A21" i="22"/>
  <c r="C20" i="22"/>
  <c r="B20" i="21"/>
  <c r="A21" i="21"/>
  <c r="C20" i="21"/>
  <c r="B20" i="20"/>
  <c r="C20" i="20"/>
  <c r="A21" i="20"/>
  <c r="B20" i="19"/>
  <c r="A21" i="19"/>
  <c r="C20" i="19"/>
  <c r="A22" i="1"/>
  <c r="C22" i="1" s="1"/>
  <c r="B21" i="1"/>
  <c r="B8" i="3"/>
  <c r="H7" i="3"/>
  <c r="C21" i="29" l="1"/>
  <c r="B21" i="29"/>
  <c r="A22" i="29"/>
  <c r="C21" i="28"/>
  <c r="B21" i="28"/>
  <c r="A22" i="28"/>
  <c r="C22" i="27"/>
  <c r="B22" i="27"/>
  <c r="A23" i="27"/>
  <c r="C20" i="26"/>
  <c r="B20" i="26"/>
  <c r="A21" i="26"/>
  <c r="C21" i="25"/>
  <c r="B21" i="25"/>
  <c r="A22" i="25"/>
  <c r="C21" i="24"/>
  <c r="B21" i="24"/>
  <c r="A22" i="24"/>
  <c r="C20" i="23"/>
  <c r="A21" i="23"/>
  <c r="B20" i="23"/>
  <c r="C21" i="22"/>
  <c r="B21" i="22"/>
  <c r="A22" i="22"/>
  <c r="C21" i="21"/>
  <c r="B21" i="21"/>
  <c r="A22" i="21"/>
  <c r="A22" i="20"/>
  <c r="C21" i="20"/>
  <c r="B21" i="20"/>
  <c r="C21" i="19"/>
  <c r="B21" i="19"/>
  <c r="A22" i="19"/>
  <c r="A23" i="1"/>
  <c r="C23" i="1" s="1"/>
  <c r="B22" i="1"/>
  <c r="C8" i="3"/>
  <c r="B9" i="3"/>
  <c r="A23" i="29" l="1"/>
  <c r="C22" i="29"/>
  <c r="B22" i="29"/>
  <c r="C22" i="28"/>
  <c r="A23" i="28"/>
  <c r="B22" i="28"/>
  <c r="A24" i="27"/>
  <c r="C23" i="27"/>
  <c r="B23" i="27"/>
  <c r="A22" i="26"/>
  <c r="C21" i="26"/>
  <c r="B21" i="26"/>
  <c r="A23" i="25"/>
  <c r="C22" i="25"/>
  <c r="B22" i="25"/>
  <c r="A23" i="24"/>
  <c r="C22" i="24"/>
  <c r="B22" i="24"/>
  <c r="A22" i="23"/>
  <c r="C21" i="23"/>
  <c r="B21" i="23"/>
  <c r="A23" i="22"/>
  <c r="C22" i="22"/>
  <c r="B22" i="22"/>
  <c r="A23" i="21"/>
  <c r="C22" i="21"/>
  <c r="B22" i="21"/>
  <c r="A23" i="20"/>
  <c r="C22" i="20"/>
  <c r="B22" i="20"/>
  <c r="C22" i="19"/>
  <c r="A23" i="19"/>
  <c r="B22" i="19"/>
  <c r="A24" i="1"/>
  <c r="C24" i="1" s="1"/>
  <c r="B23" i="1"/>
  <c r="D8" i="3"/>
  <c r="C9" i="3"/>
  <c r="C23" i="29" l="1"/>
  <c r="B23" i="29"/>
  <c r="A24" i="29"/>
  <c r="C23" i="28"/>
  <c r="B23" i="28"/>
  <c r="A24" i="28"/>
  <c r="A25" i="27"/>
  <c r="C24" i="27"/>
  <c r="B24" i="27"/>
  <c r="C22" i="26"/>
  <c r="B22" i="26"/>
  <c r="A23" i="26"/>
  <c r="C23" i="25"/>
  <c r="B23" i="25"/>
  <c r="A24" i="25"/>
  <c r="C23" i="24"/>
  <c r="B23" i="24"/>
  <c r="A24" i="24"/>
  <c r="C22" i="23"/>
  <c r="B22" i="23"/>
  <c r="A23" i="23"/>
  <c r="C23" i="22"/>
  <c r="B23" i="22"/>
  <c r="A24" i="22"/>
  <c r="C23" i="21"/>
  <c r="B23" i="21"/>
  <c r="A24" i="21"/>
  <c r="C23" i="20"/>
  <c r="B23" i="20"/>
  <c r="A24" i="20"/>
  <c r="C23" i="19"/>
  <c r="B23" i="19"/>
  <c r="A24" i="19"/>
  <c r="A25" i="1"/>
  <c r="C25" i="1" s="1"/>
  <c r="B24" i="1"/>
  <c r="E8" i="3"/>
  <c r="D9" i="3"/>
  <c r="A25" i="29" l="1"/>
  <c r="C24" i="29"/>
  <c r="B24" i="29"/>
  <c r="A25" i="28"/>
  <c r="C24" i="28"/>
  <c r="B24" i="28"/>
  <c r="C25" i="27"/>
  <c r="B25" i="27"/>
  <c r="A26" i="27"/>
  <c r="A24" i="26"/>
  <c r="C23" i="26"/>
  <c r="B23" i="26"/>
  <c r="A25" i="25"/>
  <c r="C24" i="25"/>
  <c r="B24" i="25"/>
  <c r="A25" i="24"/>
  <c r="C24" i="24"/>
  <c r="B24" i="24"/>
  <c r="A24" i="23"/>
  <c r="C23" i="23"/>
  <c r="B23" i="23"/>
  <c r="A25" i="22"/>
  <c r="C24" i="22"/>
  <c r="B24" i="22"/>
  <c r="A25" i="21"/>
  <c r="C24" i="21"/>
  <c r="B24" i="21"/>
  <c r="A25" i="20"/>
  <c r="C24" i="20"/>
  <c r="B24" i="20"/>
  <c r="A25" i="19"/>
  <c r="C24" i="19"/>
  <c r="B24" i="19"/>
  <c r="A26" i="1"/>
  <c r="C26" i="1" s="1"/>
  <c r="B25" i="1"/>
  <c r="F8" i="3"/>
  <c r="E9" i="3"/>
  <c r="A26" i="29" l="1"/>
  <c r="B25" i="29"/>
  <c r="C25" i="29"/>
  <c r="A26" i="28"/>
  <c r="C25" i="28"/>
  <c r="B25" i="28"/>
  <c r="A27" i="27"/>
  <c r="C26" i="27"/>
  <c r="B26" i="27"/>
  <c r="A25" i="26"/>
  <c r="B24" i="26"/>
  <c r="C24" i="26"/>
  <c r="B25" i="25"/>
  <c r="A26" i="25"/>
  <c r="C25" i="25"/>
  <c r="A26" i="24"/>
  <c r="C25" i="24"/>
  <c r="B25" i="24"/>
  <c r="A25" i="23"/>
  <c r="C24" i="23"/>
  <c r="B24" i="23"/>
  <c r="A26" i="22"/>
  <c r="B25" i="22"/>
  <c r="C25" i="22"/>
  <c r="A26" i="21"/>
  <c r="B25" i="21"/>
  <c r="C25" i="21"/>
  <c r="B25" i="20"/>
  <c r="A26" i="20"/>
  <c r="C25" i="20"/>
  <c r="A26" i="19"/>
  <c r="C25" i="19"/>
  <c r="B25" i="19"/>
  <c r="A27" i="1"/>
  <c r="C27" i="1" s="1"/>
  <c r="B26" i="1"/>
  <c r="G8" i="3"/>
  <c r="F9" i="3"/>
  <c r="C26" i="29" l="1"/>
  <c r="B26" i="29"/>
  <c r="A27" i="29"/>
  <c r="C26" i="28"/>
  <c r="B26" i="28"/>
  <c r="A27" i="28"/>
  <c r="B27" i="27"/>
  <c r="A28" i="27"/>
  <c r="C27" i="27"/>
  <c r="C25" i="26"/>
  <c r="B25" i="26"/>
  <c r="A26" i="26"/>
  <c r="C26" i="25"/>
  <c r="B26" i="25"/>
  <c r="A27" i="25"/>
  <c r="C26" i="24"/>
  <c r="B26" i="24"/>
  <c r="A27" i="24"/>
  <c r="C25" i="23"/>
  <c r="B25" i="23"/>
  <c r="A26" i="23"/>
  <c r="C26" i="22"/>
  <c r="B26" i="22"/>
  <c r="A27" i="22"/>
  <c r="C26" i="21"/>
  <c r="B26" i="21"/>
  <c r="A27" i="21"/>
  <c r="C26" i="20"/>
  <c r="B26" i="20"/>
  <c r="A27" i="20"/>
  <c r="C26" i="19"/>
  <c r="B26" i="19"/>
  <c r="A27" i="19"/>
  <c r="A28" i="1"/>
  <c r="C28" i="1" s="1"/>
  <c r="B27" i="1"/>
  <c r="H8" i="3"/>
  <c r="G9" i="3"/>
  <c r="A28" i="29" l="1"/>
  <c r="C27" i="29"/>
  <c r="B27" i="29"/>
  <c r="A28" i="28"/>
  <c r="B27" i="28"/>
  <c r="C27" i="28"/>
  <c r="C28" i="27"/>
  <c r="B28" i="27"/>
  <c r="A29" i="27"/>
  <c r="A27" i="26"/>
  <c r="C26" i="26"/>
  <c r="B26" i="26"/>
  <c r="A28" i="25"/>
  <c r="C27" i="25"/>
  <c r="B27" i="25"/>
  <c r="A28" i="24"/>
  <c r="C27" i="24"/>
  <c r="B27" i="24"/>
  <c r="A27" i="23"/>
  <c r="C26" i="23"/>
  <c r="B26" i="23"/>
  <c r="A28" i="22"/>
  <c r="C27" i="22"/>
  <c r="B27" i="22"/>
  <c r="A28" i="21"/>
  <c r="C27" i="21"/>
  <c r="B27" i="21"/>
  <c r="A28" i="20"/>
  <c r="C27" i="20"/>
  <c r="B27" i="20"/>
  <c r="A28" i="19"/>
  <c r="C27" i="19"/>
  <c r="B27" i="19"/>
  <c r="A29" i="1"/>
  <c r="C29" i="1" s="1"/>
  <c r="B28" i="1"/>
  <c r="B10" i="3"/>
  <c r="H9" i="3"/>
  <c r="B28" i="29" l="1"/>
  <c r="C28" i="29"/>
  <c r="A29" i="29"/>
  <c r="B28" i="28"/>
  <c r="A29" i="28"/>
  <c r="C28" i="28"/>
  <c r="A30" i="27"/>
  <c r="C29" i="27"/>
  <c r="B29" i="27"/>
  <c r="B27" i="26"/>
  <c r="C27" i="26"/>
  <c r="A28" i="26"/>
  <c r="B28" i="25"/>
  <c r="C28" i="25"/>
  <c r="A29" i="25"/>
  <c r="B28" i="24"/>
  <c r="A29" i="24"/>
  <c r="C28" i="24"/>
  <c r="B27" i="23"/>
  <c r="C27" i="23"/>
  <c r="A28" i="23"/>
  <c r="B28" i="22"/>
  <c r="C28" i="22"/>
  <c r="A29" i="22"/>
  <c r="B28" i="21"/>
  <c r="A29" i="21"/>
  <c r="C28" i="21"/>
  <c r="B28" i="20"/>
  <c r="C28" i="20"/>
  <c r="A29" i="20"/>
  <c r="B28" i="19"/>
  <c r="A29" i="19"/>
  <c r="C28" i="19"/>
  <c r="A30" i="1"/>
  <c r="C30" i="1" s="1"/>
  <c r="B29" i="1"/>
  <c r="C10" i="3"/>
  <c r="B11" i="3"/>
  <c r="C29" i="29" l="1"/>
  <c r="B29" i="29"/>
  <c r="A30" i="29"/>
  <c r="C29" i="28"/>
  <c r="B29" i="28"/>
  <c r="A30" i="28"/>
  <c r="C30" i="27"/>
  <c r="B30" i="27"/>
  <c r="A31" i="27"/>
  <c r="C28" i="26"/>
  <c r="B28" i="26"/>
  <c r="A29" i="26"/>
  <c r="C29" i="25"/>
  <c r="B29" i="25"/>
  <c r="A30" i="25"/>
  <c r="C29" i="24"/>
  <c r="B29" i="24"/>
  <c r="A30" i="24"/>
  <c r="C28" i="23"/>
  <c r="B28" i="23"/>
  <c r="A29" i="23"/>
  <c r="C29" i="22"/>
  <c r="A30" i="22"/>
  <c r="B29" i="22"/>
  <c r="C29" i="21"/>
  <c r="B29" i="21"/>
  <c r="A30" i="21"/>
  <c r="C29" i="20"/>
  <c r="A30" i="20"/>
  <c r="B29" i="20"/>
  <c r="C29" i="19"/>
  <c r="B29" i="19"/>
  <c r="A30" i="19"/>
  <c r="A31" i="1"/>
  <c r="C31" i="1" s="1"/>
  <c r="B30" i="1"/>
  <c r="D10" i="3"/>
  <c r="C11" i="3"/>
  <c r="A31" i="29" l="1"/>
  <c r="C30" i="29"/>
  <c r="B30" i="29"/>
  <c r="A31" i="28"/>
  <c r="C30" i="28"/>
  <c r="B30" i="28"/>
  <c r="A32" i="27"/>
  <c r="C31" i="27"/>
  <c r="B31" i="27"/>
  <c r="A30" i="26"/>
  <c r="C29" i="26"/>
  <c r="B29" i="26"/>
  <c r="A31" i="25"/>
  <c r="C30" i="25"/>
  <c r="B30" i="25"/>
  <c r="A31" i="24"/>
  <c r="C30" i="24"/>
  <c r="B30" i="24"/>
  <c r="A30" i="23"/>
  <c r="C29" i="23"/>
  <c r="B29" i="23"/>
  <c r="A31" i="22"/>
  <c r="C30" i="22"/>
  <c r="B30" i="22"/>
  <c r="A31" i="21"/>
  <c r="C30" i="21"/>
  <c r="B30" i="21"/>
  <c r="A31" i="20"/>
  <c r="C30" i="20"/>
  <c r="B30" i="20"/>
  <c r="A31" i="19"/>
  <c r="C30" i="19"/>
  <c r="B30" i="19"/>
  <c r="A32" i="1"/>
  <c r="C32" i="1" s="1"/>
  <c r="B31" i="1"/>
  <c r="E10" i="3"/>
  <c r="D11" i="3"/>
  <c r="C31" i="29" l="1"/>
  <c r="B31" i="29"/>
  <c r="A32" i="29"/>
  <c r="C31" i="28"/>
  <c r="B31" i="28"/>
  <c r="A32" i="28"/>
  <c r="A33" i="27"/>
  <c r="C32" i="27"/>
  <c r="B32" i="27"/>
  <c r="C30" i="26"/>
  <c r="B30" i="26"/>
  <c r="A31" i="26"/>
  <c r="C31" i="25"/>
  <c r="B31" i="25"/>
  <c r="A32" i="25"/>
  <c r="C31" i="24"/>
  <c r="B31" i="24"/>
  <c r="A32" i="24"/>
  <c r="C30" i="23"/>
  <c r="B30" i="23"/>
  <c r="A31" i="23"/>
  <c r="C31" i="22"/>
  <c r="B31" i="22"/>
  <c r="A32" i="22"/>
  <c r="C31" i="21"/>
  <c r="B31" i="21"/>
  <c r="A32" i="21"/>
  <c r="C31" i="20"/>
  <c r="B31" i="20"/>
  <c r="A32" i="20"/>
  <c r="C31" i="19"/>
  <c r="B31" i="19"/>
  <c r="A32" i="19"/>
  <c r="A33" i="1"/>
  <c r="C33" i="1" s="1"/>
  <c r="B32" i="1"/>
  <c r="F10" i="3"/>
  <c r="E11" i="3"/>
  <c r="A33" i="29" l="1"/>
  <c r="C32" i="29"/>
  <c r="B32" i="29"/>
  <c r="A33" i="28"/>
  <c r="C32" i="28"/>
  <c r="B32" i="28"/>
  <c r="C33" i="27"/>
  <c r="B33" i="27"/>
  <c r="A34" i="27"/>
  <c r="A32" i="26"/>
  <c r="C31" i="26"/>
  <c r="B31" i="26"/>
  <c r="A33" i="25"/>
  <c r="C32" i="25"/>
  <c r="B32" i="25"/>
  <c r="A33" i="24"/>
  <c r="C32" i="24"/>
  <c r="B32" i="24"/>
  <c r="A32" i="23"/>
  <c r="C31" i="23"/>
  <c r="B31" i="23"/>
  <c r="A33" i="22"/>
  <c r="C32" i="22"/>
  <c r="B32" i="22"/>
  <c r="A33" i="21"/>
  <c r="C32" i="21"/>
  <c r="B32" i="21"/>
  <c r="A33" i="20"/>
  <c r="C32" i="20"/>
  <c r="B32" i="20"/>
  <c r="A33" i="19"/>
  <c r="C32" i="19"/>
  <c r="B32" i="19"/>
  <c r="A34" i="1"/>
  <c r="C34" i="1" s="1"/>
  <c r="B33" i="1"/>
  <c r="G10" i="3"/>
  <c r="F11" i="3"/>
  <c r="A34" i="29" l="1"/>
  <c r="B33" i="29"/>
  <c r="C33" i="29"/>
  <c r="A34" i="28"/>
  <c r="C33" i="28"/>
  <c r="B33" i="28"/>
  <c r="B34" i="27"/>
  <c r="A35" i="27"/>
  <c r="C34" i="27"/>
  <c r="A33" i="26"/>
  <c r="B32" i="26"/>
  <c r="C32" i="26"/>
  <c r="B33" i="25"/>
  <c r="A34" i="25"/>
  <c r="C33" i="25"/>
  <c r="A34" i="24"/>
  <c r="C33" i="24"/>
  <c r="B33" i="24"/>
  <c r="B32" i="23"/>
  <c r="A33" i="23"/>
  <c r="C32" i="23"/>
  <c r="A34" i="22"/>
  <c r="B33" i="22"/>
  <c r="C33" i="22"/>
  <c r="A34" i="21"/>
  <c r="B33" i="21"/>
  <c r="C33" i="21"/>
  <c r="B33" i="20"/>
  <c r="A34" i="20"/>
  <c r="C33" i="20"/>
  <c r="C33" i="19"/>
  <c r="B33" i="19"/>
  <c r="A35" i="1"/>
  <c r="C35" i="1" s="1"/>
  <c r="B34" i="1"/>
  <c r="H10" i="3"/>
  <c r="G11" i="3"/>
  <c r="C34" i="29" l="1"/>
  <c r="B34" i="29"/>
  <c r="A35" i="29"/>
  <c r="C34" i="28"/>
  <c r="B34" i="28"/>
  <c r="A35" i="28"/>
  <c r="B35" i="27"/>
  <c r="C35" i="27"/>
  <c r="C33" i="26"/>
  <c r="B33" i="26"/>
  <c r="A34" i="26"/>
  <c r="C34" i="25"/>
  <c r="B34" i="25"/>
  <c r="A35" i="25"/>
  <c r="C34" i="24"/>
  <c r="B34" i="24"/>
  <c r="A35" i="24"/>
  <c r="C33" i="23"/>
  <c r="B33" i="23"/>
  <c r="A34" i="23"/>
  <c r="C34" i="22"/>
  <c r="B34" i="22"/>
  <c r="A35" i="22"/>
  <c r="C34" i="21"/>
  <c r="B34" i="21"/>
  <c r="A35" i="21"/>
  <c r="C34" i="20"/>
  <c r="B34" i="20"/>
  <c r="A35" i="20"/>
  <c r="A36" i="1"/>
  <c r="B35" i="1"/>
  <c r="B12" i="3"/>
  <c r="H11" i="3"/>
  <c r="A36" i="29" l="1"/>
  <c r="C35" i="29"/>
  <c r="B35" i="29"/>
  <c r="A36" i="28"/>
  <c r="B35" i="28"/>
  <c r="C35" i="28"/>
  <c r="A35" i="26"/>
  <c r="C34" i="26"/>
  <c r="B34" i="26"/>
  <c r="A36" i="25"/>
  <c r="C35" i="25"/>
  <c r="B35" i="25"/>
  <c r="B35" i="24"/>
  <c r="A36" i="24"/>
  <c r="C35" i="24"/>
  <c r="A35" i="23"/>
  <c r="C34" i="23"/>
  <c r="B34" i="23"/>
  <c r="A36" i="22"/>
  <c r="C35" i="22"/>
  <c r="B35" i="22"/>
  <c r="C35" i="21"/>
  <c r="B35" i="21"/>
  <c r="A36" i="20"/>
  <c r="C35" i="20"/>
  <c r="B35" i="20"/>
  <c r="B36" i="1"/>
  <c r="C36" i="1"/>
  <c r="C12" i="3"/>
  <c r="B13" i="3"/>
  <c r="B36" i="29" l="1"/>
  <c r="C36" i="29"/>
  <c r="B36" i="28"/>
  <c r="C36" i="28"/>
  <c r="B35" i="26"/>
  <c r="C35" i="26"/>
  <c r="B36" i="25"/>
  <c r="C36" i="25"/>
  <c r="B36" i="24"/>
  <c r="C36" i="24"/>
  <c r="B35" i="23"/>
  <c r="C35" i="23"/>
  <c r="B36" i="22"/>
  <c r="C36" i="22"/>
  <c r="B36" i="20"/>
  <c r="C36" i="20"/>
  <c r="D12" i="3"/>
  <c r="C13" i="3"/>
  <c r="E12" i="3" l="1"/>
  <c r="D13" i="3"/>
  <c r="F12" i="3" l="1"/>
  <c r="E13" i="3"/>
  <c r="G12" i="3" l="1"/>
  <c r="F13" i="3"/>
  <c r="H12" i="3" l="1"/>
  <c r="H13" i="3" s="1"/>
  <c r="G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55F6A-22E8-49CA-9200-7646CC8654D7}" keepAlive="1" name="Abfrage - Table 2" description="Verbindung mit der Abfrage 'Table 2' in der Arbeitsmappe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<sst xmlns="http://schemas.openxmlformats.org/spreadsheetml/2006/main" count="212" uniqueCount="46">
  <si>
    <t>Datum</t>
  </si>
  <si>
    <t>Wochentag</t>
  </si>
  <si>
    <t>Feiertag</t>
  </si>
  <si>
    <t>Arbeit(A), Krank(K), Urlaub(U), Frei(F)</t>
  </si>
  <si>
    <t>Arbeitsbeginn</t>
  </si>
  <si>
    <t>Arbeitsende</t>
  </si>
  <si>
    <t>Arbeitszeit</t>
  </si>
  <si>
    <t>Monat</t>
  </si>
  <si>
    <t>Januar</t>
  </si>
  <si>
    <t>Anzahl an Arbeitstagen:</t>
  </si>
  <si>
    <t>Anzahl an Krankheiten</t>
  </si>
  <si>
    <t>Anzahl an Urlaubstagen</t>
  </si>
  <si>
    <t>Gesamte Arbeitszeit:</t>
  </si>
  <si>
    <t>Überstunden:</t>
  </si>
  <si>
    <t>2. Weihnachtstag</t>
  </si>
  <si>
    <t>1. Weihnachtstag</t>
  </si>
  <si>
    <t>Allerheiligen</t>
  </si>
  <si>
    <t>Tag der Deutschen Einheit</t>
  </si>
  <si>
    <t>Fronleichnam</t>
  </si>
  <si>
    <t>Pfingstmontag</t>
  </si>
  <si>
    <t>Christi Himmelfahrt</t>
  </si>
  <si>
    <t>1. Mai / Tag der Arbeit</t>
  </si>
  <si>
    <t>Ostermontag</t>
  </si>
  <si>
    <t>Karfreitag</t>
  </si>
  <si>
    <t>Neujahrstag</t>
  </si>
  <si>
    <t>Feiertage NRW 20222</t>
  </si>
  <si>
    <t>Gesetzliche Feiertage in NRW</t>
  </si>
  <si>
    <t>Titel</t>
  </si>
  <si>
    <t>Hinweis</t>
  </si>
  <si>
    <t>YIL</t>
  </si>
  <si>
    <t>AY</t>
  </si>
  <si>
    <t>Aktuelles Jahr</t>
  </si>
  <si>
    <t>Urlaubsanspruch Jahr</t>
  </si>
  <si>
    <t>Urlaubstage genommen:</t>
  </si>
  <si>
    <t>Urlaubstagegenommen, die nicht in dieser Datei erfasst sind:</t>
  </si>
  <si>
    <t>Resturlaub Vorjahr:</t>
  </si>
  <si>
    <t>Urlaubstage übrig:</t>
  </si>
  <si>
    <t>Vertragliche Arbeitszeit (std/woche):</t>
  </si>
  <si>
    <t>Arbeitstage (Tage/Woche)</t>
  </si>
  <si>
    <t>Anzahl Krankheitstage ganzes Jahr:</t>
  </si>
  <si>
    <t>Überstunden ganzes Jahr:</t>
  </si>
  <si>
    <t>Überstunden</t>
  </si>
  <si>
    <t>Sie können Ihren eigenen Kalender erstellen, indem Sie in diesem Bereich Notizen machen.</t>
  </si>
  <si>
    <t>Ein aktiver Kalender. In diesem Bereich können Sie auch bequem Ihre Notizen lesen.</t>
  </si>
  <si>
    <t>Tägliche Pause</t>
  </si>
  <si>
    <t>Gesamte Arbeitszeit ganzes Jahr: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</si>
</sst>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m\ yyyy"/>
    <numFmt numFmtId="165" formatCode="d"/>
    <numFmt numFmtId="166" formatCode="dddd"/>
    <numFmt numFmtId="167" formatCode="m"/>
    <numFmt numFmtId="168" formatCode="mmmm"/>
    <numFmt numFmtId="169" formatCode="h:mm;@"/>
    <numFmt numFmtId="170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3" fillId="0" borderId="0" xfId="1"/>
    <xf numFmtId="14" fontId="3" fillId="0" borderId="0" xfId="1" applyNumberFormat="1"/>
    <xf numFmtId="0" fontId="0" fillId="0" borderId="0" xfId="0" applyAlignment="1">
      <alignment horizontal="center"/>
    </xf>
    <xf numFmtId="164" fontId="4" fillId="0" borderId="0" xfId="0" applyNumberFormat="1" applyFont="1"/>
    <xf numFmtId="166" fontId="4" fillId="3" borderId="0" xfId="0" applyNumberFormat="1" applyFont="1" applyFill="1"/>
    <xf numFmtId="0" fontId="6" fillId="6" borderId="0" xfId="0" applyFont="1" applyFill="1" applyAlignment="1">
      <alignment horizontal="center"/>
    </xf>
    <xf numFmtId="167" fontId="0" fillId="0" borderId="0" xfId="0" applyNumberFormat="1"/>
    <xf numFmtId="165" fontId="0" fillId="5" borderId="2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70" fontId="0" fillId="0" borderId="0" xfId="0" applyNumberFormat="1"/>
    <xf numFmtId="2" fontId="0" fillId="0" borderId="1" xfId="0" applyNumberFormat="1" applyBorder="1"/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7" borderId="0" xfId="0" applyFont="1" applyFill="1"/>
    <xf numFmtId="0" fontId="2" fillId="9" borderId="8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8" xfId="0" applyFont="1" applyFill="1" applyBorder="1" applyAlignment="1">
      <alignment wrapText="1"/>
    </xf>
    <xf numFmtId="0" fontId="2" fillId="9" borderId="10" xfId="0" applyFont="1" applyFill="1" applyBorder="1"/>
    <xf numFmtId="0" fontId="2" fillId="9" borderId="11" xfId="0" applyFont="1" applyFill="1" applyBorder="1" applyAlignment="1">
      <alignment horizontal="center"/>
    </xf>
    <xf numFmtId="0" fontId="2" fillId="9" borderId="4" xfId="0" applyFont="1" applyFill="1" applyBorder="1"/>
    <xf numFmtId="1" fontId="2" fillId="9" borderId="5" xfId="0" applyNumberFormat="1" applyFont="1" applyFill="1" applyBorder="1" applyAlignment="1">
      <alignment horizontal="center"/>
    </xf>
    <xf numFmtId="0" fontId="2" fillId="9" borderId="12" xfId="0" applyFont="1" applyFill="1" applyBorder="1"/>
    <xf numFmtId="1" fontId="2" fillId="9" borderId="13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vertical="center" wrapText="1"/>
    </xf>
    <xf numFmtId="20" fontId="2" fillId="5" borderId="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vertical="center" wrapText="1"/>
    </xf>
    <xf numFmtId="20" fontId="2" fillId="5" borderId="11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18" xfId="0" applyFont="1" applyFill="1" applyBorder="1" applyAlignment="1">
      <alignment horizontal="center"/>
    </xf>
    <xf numFmtId="0" fontId="2" fillId="9" borderId="14" xfId="0" applyFont="1" applyFill="1" applyBorder="1"/>
    <xf numFmtId="1" fontId="2" fillId="9" borderId="15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8" fillId="8" borderId="4" xfId="0" applyFont="1" applyFill="1" applyBorder="1"/>
    <xf numFmtId="0" fontId="8" fillId="8" borderId="5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68" fontId="5" fillId="4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 wrapText="1"/>
    </xf>
  </cellXfs>
  <cellStyles count="2">
    <cellStyle name="Normal" xfId="0" builtinId="0"/>
    <cellStyle name="Standard 2" xfId="1" xr:uid="{67944A2A-7132-4FAE-BEE5-72BEF513F027}"/>
  </cellStyles>
  <dxfs count="43"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9" formatCode="dd/mm/yyyy"/>
    </dxf>
    <dxf>
      <numFmt numFmtId="0" formatCode="General"/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croll" dx="26" fmlaLink="$K$2" horiz="1" max="12" min="1" page="0" val="11"/>
</file>

<file path=xl/ctrlProps/ctrlProp2.xml><?xml version="1.0" encoding="utf-8"?>
<formControlPr xmlns="http://schemas.microsoft.com/office/spreadsheetml/2009/9/main" objectType="Scroll" dx="26" fmlaLink="$K$1" horiz="1" max="3000" min="2000" page="0" val="20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1196340</xdr:colOff>
          <xdr:row>1</xdr:row>
          <xdr:rowOff>30480</xdr:rowOff>
        </xdr:from>
        <xdr:to>
          <xdr:col>7</xdr:col>
          <xdr:colOff>1424940</xdr:colOff>
          <xdr:row>1</xdr:row>
          <xdr:rowOff>281940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1196340</xdr:colOff>
          <xdr:row>0</xdr:row>
          <xdr:rowOff>45720</xdr:rowOff>
        </xdr:from>
        <xdr:to>
          <xdr:col>7</xdr:col>
          <xdr:colOff>1424940</xdr:colOff>
          <xdr:row>0</xdr:row>
          <xdr:rowOff>297180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DD71ABF-BE95-49B6-8C9F-72767D523474}" autoFormatId="16" applyNumberFormats="0" applyBorderFormats="0" applyFontFormats="0" applyPatternFormats="0" applyAlignmentFormats="0" applyWidthHeightFormats="0">
  <queryTableRefresh nextId="5">
    <queryTableFields count="2">
      <queryTableField id="1" name="Gesetzliche Feiertage in NRW" tableColumnId="1"/>
      <queryTableField id="4" name="Feiertage NRW 20222" tableColumnId="4"/>
    </queryTableFields>
    <queryTableDeletedFields count="2">
      <deletedField name="Column1"/>
      <deletedField name="Feiertage NRW 202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EFA8D-B6EA-48AB-B7F9-84D14630DC3B}" name="Table_2" displayName="Table_2" ref="A1:B12" tableType="queryTable" totalsRowShown="0">
  <autoFilter ref="A1:B12" xr:uid="{360333A9-C40D-4D86-A8C6-CBCF980489F1}"/>
  <tableColumns count="2">
    <tableColumn id="1" xr3:uid="{5A778398-7AA3-4A9E-98DD-E6942C12C40F}" uniqueName="1" name="Gesetzliche Feiertage in NRW" queryTableFieldId="1" dataDxfId="37"/>
    <tableColumn id="4" xr3:uid="{865D8D96-8A94-4E17-A839-09FC47DBBE80}" uniqueName="4" name="Feiertage NRW 20222" queryTableFieldId="4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7DCD-2228-411B-A861-C40973E42331}">
  <sheetPr>
    <tabColor rgb="FFFFFF00"/>
  </sheetPr>
  <dimension ref="A1:F13"/>
  <sheetViews>
    <sheetView workbookViewId="0">
      <selection activeCell="F2" sqref="F2"/>
    </sheetView>
  </sheetViews>
  <sheetFormatPr defaultColWidth="11.5546875" defaultRowHeight="14.4" x14ac:dyDescent="0.3"/>
  <cols>
    <col min="1" max="1" width="13.33203125" customWidth="1"/>
    <col min="2" max="2" width="48.33203125" customWidth="1"/>
    <col min="3" max="3" width="15" customWidth="1"/>
    <col min="6" max="6" width="75.109375" bestFit="1" customWidth="1"/>
  </cols>
  <sheetData>
    <row r="1" spans="1:6" ht="21" x14ac:dyDescent="0.4">
      <c r="A1" s="13" t="s">
        <v>27</v>
      </c>
      <c r="B1" s="13" t="s">
        <v>28</v>
      </c>
      <c r="C1" s="13" t="s">
        <v>0</v>
      </c>
    </row>
    <row r="2" spans="1:6" x14ac:dyDescent="0.3">
      <c r="C2" s="1"/>
      <c r="F2" s="21" t="s">
        <v>42</v>
      </c>
    </row>
    <row r="3" spans="1:6" x14ac:dyDescent="0.3">
      <c r="C3" s="1"/>
    </row>
    <row r="4" spans="1:6" x14ac:dyDescent="0.3">
      <c r="C4" s="1"/>
    </row>
    <row r="5" spans="1:6" x14ac:dyDescent="0.3">
      <c r="C5" s="1"/>
    </row>
    <row r="6" spans="1:6" x14ac:dyDescent="0.3">
      <c r="C6" s="1"/>
    </row>
    <row r="7" spans="1:6" x14ac:dyDescent="0.3">
      <c r="C7" s="1"/>
    </row>
    <row r="8" spans="1:6" x14ac:dyDescent="0.3">
      <c r="C8" s="1"/>
    </row>
    <row r="9" spans="1:6" x14ac:dyDescent="0.3">
      <c r="C9" s="1"/>
    </row>
    <row r="10" spans="1:6" x14ac:dyDescent="0.3">
      <c r="C10" s="1"/>
    </row>
    <row r="11" spans="1:6" x14ac:dyDescent="0.3">
      <c r="C11" s="1"/>
    </row>
    <row r="12" spans="1:6" x14ac:dyDescent="0.3">
      <c r="C12" s="1"/>
    </row>
    <row r="13" spans="1:6" x14ac:dyDescent="0.3">
      <c r="C13" s="1"/>
    </row>
  </sheetData>
  <dataValidations count="2">
    <dataValidation type="textLength" allowBlank="1" showInputMessage="1" showErrorMessage="1" errorTitle="Warnung:" error="Sie können bis zu 15 Zeichen eingeben" promptTitle="Titel" prompt="Sie können bis zu 15 Zeichen eingeben" sqref="A2:A1048576" xr:uid="{D6FB7280-9AA8-4EAD-B195-8BF4CBAC806C}">
      <formula1>1</formula1>
      <formula2>15</formula2>
    </dataValidation>
    <dataValidation type="date" allowBlank="1" showInputMessage="1" showErrorMessage="1" errorTitle="Warnung:" error="In diesem Zelle können Sie nur Datumsdaten eingeben" sqref="C2:C1048576" xr:uid="{2DC916FC-4134-4586-BB5A-76F946967DDE}">
      <formula1>2000</formula1>
      <formula2>3000</formula2>
    </dataValidation>
  </dataValidation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DAF6-0099-40BD-B529-F7198D6BFE6B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DATE(Zusammenfassung!B2,7,1)</f>
        <v>44743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44743</v>
      </c>
      <c r="B6" s="2" t="str">
        <f>TEXT(A6,"TTTT")</f>
        <v>Freitag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44744</v>
      </c>
      <c r="B7" s="2" t="str">
        <f t="shared" ref="B7:B36" si="0">TEXT(A7,"TTTT")</f>
        <v>Samstag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44745</v>
      </c>
      <c r="B8" s="2" t="str">
        <f t="shared" si="0"/>
        <v>Sonntag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44746</v>
      </c>
      <c r="B9" s="2" t="str">
        <f t="shared" si="0"/>
        <v>Montag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44747</v>
      </c>
      <c r="B10" s="2" t="str">
        <f t="shared" si="0"/>
        <v>Dienstag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44748</v>
      </c>
      <c r="B11" s="2" t="str">
        <f t="shared" si="0"/>
        <v>Mittwoch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44749</v>
      </c>
      <c r="B12" s="2" t="str">
        <f t="shared" si="0"/>
        <v>Donnerstag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44750</v>
      </c>
      <c r="B13" s="2" t="str">
        <f t="shared" si="0"/>
        <v>Freitag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44751</v>
      </c>
      <c r="B14" s="2" t="str">
        <f t="shared" si="0"/>
        <v>Samstag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44752</v>
      </c>
      <c r="B15" s="2" t="str">
        <f t="shared" si="0"/>
        <v>Sonntag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44753</v>
      </c>
      <c r="B16" s="2" t="str">
        <f t="shared" si="0"/>
        <v>Montag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44754</v>
      </c>
      <c r="B17" s="2" t="str">
        <f t="shared" si="0"/>
        <v>Dienstag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44755</v>
      </c>
      <c r="B18" s="2" t="str">
        <f t="shared" si="0"/>
        <v>Mittwoch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44756</v>
      </c>
      <c r="B19" s="2" t="str">
        <f t="shared" si="0"/>
        <v>Donnerstag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44757</v>
      </c>
      <c r="B20" s="2" t="str">
        <f t="shared" si="0"/>
        <v>Freitag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44758</v>
      </c>
      <c r="B21" s="2" t="str">
        <f t="shared" si="0"/>
        <v>Samstag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44759</v>
      </c>
      <c r="B22" s="2" t="str">
        <f t="shared" si="0"/>
        <v>Sonntag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44760</v>
      </c>
      <c r="B23" s="2" t="str">
        <f t="shared" si="0"/>
        <v>Montag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44761</v>
      </c>
      <c r="B24" s="2" t="str">
        <f t="shared" si="0"/>
        <v>Dienstag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44762</v>
      </c>
      <c r="B25" s="2" t="str">
        <f t="shared" si="0"/>
        <v>Mittwoch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44763</v>
      </c>
      <c r="B26" s="2" t="str">
        <f t="shared" si="0"/>
        <v>Donnerstag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44764</v>
      </c>
      <c r="B27" s="2" t="str">
        <f t="shared" si="0"/>
        <v>Freitag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44765</v>
      </c>
      <c r="B28" s="2" t="str">
        <f t="shared" si="0"/>
        <v>Samstag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44766</v>
      </c>
      <c r="B29" s="2" t="str">
        <f t="shared" si="0"/>
        <v>Sonntag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44767</v>
      </c>
      <c r="B30" s="2" t="str">
        <f t="shared" si="0"/>
        <v>Montag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44768</v>
      </c>
      <c r="B31" s="2" t="str">
        <f t="shared" si="0"/>
        <v>Dienstag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44769</v>
      </c>
      <c r="B32" s="2" t="str">
        <f t="shared" si="0"/>
        <v>Mittwoch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44770</v>
      </c>
      <c r="B33" s="2" t="str">
        <f t="shared" si="0"/>
        <v>Donnerstag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44771</v>
      </c>
      <c r="B34" s="2" t="str">
        <f t="shared" si="0"/>
        <v>Freitag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44772</v>
      </c>
      <c r="B35" s="2" t="str">
        <f t="shared" si="0"/>
        <v>Samstag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44773</v>
      </c>
      <c r="B36" s="2" t="str">
        <f t="shared" si="0"/>
        <v>Sonntag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17" priority="2">
      <formula>$B6="Sonntag"</formula>
    </cfRule>
    <cfRule type="expression" dxfId="16" priority="3">
      <formula>$B6="Samstag"</formula>
    </cfRule>
  </conditionalFormatting>
  <conditionalFormatting sqref="H6:H36">
    <cfRule type="cellIs" dxfId="1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CCA5-54A7-4334-B7F5-B9CBE299686C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DATE(Zusammenfassung!B2,8,1)</f>
        <v>44774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44774</v>
      </c>
      <c r="B6" s="2" t="str">
        <f>TEXT(A6,"TTTT")</f>
        <v>Montag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44775</v>
      </c>
      <c r="B7" s="2" t="str">
        <f t="shared" ref="B7:B36" si="0">TEXT(A7,"TTTT")</f>
        <v>Dienstag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44776</v>
      </c>
      <c r="B8" s="2" t="str">
        <f t="shared" si="0"/>
        <v>Mittwoch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44777</v>
      </c>
      <c r="B9" s="2" t="str">
        <f t="shared" si="0"/>
        <v>Donnerstag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44778</v>
      </c>
      <c r="B10" s="2" t="str">
        <f t="shared" si="0"/>
        <v>Freitag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44779</v>
      </c>
      <c r="B11" s="2" t="str">
        <f t="shared" si="0"/>
        <v>Samstag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44780</v>
      </c>
      <c r="B12" s="2" t="str">
        <f t="shared" si="0"/>
        <v>Sonntag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44781</v>
      </c>
      <c r="B13" s="2" t="str">
        <f t="shared" si="0"/>
        <v>Montag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44782</v>
      </c>
      <c r="B14" s="2" t="str">
        <f t="shared" si="0"/>
        <v>Dienstag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44783</v>
      </c>
      <c r="B15" s="2" t="str">
        <f t="shared" si="0"/>
        <v>Mittwoch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44784</v>
      </c>
      <c r="B16" s="2" t="str">
        <f t="shared" si="0"/>
        <v>Donnerstag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44785</v>
      </c>
      <c r="B17" s="2" t="str">
        <f t="shared" si="0"/>
        <v>Freitag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44786</v>
      </c>
      <c r="B18" s="2" t="str">
        <f t="shared" si="0"/>
        <v>Samstag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44787</v>
      </c>
      <c r="B19" s="2" t="str">
        <f t="shared" si="0"/>
        <v>Sonntag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44788</v>
      </c>
      <c r="B20" s="2" t="str">
        <f t="shared" si="0"/>
        <v>Montag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44789</v>
      </c>
      <c r="B21" s="2" t="str">
        <f t="shared" si="0"/>
        <v>Dienstag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44790</v>
      </c>
      <c r="B22" s="2" t="str">
        <f t="shared" si="0"/>
        <v>Mittwoch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44791</v>
      </c>
      <c r="B23" s="2" t="str">
        <f t="shared" si="0"/>
        <v>Donnerstag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44792</v>
      </c>
      <c r="B24" s="2" t="str">
        <f t="shared" si="0"/>
        <v>Freitag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44793</v>
      </c>
      <c r="B25" s="2" t="str">
        <f t="shared" si="0"/>
        <v>Samstag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44794</v>
      </c>
      <c r="B26" s="2" t="str">
        <f t="shared" si="0"/>
        <v>Sonntag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44795</v>
      </c>
      <c r="B27" s="2" t="str">
        <f t="shared" si="0"/>
        <v>Montag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44796</v>
      </c>
      <c r="B28" s="2" t="str">
        <f t="shared" si="0"/>
        <v>Dienstag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44797</v>
      </c>
      <c r="B29" s="2" t="str">
        <f t="shared" si="0"/>
        <v>Mittwoch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44798</v>
      </c>
      <c r="B30" s="2" t="str">
        <f t="shared" si="0"/>
        <v>Donnerstag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44799</v>
      </c>
      <c r="B31" s="2" t="str">
        <f t="shared" si="0"/>
        <v>Freitag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44800</v>
      </c>
      <c r="B32" s="2" t="str">
        <f t="shared" si="0"/>
        <v>Samstag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44801</v>
      </c>
      <c r="B33" s="2" t="str">
        <f t="shared" si="0"/>
        <v>Sonntag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44802</v>
      </c>
      <c r="B34" s="2" t="str">
        <f t="shared" si="0"/>
        <v>Montag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44803</v>
      </c>
      <c r="B35" s="2" t="str">
        <f t="shared" si="0"/>
        <v>Dienstag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44804</v>
      </c>
      <c r="B36" s="2" t="str">
        <f t="shared" si="0"/>
        <v>Mittwoch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14" priority="2">
      <formula>$B6="Sonntag"</formula>
    </cfRule>
    <cfRule type="expression" dxfId="13" priority="3">
      <formula>$B6="Samstag"</formula>
    </cfRule>
  </conditionalFormatting>
  <conditionalFormatting sqref="H6:H36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978C-9D37-4C2C-952C-63366BF1DEFD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DATE(Zusammenfassung!B2,9,1)</f>
        <v>44805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44805</v>
      </c>
      <c r="B6" s="2" t="str">
        <f>TEXT(A6,"TTTT")</f>
        <v>Donnerstag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44806</v>
      </c>
      <c r="B7" s="2" t="str">
        <f t="shared" ref="B7:B35" si="0">TEXT(A7,"TTTT")</f>
        <v>Freitag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5" si="1">A7+1</f>
        <v>44807</v>
      </c>
      <c r="B8" s="2" t="str">
        <f t="shared" si="0"/>
        <v>Samstag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44808</v>
      </c>
      <c r="B9" s="2" t="str">
        <f t="shared" si="0"/>
        <v>Sonntag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44809</v>
      </c>
      <c r="B10" s="2" t="str">
        <f t="shared" si="0"/>
        <v>Montag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44810</v>
      </c>
      <c r="B11" s="2" t="str">
        <f t="shared" si="0"/>
        <v>Dienstag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44811</v>
      </c>
      <c r="B12" s="2" t="str">
        <f t="shared" si="0"/>
        <v>Mittwoch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44812</v>
      </c>
      <c r="B13" s="2" t="str">
        <f t="shared" si="0"/>
        <v>Donnerstag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44813</v>
      </c>
      <c r="B14" s="2" t="str">
        <f t="shared" si="0"/>
        <v>Freitag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44814</v>
      </c>
      <c r="B15" s="2" t="str">
        <f t="shared" si="0"/>
        <v>Samstag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44815</v>
      </c>
      <c r="B16" s="2" t="str">
        <f t="shared" si="0"/>
        <v>Sonntag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44816</v>
      </c>
      <c r="B17" s="2" t="str">
        <f t="shared" si="0"/>
        <v>Montag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44817</v>
      </c>
      <c r="B18" s="2" t="str">
        <f t="shared" si="0"/>
        <v>Dienstag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44818</v>
      </c>
      <c r="B19" s="2" t="str">
        <f t="shared" si="0"/>
        <v>Mittwoch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44819</v>
      </c>
      <c r="B20" s="2" t="str">
        <f t="shared" si="0"/>
        <v>Donnerstag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44820</v>
      </c>
      <c r="B21" s="2" t="str">
        <f t="shared" si="0"/>
        <v>Freitag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44821</v>
      </c>
      <c r="B22" s="2" t="str">
        <f t="shared" si="0"/>
        <v>Samstag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44822</v>
      </c>
      <c r="B23" s="2" t="str">
        <f t="shared" si="0"/>
        <v>Sonntag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44823</v>
      </c>
      <c r="B24" s="2" t="str">
        <f t="shared" si="0"/>
        <v>Montag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44824</v>
      </c>
      <c r="B25" s="2" t="str">
        <f t="shared" si="0"/>
        <v>Dienstag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44825</v>
      </c>
      <c r="B26" s="2" t="str">
        <f t="shared" si="0"/>
        <v>Mittwoch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44826</v>
      </c>
      <c r="B27" s="2" t="str">
        <f t="shared" si="0"/>
        <v>Donnerstag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44827</v>
      </c>
      <c r="B28" s="2" t="str">
        <f t="shared" si="0"/>
        <v>Freitag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44828</v>
      </c>
      <c r="B29" s="2" t="str">
        <f t="shared" si="0"/>
        <v>Samstag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44829</v>
      </c>
      <c r="B30" s="2" t="str">
        <f t="shared" si="0"/>
        <v>Sonntag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44830</v>
      </c>
      <c r="B31" s="2" t="str">
        <f t="shared" si="0"/>
        <v>Montag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44831</v>
      </c>
      <c r="B32" s="2" t="str">
        <f t="shared" si="0"/>
        <v>Dienstag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44832</v>
      </c>
      <c r="B33" s="2" t="str">
        <f t="shared" si="0"/>
        <v>Mittwoch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44833</v>
      </c>
      <c r="B34" s="2" t="str">
        <f t="shared" si="0"/>
        <v>Donnerstag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44834</v>
      </c>
      <c r="B35" s="2" t="str">
        <f t="shared" si="0"/>
        <v>Freitag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10.020833333333332</v>
      </c>
    </row>
    <row r="45" spans="1:8" x14ac:dyDescent="0.3">
      <c r="D45" s="7" t="s">
        <v>13</v>
      </c>
      <c r="E45" s="18">
        <f>SUM(H6:H36)</f>
        <v>0.49999999999996358</v>
      </c>
    </row>
  </sheetData>
  <conditionalFormatting sqref="A6:H35">
    <cfRule type="expression" dxfId="11" priority="2">
      <formula>$B6="Sonntag"</formula>
    </cfRule>
    <cfRule type="expression" dxfId="10" priority="3">
      <formula>$B6="Samstag"</formula>
    </cfRule>
  </conditionalFormatting>
  <conditionalFormatting sqref="H6:H35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4B9E-E37E-4532-AEF9-4932ACF42E92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DATE(Zusammenfassung!B2,10,1)</f>
        <v>44835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44835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44836</v>
      </c>
      <c r="B7" s="2" t="str">
        <f t="shared" ref="B7:B36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44837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>Tag der Deutschen Einheit</v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44838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44839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44840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44841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44842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44843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44844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44845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44846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44847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44848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44849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44850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44851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44852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44853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44854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44855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44856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44857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44858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44859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44860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44861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44862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44863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44864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44865</v>
      </c>
      <c r="B36" s="2" t="str">
        <f t="shared" si="0"/>
        <v>Montag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8" priority="2">
      <formula>$B6="Sonntag"</formula>
    </cfRule>
    <cfRule type="expression" dxfId="7" priority="3">
      <formula>$B6="Samstag"</formula>
    </cfRule>
  </conditionalFormatting>
  <conditionalFormatting sqref="H6:H3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31A1-1BE2-462D-8D57-7BA646304D41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DATE(Zusammenfassung!B2,10,1)</f>
        <v>44835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44835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44836</v>
      </c>
      <c r="B7" s="2" t="str">
        <f t="shared" ref="B7:B35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5" si="1">A7+1</f>
        <v>44837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>Tag der Deutschen Einheit</v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44838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44839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44840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44841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44842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44843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44844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44845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44846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44847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44848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44849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44850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44851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44852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44853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44854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44855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44856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44857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44858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44859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44860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44861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44862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44863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44864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10.020833333333332</v>
      </c>
    </row>
    <row r="45" spans="1:8" x14ac:dyDescent="0.3">
      <c r="D45" s="7" t="s">
        <v>13</v>
      </c>
      <c r="E45" s="18">
        <f>SUM(H6:H36)</f>
        <v>0.49999999999996358</v>
      </c>
    </row>
  </sheetData>
  <conditionalFormatting sqref="A6:H35">
    <cfRule type="expression" dxfId="5" priority="2">
      <formula>$B6="Sonntag"</formula>
    </cfRule>
    <cfRule type="expression" dxfId="4" priority="3">
      <formula>$B6="Samstag"</formula>
    </cfRule>
  </conditionalFormatting>
  <conditionalFormatting sqref="H6:H35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2F10-512E-4B2E-9619-39A8ECA51FCA}">
  <dimension ref="A1:H45"/>
  <sheetViews>
    <sheetView topLeftCell="A8" zoomScale="70" zoomScaleNormal="70" workbookViewId="0">
      <selection activeCell="E44" sqref="E4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DATE(Zusammenfassung!B2,12,1)</f>
        <v>44896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44896</v>
      </c>
      <c r="B6" s="2" t="str">
        <f>TEXT(A6,"TTTT")</f>
        <v>Donnerstag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44897</v>
      </c>
      <c r="B7" s="2" t="str">
        <f t="shared" ref="B7:B36" si="0">TEXT(A7,"TTTT")</f>
        <v>Freitag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44898</v>
      </c>
      <c r="B8" s="2" t="str">
        <f t="shared" si="0"/>
        <v>Samstag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44899</v>
      </c>
      <c r="B9" s="2" t="str">
        <f t="shared" si="0"/>
        <v>Sonntag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44900</v>
      </c>
      <c r="B10" s="2" t="str">
        <f t="shared" si="0"/>
        <v>Montag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44901</v>
      </c>
      <c r="B11" s="2" t="str">
        <f t="shared" si="0"/>
        <v>Dienstag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44902</v>
      </c>
      <c r="B12" s="2" t="str">
        <f t="shared" si="0"/>
        <v>Mittwoch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44903</v>
      </c>
      <c r="B13" s="2" t="str">
        <f t="shared" si="0"/>
        <v>Donnerstag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44904</v>
      </c>
      <c r="B14" s="2" t="str">
        <f t="shared" si="0"/>
        <v>Freitag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44905</v>
      </c>
      <c r="B15" s="2" t="str">
        <f t="shared" si="0"/>
        <v>Samstag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44906</v>
      </c>
      <c r="B16" s="2" t="str">
        <f t="shared" si="0"/>
        <v>Sonntag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44907</v>
      </c>
      <c r="B17" s="2" t="str">
        <f t="shared" si="0"/>
        <v>Montag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44908</v>
      </c>
      <c r="B18" s="2" t="str">
        <f t="shared" si="0"/>
        <v>Dienstag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44909</v>
      </c>
      <c r="B19" s="2" t="str">
        <f t="shared" si="0"/>
        <v>Mittwoch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44910</v>
      </c>
      <c r="B20" s="2" t="str">
        <f t="shared" si="0"/>
        <v>Donnerstag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44911</v>
      </c>
      <c r="B21" s="2" t="str">
        <f t="shared" si="0"/>
        <v>Freitag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44912</v>
      </c>
      <c r="B22" s="2" t="str">
        <f t="shared" si="0"/>
        <v>Samstag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44913</v>
      </c>
      <c r="B23" s="2" t="str">
        <f t="shared" si="0"/>
        <v>Sonntag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44914</v>
      </c>
      <c r="B24" s="2" t="str">
        <f t="shared" si="0"/>
        <v>Montag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44915</v>
      </c>
      <c r="B25" s="2" t="str">
        <f t="shared" si="0"/>
        <v>Dienstag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44916</v>
      </c>
      <c r="B26" s="2" t="str">
        <f t="shared" si="0"/>
        <v>Mittwoch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44917</v>
      </c>
      <c r="B27" s="2" t="str">
        <f t="shared" si="0"/>
        <v>Donnerstag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44918</v>
      </c>
      <c r="B28" s="2" t="str">
        <f t="shared" si="0"/>
        <v>Freitag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44919</v>
      </c>
      <c r="B29" s="2" t="str">
        <f t="shared" si="0"/>
        <v>Samstag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44920</v>
      </c>
      <c r="B30" s="2" t="str">
        <f t="shared" si="0"/>
        <v>Sonntag</v>
      </c>
      <c r="C30" s="2" t="str">
        <f>IF(ISNA(INDEX(Table_2[],MATCH(A30,Table_2[Feiertage NRW 20222],0),1)),"",INDEX(Table_2[],MATCH(A30,Table_2[Feiertage NRW 20222],0),1))</f>
        <v>1. Weihnachtstag</v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44921</v>
      </c>
      <c r="B31" s="2" t="str">
        <f t="shared" si="0"/>
        <v>Montag</v>
      </c>
      <c r="C31" s="2" t="str">
        <f>IF(ISNA(INDEX(Table_2[],MATCH(A31,Table_2[Feiertage NRW 20222],0),1)),"",INDEX(Table_2[],MATCH(A31,Table_2[Feiertage NRW 20222],0),1))</f>
        <v>2. Weihnachtstag</v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44922</v>
      </c>
      <c r="B32" s="2" t="str">
        <f t="shared" si="0"/>
        <v>Dienstag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44923</v>
      </c>
      <c r="B33" s="2" t="str">
        <f t="shared" si="0"/>
        <v>Mittwoch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44924</v>
      </c>
      <c r="B34" s="2" t="str">
        <f t="shared" si="0"/>
        <v>Donnerstag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44925</v>
      </c>
      <c r="B35" s="2" t="str">
        <f t="shared" si="0"/>
        <v>Freitag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44926</v>
      </c>
      <c r="B36" s="2" t="str">
        <f t="shared" si="0"/>
        <v>Samstag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2" priority="2">
      <formula>$B6="Sonntag"</formula>
    </cfRule>
    <cfRule type="expression" dxfId="1" priority="3">
      <formula>$B6="Samstag"</formula>
    </cfRule>
  </conditionalFormatting>
  <conditionalFormatting sqref="H6:H3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F015-3536-46D3-BDB9-FA6EB4D1AE98}">
  <dimension ref="A1:B12"/>
  <sheetViews>
    <sheetView workbookViewId="0">
      <selection activeCell="B6" sqref="B6"/>
    </sheetView>
  </sheetViews>
  <sheetFormatPr defaultColWidth="11.5546875" defaultRowHeight="13.2" x14ac:dyDescent="0.25"/>
  <cols>
    <col min="1" max="1" width="29.5546875" style="8" bestFit="1" customWidth="1"/>
    <col min="2" max="2" width="22.109375" style="8" bestFit="1" customWidth="1"/>
    <col min="3" max="16384" width="11.5546875" style="8"/>
  </cols>
  <sheetData>
    <row r="1" spans="1:2" x14ac:dyDescent="0.25">
      <c r="A1" s="8" t="s">
        <v>26</v>
      </c>
      <c r="B1" s="8" t="s">
        <v>25</v>
      </c>
    </row>
    <row r="2" spans="1:2" x14ac:dyDescent="0.25">
      <c r="A2" s="8" t="s">
        <v>24</v>
      </c>
      <c r="B2" s="9">
        <v>44562</v>
      </c>
    </row>
    <row r="3" spans="1:2" x14ac:dyDescent="0.25">
      <c r="A3" s="8" t="s">
        <v>23</v>
      </c>
      <c r="B3" s="9">
        <v>44666</v>
      </c>
    </row>
    <row r="4" spans="1:2" x14ac:dyDescent="0.25">
      <c r="A4" s="8" t="s">
        <v>22</v>
      </c>
      <c r="B4" s="9">
        <v>44669</v>
      </c>
    </row>
    <row r="5" spans="1:2" x14ac:dyDescent="0.25">
      <c r="A5" s="8" t="s">
        <v>21</v>
      </c>
      <c r="B5" s="9">
        <v>44682</v>
      </c>
    </row>
    <row r="6" spans="1:2" x14ac:dyDescent="0.25">
      <c r="A6" s="8" t="s">
        <v>20</v>
      </c>
      <c r="B6" s="9">
        <v>44707</v>
      </c>
    </row>
    <row r="7" spans="1:2" x14ac:dyDescent="0.25">
      <c r="A7" s="8" t="s">
        <v>19</v>
      </c>
      <c r="B7" s="9">
        <v>44718</v>
      </c>
    </row>
    <row r="8" spans="1:2" x14ac:dyDescent="0.25">
      <c r="A8" s="8" t="s">
        <v>18</v>
      </c>
      <c r="B8" s="9">
        <v>44728</v>
      </c>
    </row>
    <row r="9" spans="1:2" x14ac:dyDescent="0.25">
      <c r="A9" s="8" t="s">
        <v>17</v>
      </c>
      <c r="B9" s="9">
        <v>44837</v>
      </c>
    </row>
    <row r="10" spans="1:2" x14ac:dyDescent="0.25">
      <c r="A10" s="8" t="s">
        <v>16</v>
      </c>
      <c r="B10" s="9">
        <v>44866</v>
      </c>
    </row>
    <row r="11" spans="1:2" x14ac:dyDescent="0.25">
      <c r="A11" s="8" t="s">
        <v>15</v>
      </c>
      <c r="B11" s="9">
        <v>44920</v>
      </c>
    </row>
    <row r="12" spans="1:2" x14ac:dyDescent="0.25">
      <c r="A12" s="8" t="s">
        <v>14</v>
      </c>
      <c r="B12" s="9">
        <v>44921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A787-57B6-4BEE-AE58-70FE301F2009}">
  <sheetPr>
    <tabColor rgb="FFFFFF00"/>
  </sheetPr>
  <dimension ref="B1:L13"/>
  <sheetViews>
    <sheetView showGridLines="0" tabSelected="1" workbookViewId="0">
      <selection activeCell="L5" sqref="L5"/>
    </sheetView>
  </sheetViews>
  <sheetFormatPr defaultColWidth="11.5546875" defaultRowHeight="14.4" x14ac:dyDescent="0.3"/>
  <cols>
    <col min="2" max="2" width="16.77734375" customWidth="1"/>
    <col min="3" max="3" width="18.77734375" customWidth="1"/>
    <col min="4" max="4" width="18.21875" customWidth="1"/>
    <col min="5" max="5" width="22.44140625" customWidth="1"/>
    <col min="6" max="6" width="18" customWidth="1"/>
    <col min="7" max="7" width="19.21875" customWidth="1"/>
    <col min="8" max="8" width="20.88671875" customWidth="1"/>
    <col min="10" max="11" width="0" hidden="1" customWidth="1"/>
    <col min="12" max="12" width="40.5546875" customWidth="1"/>
  </cols>
  <sheetData>
    <row r="1" spans="2:12" ht="27.6" customHeight="1" x14ac:dyDescent="0.6">
      <c r="B1" s="45">
        <f>K1</f>
        <v>2022</v>
      </c>
      <c r="C1" s="45"/>
      <c r="D1" s="45"/>
      <c r="E1" s="45"/>
      <c r="F1" s="45"/>
      <c r="G1" s="45"/>
      <c r="H1" s="45"/>
      <c r="J1" t="s">
        <v>29</v>
      </c>
      <c r="K1">
        <v>2022</v>
      </c>
      <c r="L1" s="47" t="s">
        <v>43</v>
      </c>
    </row>
    <row r="2" spans="2:12" ht="23.4" x14ac:dyDescent="0.45">
      <c r="B2" s="46">
        <f ca="1">DATE(K1,K2,DAY(TODAY()))</f>
        <v>44881</v>
      </c>
      <c r="C2" s="46"/>
      <c r="D2" s="46"/>
      <c r="E2" s="46"/>
      <c r="F2" s="46"/>
      <c r="G2" s="46"/>
      <c r="H2" s="46"/>
      <c r="I2" s="11"/>
      <c r="J2" s="1" t="s">
        <v>30</v>
      </c>
      <c r="K2">
        <v>11</v>
      </c>
      <c r="L2" s="47"/>
    </row>
    <row r="3" spans="2:12" ht="27" customHeight="1" thickBot="1" x14ac:dyDescent="0.5">
      <c r="B3" s="12">
        <f ca="1">B4</f>
        <v>44862</v>
      </c>
      <c r="C3" s="12">
        <f ca="1">B3+1</f>
        <v>44863</v>
      </c>
      <c r="D3" s="12">
        <f t="shared" ref="D3:H3" ca="1" si="0">C3+1</f>
        <v>44864</v>
      </c>
      <c r="E3" s="12">
        <f t="shared" ca="1" si="0"/>
        <v>44865</v>
      </c>
      <c r="F3" s="12">
        <f t="shared" ca="1" si="0"/>
        <v>44866</v>
      </c>
      <c r="G3" s="12">
        <f t="shared" ca="1" si="0"/>
        <v>44867</v>
      </c>
      <c r="H3" s="12">
        <f t="shared" ca="1" si="0"/>
        <v>44868</v>
      </c>
      <c r="I3" s="11"/>
    </row>
    <row r="4" spans="2:12" x14ac:dyDescent="0.3">
      <c r="B4" s="15">
        <f ca="1">DATE(YEAR(B2),MONTH(B2)-1,28)</f>
        <v>44862</v>
      </c>
      <c r="C4" s="15">
        <f ca="1">B4+1</f>
        <v>44863</v>
      </c>
      <c r="D4" s="15">
        <f t="shared" ref="D4:H4" ca="1" si="1">C4+1</f>
        <v>44864</v>
      </c>
      <c r="E4" s="15">
        <f t="shared" ca="1" si="1"/>
        <v>44865</v>
      </c>
      <c r="F4" s="15">
        <f t="shared" ca="1" si="1"/>
        <v>44866</v>
      </c>
      <c r="G4" s="15">
        <f t="shared" ca="1" si="1"/>
        <v>44867</v>
      </c>
      <c r="H4" s="15">
        <f t="shared" ca="1" si="1"/>
        <v>44868</v>
      </c>
    </row>
    <row r="5" spans="2:12" ht="43.8" customHeight="1" thickBot="1" x14ac:dyDescent="0.35">
      <c r="B5" s="16" t="str">
        <f t="shared" ref="B5:H5" ca="1" si="2">IF(ISNA(INDEX(ETABELLE,MATCH(B4,DTM,0),1)),"",INDEX(ETABELLE,MATCH(B4,DTM,0),1))</f>
        <v/>
      </c>
      <c r="C5" s="16" t="str">
        <f t="shared" ca="1" si="2"/>
        <v/>
      </c>
      <c r="D5" s="16" t="str">
        <f t="shared" ca="1" si="2"/>
        <v/>
      </c>
      <c r="E5" s="16" t="str">
        <f t="shared" ca="1" si="2"/>
        <v/>
      </c>
      <c r="F5" s="16" t="str">
        <f t="shared" ca="1" si="2"/>
        <v/>
      </c>
      <c r="G5" s="16" t="str">
        <f t="shared" ca="1" si="2"/>
        <v/>
      </c>
      <c r="H5" s="16" t="str">
        <f t="shared" ca="1" si="2"/>
        <v/>
      </c>
    </row>
    <row r="6" spans="2:12" x14ac:dyDescent="0.3">
      <c r="B6" s="15">
        <f ca="1">H4+1</f>
        <v>44869</v>
      </c>
      <c r="C6" s="15">
        <f ca="1">B6+1</f>
        <v>44870</v>
      </c>
      <c r="D6" s="15">
        <f t="shared" ref="D6:H6" ca="1" si="3">C6+1</f>
        <v>44871</v>
      </c>
      <c r="E6" s="15">
        <f t="shared" ca="1" si="3"/>
        <v>44872</v>
      </c>
      <c r="F6" s="15">
        <f t="shared" ca="1" si="3"/>
        <v>44873</v>
      </c>
      <c r="G6" s="15">
        <f t="shared" ca="1" si="3"/>
        <v>44874</v>
      </c>
      <c r="H6" s="15">
        <f t="shared" ca="1" si="3"/>
        <v>44875</v>
      </c>
    </row>
    <row r="7" spans="2:12" ht="43.8" customHeight="1" thickBot="1" x14ac:dyDescent="0.35">
      <c r="B7" s="16" t="str">
        <f t="shared" ref="B7:H7" ca="1" si="4">IF(ISNA(INDEX(ETABELLE,MATCH(B6,DTM,0),1)),"",INDEX(ETABELLE,MATCH(B6,DTM,0),1))</f>
        <v/>
      </c>
      <c r="C7" s="16" t="str">
        <f t="shared" ca="1" si="4"/>
        <v/>
      </c>
      <c r="D7" s="16" t="str">
        <f t="shared" ca="1" si="4"/>
        <v/>
      </c>
      <c r="E7" s="16" t="str">
        <f t="shared" ca="1" si="4"/>
        <v/>
      </c>
      <c r="F7" s="16" t="str">
        <f t="shared" ca="1" si="4"/>
        <v/>
      </c>
      <c r="G7" s="16" t="str">
        <f t="shared" ca="1" si="4"/>
        <v/>
      </c>
      <c r="H7" s="16" t="str">
        <f t="shared" ca="1" si="4"/>
        <v/>
      </c>
      <c r="L7" s="1"/>
    </row>
    <row r="8" spans="2:12" x14ac:dyDescent="0.3">
      <c r="B8" s="15">
        <f ca="1">H6+1</f>
        <v>44876</v>
      </c>
      <c r="C8" s="15">
        <f ca="1">B8+1</f>
        <v>44877</v>
      </c>
      <c r="D8" s="15">
        <f t="shared" ref="D8:H8" ca="1" si="5">C8+1</f>
        <v>44878</v>
      </c>
      <c r="E8" s="15">
        <f t="shared" ca="1" si="5"/>
        <v>44879</v>
      </c>
      <c r="F8" s="15">
        <f t="shared" ca="1" si="5"/>
        <v>44880</v>
      </c>
      <c r="G8" s="15">
        <f t="shared" ca="1" si="5"/>
        <v>44881</v>
      </c>
      <c r="H8" s="15">
        <f t="shared" ca="1" si="5"/>
        <v>44882</v>
      </c>
    </row>
    <row r="9" spans="2:12" ht="43.8" customHeight="1" thickBot="1" x14ac:dyDescent="0.35">
      <c r="B9" s="16" t="str">
        <f t="shared" ref="B9:H9" ca="1" si="6">IF(ISNA(INDEX(ETABELLE,MATCH(B8,DTM,0),1)),"",INDEX(ETABELLE,MATCH(B8,DTM,0),1))</f>
        <v/>
      </c>
      <c r="C9" s="16" t="str">
        <f t="shared" ca="1" si="6"/>
        <v/>
      </c>
      <c r="D9" s="16" t="str">
        <f t="shared" ca="1" si="6"/>
        <v/>
      </c>
      <c r="E9" s="16" t="str">
        <f t="shared" ca="1" si="6"/>
        <v/>
      </c>
      <c r="F9" s="16" t="str">
        <f t="shared" ca="1" si="6"/>
        <v/>
      </c>
      <c r="G9" s="16" t="str">
        <f t="shared" ca="1" si="6"/>
        <v/>
      </c>
      <c r="H9" s="16" t="str">
        <f t="shared" ca="1" si="6"/>
        <v/>
      </c>
    </row>
    <row r="10" spans="2:12" x14ac:dyDescent="0.3">
      <c r="B10" s="15">
        <f ca="1">H8+1</f>
        <v>44883</v>
      </c>
      <c r="C10" s="15">
        <f ca="1">B10+1</f>
        <v>44884</v>
      </c>
      <c r="D10" s="15">
        <f t="shared" ref="D10:H10" ca="1" si="7">C10+1</f>
        <v>44885</v>
      </c>
      <c r="E10" s="15">
        <f t="shared" ca="1" si="7"/>
        <v>44886</v>
      </c>
      <c r="F10" s="15">
        <f t="shared" ca="1" si="7"/>
        <v>44887</v>
      </c>
      <c r="G10" s="15">
        <f t="shared" ca="1" si="7"/>
        <v>44888</v>
      </c>
      <c r="H10" s="15">
        <f t="shared" ca="1" si="7"/>
        <v>44889</v>
      </c>
    </row>
    <row r="11" spans="2:12" ht="43.8" customHeight="1" thickBot="1" x14ac:dyDescent="0.35">
      <c r="B11" s="16" t="str">
        <f t="shared" ref="B11:H11" ca="1" si="8">IF(ISNA(INDEX(ETABELLE,MATCH(B10,DTM,0),1)),"",INDEX(ETABELLE,MATCH(B10,DTM,0),1))</f>
        <v/>
      </c>
      <c r="C11" s="16" t="str">
        <f t="shared" ca="1" si="8"/>
        <v/>
      </c>
      <c r="D11" s="16" t="str">
        <f t="shared" ca="1" si="8"/>
        <v/>
      </c>
      <c r="E11" s="16" t="str">
        <f t="shared" ca="1" si="8"/>
        <v/>
      </c>
      <c r="F11" s="16" t="str">
        <f t="shared" ca="1" si="8"/>
        <v/>
      </c>
      <c r="G11" s="16" t="str">
        <f t="shared" ca="1" si="8"/>
        <v/>
      </c>
      <c r="H11" s="16" t="str">
        <f t="shared" ca="1" si="8"/>
        <v/>
      </c>
    </row>
    <row r="12" spans="2:12" x14ac:dyDescent="0.3">
      <c r="B12" s="15">
        <f ca="1">H10+1</f>
        <v>44890</v>
      </c>
      <c r="C12" s="15">
        <f ca="1">B12+1</f>
        <v>44891</v>
      </c>
      <c r="D12" s="15">
        <f t="shared" ref="D12:H12" ca="1" si="9">C12+1</f>
        <v>44892</v>
      </c>
      <c r="E12" s="15">
        <f t="shared" ca="1" si="9"/>
        <v>44893</v>
      </c>
      <c r="F12" s="15">
        <f t="shared" ca="1" si="9"/>
        <v>44894</v>
      </c>
      <c r="G12" s="15">
        <f t="shared" ca="1" si="9"/>
        <v>44895</v>
      </c>
      <c r="H12" s="15">
        <f t="shared" ca="1" si="9"/>
        <v>44896</v>
      </c>
    </row>
    <row r="13" spans="2:12" ht="43.8" customHeight="1" thickBot="1" x14ac:dyDescent="0.35">
      <c r="B13" s="16" t="str">
        <f t="shared" ref="B13:H13" ca="1" si="10">IF(ISNA(INDEX(ETABELLE,MATCH(B12,DTM,0),1)),"",INDEX(ETABELLE,MATCH(B12,DTM,0),1))</f>
        <v/>
      </c>
      <c r="C13" s="16" t="str">
        <f t="shared" ca="1" si="10"/>
        <v/>
      </c>
      <c r="D13" s="16" t="str">
        <f t="shared" ca="1" si="10"/>
        <v/>
      </c>
      <c r="E13" s="16" t="str">
        <f t="shared" ca="1" si="10"/>
        <v/>
      </c>
      <c r="F13" s="16" t="str">
        <f t="shared" ca="1" si="10"/>
        <v/>
      </c>
      <c r="G13" s="16" t="str">
        <f t="shared" ca="1" si="10"/>
        <v/>
      </c>
      <c r="H13" s="16" t="str">
        <f t="shared" ca="1" si="10"/>
        <v/>
      </c>
    </row>
  </sheetData>
  <mergeCells count="3">
    <mergeCell ref="B1:H1"/>
    <mergeCell ref="B2:H2"/>
    <mergeCell ref="L1:L2"/>
  </mergeCells>
  <conditionalFormatting sqref="B5:H5">
    <cfRule type="expression" dxfId="42" priority="5">
      <formula>B4=TODAY()</formula>
    </cfRule>
  </conditionalFormatting>
  <conditionalFormatting sqref="B7:H7">
    <cfRule type="expression" dxfId="41" priority="4">
      <formula>B6=TODAY()</formula>
    </cfRule>
  </conditionalFormatting>
  <conditionalFormatting sqref="B9:H9">
    <cfRule type="expression" dxfId="40" priority="3">
      <formula>B8=TODAY()</formula>
    </cfRule>
  </conditionalFormatting>
  <conditionalFormatting sqref="B11:H11">
    <cfRule type="expression" dxfId="39" priority="2">
      <formula>B10=TODAY()</formula>
    </cfRule>
  </conditionalFormatting>
  <conditionalFormatting sqref="B13:H13">
    <cfRule type="expression" dxfId="38" priority="1">
      <formula>B12=TODAY()</formula>
    </cfRule>
  </conditionalFormatting>
  <pageMargins left="0.7" right="0.7" top="0.78740157499999996" bottom="0.78740157499999996" header="0.3" footer="0.3"/>
  <ignoredErrors>
    <ignoredError sqref="C5:H5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>
                  <from>
                    <xdr:col>6</xdr:col>
                    <xdr:colOff>1196340</xdr:colOff>
                    <xdr:row>1</xdr:row>
                    <xdr:rowOff>30480</xdr:rowOff>
                  </from>
                  <to>
                    <xdr:col>7</xdr:col>
                    <xdr:colOff>1424940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>
                  <from>
                    <xdr:col>6</xdr:col>
                    <xdr:colOff>1196340</xdr:colOff>
                    <xdr:row>0</xdr:row>
                    <xdr:rowOff>45720</xdr:rowOff>
                  </from>
                  <to>
                    <xdr:col>7</xdr:col>
                    <xdr:colOff>1424940</xdr:colOff>
                    <xdr:row>0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67F4-8AA6-4B16-8B70-EBE6687E4AE2}">
  <dimension ref="A1:E10"/>
  <sheetViews>
    <sheetView showGridLines="0" workbookViewId="0">
      <selection activeCell="D14" sqref="D14"/>
    </sheetView>
  </sheetViews>
  <sheetFormatPr defaultColWidth="11.5546875" defaultRowHeight="14.4" x14ac:dyDescent="0.3"/>
  <cols>
    <col min="1" max="1" width="27.44140625" bestFit="1" customWidth="1"/>
    <col min="2" max="2" width="11.5546875" style="10"/>
    <col min="4" max="4" width="38.44140625" bestFit="1" customWidth="1"/>
  </cols>
  <sheetData>
    <row r="1" spans="1:5" ht="15" thickBot="1" x14ac:dyDescent="0.35"/>
    <row r="2" spans="1:5" ht="26.4" thickBot="1" x14ac:dyDescent="0.55000000000000004">
      <c r="A2" s="43" t="s">
        <v>31</v>
      </c>
      <c r="B2" s="44">
        <v>2022</v>
      </c>
    </row>
    <row r="3" spans="1:5" ht="15" thickBot="1" x14ac:dyDescent="0.35">
      <c r="A3" s="41"/>
      <c r="B3" s="42"/>
      <c r="C3" s="41"/>
      <c r="D3" s="41"/>
      <c r="E3" s="41"/>
    </row>
    <row r="4" spans="1:5" ht="18.600000000000001" thickBot="1" x14ac:dyDescent="0.4">
      <c r="A4" s="37" t="s">
        <v>35</v>
      </c>
      <c r="B4" s="38"/>
      <c r="D4" s="39" t="s">
        <v>45</v>
      </c>
      <c r="E4" s="40">
        <f>SUM(Januar:Dezember!E44)</f>
        <v>121.91666666666667</v>
      </c>
    </row>
    <row r="5" spans="1:5" ht="18.600000000000001" thickBot="1" x14ac:dyDescent="0.4">
      <c r="A5" s="22" t="s">
        <v>32</v>
      </c>
      <c r="B5" s="23">
        <v>30</v>
      </c>
      <c r="D5" s="27" t="s">
        <v>40</v>
      </c>
      <c r="E5" s="28">
        <f>SUM(Januar:Dezember!E45)</f>
        <v>5.9999999999995559</v>
      </c>
    </row>
    <row r="6" spans="1:5" ht="18.600000000000001" thickBot="1" x14ac:dyDescent="0.4">
      <c r="A6" s="22" t="s">
        <v>33</v>
      </c>
      <c r="B6" s="23">
        <f>SUM(Januar:Dezember!E42)</f>
        <v>0</v>
      </c>
      <c r="D6" s="29" t="s">
        <v>39</v>
      </c>
      <c r="E6" s="30">
        <f>SUM(Januar:Dezember!E41)</f>
        <v>0</v>
      </c>
    </row>
    <row r="7" spans="1:5" ht="54" x14ac:dyDescent="0.35">
      <c r="A7" s="24" t="s">
        <v>34</v>
      </c>
      <c r="B7" s="23"/>
      <c r="D7" s="31" t="s">
        <v>37</v>
      </c>
      <c r="E7" s="32">
        <v>0.33333333333333331</v>
      </c>
    </row>
    <row r="8" spans="1:5" ht="18.600000000000001" thickBot="1" x14ac:dyDescent="0.4">
      <c r="A8" s="25" t="s">
        <v>36</v>
      </c>
      <c r="B8" s="26">
        <f>B5+B4-B6-B7</f>
        <v>30</v>
      </c>
      <c r="D8" s="33" t="s">
        <v>38</v>
      </c>
      <c r="E8" s="34">
        <v>5</v>
      </c>
    </row>
    <row r="9" spans="1:5" ht="18.600000000000001" thickBot="1" x14ac:dyDescent="0.35">
      <c r="D9" s="35" t="s">
        <v>44</v>
      </c>
      <c r="E9" s="36">
        <v>4.1666666666666664E-2</v>
      </c>
    </row>
    <row r="10" spans="1:5" ht="15" thickBot="1" x14ac:dyDescent="0.35">
      <c r="A10" s="41"/>
      <c r="B10" s="42"/>
      <c r="C10" s="41"/>
      <c r="D10" s="41"/>
      <c r="E10" s="4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9" zoomScale="70" zoomScaleNormal="70" workbookViewId="0">
      <selection activeCell="E40" sqref="E40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DATE(Zusammenfassung!B2,1,1)</f>
        <v>44562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44562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>Neujahrstag</v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44563</v>
      </c>
      <c r="B7" s="2" t="str">
        <f t="shared" ref="B7:B36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44564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44565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44566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44567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44568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44569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44570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44571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44572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44573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44574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44575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44576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44577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44578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44579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44580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44581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44582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44583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44584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44585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44586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44587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44588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44589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44590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44591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44592</v>
      </c>
      <c r="B36" s="2" t="str">
        <f t="shared" si="0"/>
        <v>Montag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35" priority="5">
      <formula>$B6="Sonntag"</formula>
    </cfRule>
    <cfRule type="expression" dxfId="34" priority="6">
      <formula>$B6="Samstag"</formula>
    </cfRule>
  </conditionalFormatting>
  <conditionalFormatting sqref="H6:H36">
    <cfRule type="cellIs" dxfId="3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E30A-E253-4D28-9E4B-404B05CFBA9A}">
  <dimension ref="A1:H45"/>
  <sheetViews>
    <sheetView topLeftCell="A8" zoomScale="70" zoomScaleNormal="70" workbookViewId="0">
      <selection activeCell="F38" sqref="F38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DATE(Zusammenfassung!B2,2,1)</f>
        <v>44593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44593</v>
      </c>
      <c r="B6" s="2" t="str">
        <f>TEXT(A6,"TTTT")</f>
        <v>Dienstag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44594</v>
      </c>
      <c r="B7" s="2" t="str">
        <f t="shared" ref="B7:B33" si="0">TEXT(A7,"TTTT")</f>
        <v>Mittwoch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3" si="1">A7+1</f>
        <v>44595</v>
      </c>
      <c r="B8" s="2" t="str">
        <f t="shared" si="0"/>
        <v>Donnerstag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44596</v>
      </c>
      <c r="B9" s="2" t="str">
        <f t="shared" si="0"/>
        <v>Freitag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44597</v>
      </c>
      <c r="B10" s="2" t="str">
        <f t="shared" si="0"/>
        <v>Samstag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44598</v>
      </c>
      <c r="B11" s="2" t="str">
        <f t="shared" si="0"/>
        <v>Sonntag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44599</v>
      </c>
      <c r="B12" s="2" t="str">
        <f t="shared" si="0"/>
        <v>Montag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44600</v>
      </c>
      <c r="B13" s="2" t="str">
        <f t="shared" si="0"/>
        <v>Dienstag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44601</v>
      </c>
      <c r="B14" s="2" t="str">
        <f t="shared" si="0"/>
        <v>Mittwoch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44602</v>
      </c>
      <c r="B15" s="2" t="str">
        <f t="shared" si="0"/>
        <v>Donnerstag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44603</v>
      </c>
      <c r="B16" s="2" t="str">
        <f t="shared" si="0"/>
        <v>Freitag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44604</v>
      </c>
      <c r="B17" s="2" t="str">
        <f t="shared" si="0"/>
        <v>Samstag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44605</v>
      </c>
      <c r="B18" s="2" t="str">
        <f t="shared" si="0"/>
        <v>Sonntag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44606</v>
      </c>
      <c r="B19" s="2" t="str">
        <f t="shared" si="0"/>
        <v>Montag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44607</v>
      </c>
      <c r="B20" s="2" t="str">
        <f t="shared" si="0"/>
        <v>Dienstag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44608</v>
      </c>
      <c r="B21" s="2" t="str">
        <f t="shared" si="0"/>
        <v>Mittwoch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44609</v>
      </c>
      <c r="B22" s="2" t="str">
        <f t="shared" si="0"/>
        <v>Donnerstag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44610</v>
      </c>
      <c r="B23" s="2" t="str">
        <f t="shared" si="0"/>
        <v>Freitag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44611</v>
      </c>
      <c r="B24" s="2" t="str">
        <f t="shared" si="0"/>
        <v>Samstag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44612</v>
      </c>
      <c r="B25" s="2" t="str">
        <f t="shared" si="0"/>
        <v>Sonntag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44613</v>
      </c>
      <c r="B26" s="2" t="str">
        <f t="shared" si="0"/>
        <v>Montag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44614</v>
      </c>
      <c r="B27" s="2" t="str">
        <f t="shared" si="0"/>
        <v>Dienstag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44615</v>
      </c>
      <c r="B28" s="2" t="str">
        <f t="shared" si="0"/>
        <v>Mittwoch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44616</v>
      </c>
      <c r="B29" s="2" t="str">
        <f t="shared" si="0"/>
        <v>Donnerstag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44617</v>
      </c>
      <c r="B30" s="2" t="str">
        <f t="shared" si="0"/>
        <v>Freitag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44618</v>
      </c>
      <c r="B31" s="2" t="str">
        <f t="shared" si="0"/>
        <v>Samstag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44619</v>
      </c>
      <c r="B32" s="2" t="str">
        <f t="shared" si="0"/>
        <v>Sonntag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44620</v>
      </c>
      <c r="B33" s="2" t="str">
        <f t="shared" si="0"/>
        <v>Montag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9.3541666666666643</v>
      </c>
    </row>
    <row r="45" spans="1:8" x14ac:dyDescent="0.3">
      <c r="D45" s="7" t="s">
        <v>13</v>
      </c>
      <c r="E45" s="18">
        <f>SUM(H6:H36)</f>
        <v>0.49999999999996625</v>
      </c>
    </row>
  </sheetData>
  <conditionalFormatting sqref="A6:H33">
    <cfRule type="expression" dxfId="32" priority="2">
      <formula>$B6="Sonntag"</formula>
    </cfRule>
    <cfRule type="expression" dxfId="31" priority="3">
      <formula>$B6="Samstag"</formula>
    </cfRule>
  </conditionalFormatting>
  <conditionalFormatting sqref="H6:H33">
    <cfRule type="cellIs" dxfId="3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D6B0-0CEC-4C4B-9D9B-5C747169BBCF}">
  <dimension ref="A1:H45"/>
  <sheetViews>
    <sheetView topLeftCell="A3"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DATE(Zusammenfassung!B2,3,1)</f>
        <v>44621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44621</v>
      </c>
      <c r="B6" s="2" t="str">
        <f>TEXT(A6,"TTTT")</f>
        <v>Dienstag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44622</v>
      </c>
      <c r="B7" s="2" t="str">
        <f t="shared" ref="B7:B36" si="0">TEXT(A7,"TTTT")</f>
        <v>Mittwoch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44623</v>
      </c>
      <c r="B8" s="2" t="str">
        <f t="shared" si="0"/>
        <v>Donnerstag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44624</v>
      </c>
      <c r="B9" s="2" t="str">
        <f t="shared" si="0"/>
        <v>Freitag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44625</v>
      </c>
      <c r="B10" s="2" t="str">
        <f t="shared" si="0"/>
        <v>Samstag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44626</v>
      </c>
      <c r="B11" s="2" t="str">
        <f t="shared" si="0"/>
        <v>Sonntag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44627</v>
      </c>
      <c r="B12" s="2" t="str">
        <f t="shared" si="0"/>
        <v>Montag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44628</v>
      </c>
      <c r="B13" s="2" t="str">
        <f t="shared" si="0"/>
        <v>Dienstag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44629</v>
      </c>
      <c r="B14" s="2" t="str">
        <f t="shared" si="0"/>
        <v>Mittwoch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44630</v>
      </c>
      <c r="B15" s="2" t="str">
        <f t="shared" si="0"/>
        <v>Donnerstag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44631</v>
      </c>
      <c r="B16" s="2" t="str">
        <f t="shared" si="0"/>
        <v>Freitag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44632</v>
      </c>
      <c r="B17" s="2" t="str">
        <f t="shared" si="0"/>
        <v>Samstag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44633</v>
      </c>
      <c r="B18" s="2" t="str">
        <f t="shared" si="0"/>
        <v>Sonntag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44634</v>
      </c>
      <c r="B19" s="2" t="str">
        <f t="shared" si="0"/>
        <v>Montag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44635</v>
      </c>
      <c r="B20" s="2" t="str">
        <f t="shared" si="0"/>
        <v>Dienstag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44636</v>
      </c>
      <c r="B21" s="2" t="str">
        <f t="shared" si="0"/>
        <v>Mittwoch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44637</v>
      </c>
      <c r="B22" s="2" t="str">
        <f t="shared" si="0"/>
        <v>Donnerstag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44638</v>
      </c>
      <c r="B23" s="2" t="str">
        <f t="shared" si="0"/>
        <v>Freitag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44639</v>
      </c>
      <c r="B24" s="2" t="str">
        <f t="shared" si="0"/>
        <v>Samstag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44640</v>
      </c>
      <c r="B25" s="2" t="str">
        <f t="shared" si="0"/>
        <v>Sonntag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44641</v>
      </c>
      <c r="B26" s="2" t="str">
        <f t="shared" si="0"/>
        <v>Montag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44642</v>
      </c>
      <c r="B27" s="2" t="str">
        <f t="shared" si="0"/>
        <v>Dienstag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44643</v>
      </c>
      <c r="B28" s="2" t="str">
        <f t="shared" si="0"/>
        <v>Mittwoch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44644</v>
      </c>
      <c r="B29" s="2" t="str">
        <f t="shared" si="0"/>
        <v>Donnerstag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44645</v>
      </c>
      <c r="B30" s="2" t="str">
        <f t="shared" si="0"/>
        <v>Freitag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44646</v>
      </c>
      <c r="B31" s="2" t="str">
        <f t="shared" si="0"/>
        <v>Samstag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44647</v>
      </c>
      <c r="B32" s="2" t="str">
        <f t="shared" si="0"/>
        <v>Sonntag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44648</v>
      </c>
      <c r="B33" s="2" t="str">
        <f t="shared" si="0"/>
        <v>Montag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44649</v>
      </c>
      <c r="B34" s="2" t="str">
        <f t="shared" si="0"/>
        <v>Dienstag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44650</v>
      </c>
      <c r="B35" s="2" t="str">
        <f t="shared" si="0"/>
        <v>Mittwoch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44651</v>
      </c>
      <c r="B36" s="2" t="str">
        <f t="shared" si="0"/>
        <v>Donnerstag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29" priority="2">
      <formula>$B6="Sonntag"</formula>
    </cfRule>
    <cfRule type="expression" dxfId="28" priority="3">
      <formula>$B6="Samstag"</formula>
    </cfRule>
  </conditionalFormatting>
  <conditionalFormatting sqref="H6:H36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5DC9-2EAA-4821-A37D-9DB1CF0B735D}">
  <dimension ref="A1:H45"/>
  <sheetViews>
    <sheetView topLeftCell="A5" zoomScale="70" zoomScaleNormal="70" workbookViewId="0">
      <selection activeCell="C38" sqref="C38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DATE(Zusammenfassung!B2,4,1)</f>
        <v>44652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44652</v>
      </c>
      <c r="B6" s="2" t="str">
        <f>TEXT(A6,"TTTT")</f>
        <v>Freitag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44653</v>
      </c>
      <c r="B7" s="2" t="str">
        <f t="shared" ref="B7:B35" si="0">TEXT(A7,"TTTT")</f>
        <v>Samstag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5" si="1">A7+1</f>
        <v>44654</v>
      </c>
      <c r="B8" s="2" t="str">
        <f t="shared" si="0"/>
        <v>Sonntag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44655</v>
      </c>
      <c r="B9" s="2" t="str">
        <f t="shared" si="0"/>
        <v>Montag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44656</v>
      </c>
      <c r="B10" s="2" t="str">
        <f t="shared" si="0"/>
        <v>Dienstag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44657</v>
      </c>
      <c r="B11" s="2" t="str">
        <f t="shared" si="0"/>
        <v>Mittwoch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44658</v>
      </c>
      <c r="B12" s="2" t="str">
        <f t="shared" si="0"/>
        <v>Donnerstag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44659</v>
      </c>
      <c r="B13" s="2" t="str">
        <f t="shared" si="0"/>
        <v>Freitag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44660</v>
      </c>
      <c r="B14" s="2" t="str">
        <f t="shared" si="0"/>
        <v>Samstag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44661</v>
      </c>
      <c r="B15" s="2" t="str">
        <f t="shared" si="0"/>
        <v>Sonntag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44662</v>
      </c>
      <c r="B16" s="2" t="str">
        <f t="shared" si="0"/>
        <v>Montag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44663</v>
      </c>
      <c r="B17" s="2" t="str">
        <f t="shared" si="0"/>
        <v>Dienstag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44664</v>
      </c>
      <c r="B18" s="2" t="str">
        <f t="shared" si="0"/>
        <v>Mittwoch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44665</v>
      </c>
      <c r="B19" s="2" t="str">
        <f t="shared" si="0"/>
        <v>Donnerstag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44666</v>
      </c>
      <c r="B20" s="2" t="str">
        <f t="shared" si="0"/>
        <v>Freitag</v>
      </c>
      <c r="C20" s="2" t="str">
        <f>IF(ISNA(INDEX(Table_2[],MATCH(A20,Table_2[Feiertage NRW 20222],0),1)),"",INDEX(Table_2[],MATCH(A20,Table_2[Feiertage NRW 20222],0),1))</f>
        <v>Karfreitag</v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44667</v>
      </c>
      <c r="B21" s="2" t="str">
        <f t="shared" si="0"/>
        <v>Samstag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44668</v>
      </c>
      <c r="B22" s="2" t="str">
        <f t="shared" si="0"/>
        <v>Sonntag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44669</v>
      </c>
      <c r="B23" s="2" t="str">
        <f t="shared" si="0"/>
        <v>Montag</v>
      </c>
      <c r="C23" s="2" t="str">
        <f>IF(ISNA(INDEX(Table_2[],MATCH(A23,Table_2[Feiertage NRW 20222],0),1)),"",INDEX(Table_2[],MATCH(A23,Table_2[Feiertage NRW 20222],0),1))</f>
        <v>Ostermontag</v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44670</v>
      </c>
      <c r="B24" s="2" t="str">
        <f t="shared" si="0"/>
        <v>Dienstag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44671</v>
      </c>
      <c r="B25" s="2" t="str">
        <f t="shared" si="0"/>
        <v>Mittwoch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44672</v>
      </c>
      <c r="B26" s="2" t="str">
        <f t="shared" si="0"/>
        <v>Donnerstag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44673</v>
      </c>
      <c r="B27" s="2" t="str">
        <f t="shared" si="0"/>
        <v>Freitag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44674</v>
      </c>
      <c r="B28" s="2" t="str">
        <f t="shared" si="0"/>
        <v>Samstag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44675</v>
      </c>
      <c r="B29" s="2" t="str">
        <f t="shared" si="0"/>
        <v>Sonntag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44676</v>
      </c>
      <c r="B30" s="2" t="str">
        <f t="shared" si="0"/>
        <v>Montag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44677</v>
      </c>
      <c r="B31" s="2" t="str">
        <f t="shared" si="0"/>
        <v>Dienstag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44678</v>
      </c>
      <c r="B32" s="2" t="str">
        <f t="shared" si="0"/>
        <v>Mittwoch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44679</v>
      </c>
      <c r="B33" s="2" t="str">
        <f t="shared" si="0"/>
        <v>Donnerstag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44680</v>
      </c>
      <c r="B34" s="2" t="str">
        <f t="shared" si="0"/>
        <v>Freitag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44681</v>
      </c>
      <c r="B35" s="2" t="str">
        <f t="shared" si="0"/>
        <v>Samstag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10.020833333333332</v>
      </c>
    </row>
    <row r="45" spans="1:8" x14ac:dyDescent="0.3">
      <c r="D45" s="7" t="s">
        <v>13</v>
      </c>
      <c r="E45" s="18">
        <f>SUM(H6:H36)</f>
        <v>0.49999999999996358</v>
      </c>
    </row>
  </sheetData>
  <conditionalFormatting sqref="A6:H35">
    <cfRule type="expression" dxfId="26" priority="2">
      <formula>$B6="Sonntag"</formula>
    </cfRule>
    <cfRule type="expression" dxfId="25" priority="3">
      <formula>$B6="Samstag"</formula>
    </cfRule>
  </conditionalFormatting>
  <conditionalFormatting sqref="H6:H35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64EE-C494-4CEE-ADCE-BC000BCE7579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DATE(Zusammenfassung!B2,5,1)</f>
        <v>44682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44682</v>
      </c>
      <c r="B6" s="2" t="str">
        <f>TEXT(A6,"TTTT")</f>
        <v>Sonntag</v>
      </c>
      <c r="C6" s="2" t="str">
        <f>IF(ISNA(INDEX(Table_2[],MATCH(A6,Table_2[Feiertage NRW 20222],0),1)),"",INDEX(Table_2[],MATCH(A6,Table_2[Feiertage NRW 20222],0),1))</f>
        <v>1. Mai / Tag der Arbeit</v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44683</v>
      </c>
      <c r="B7" s="2" t="str">
        <f t="shared" ref="B7:B36" si="0">TEXT(A7,"TTTT")</f>
        <v>Montag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6" si="1">A7+1</f>
        <v>44684</v>
      </c>
      <c r="B8" s="2" t="str">
        <f t="shared" si="0"/>
        <v>Dienstag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44685</v>
      </c>
      <c r="B9" s="2" t="str">
        <f t="shared" si="0"/>
        <v>Mittwoch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44686</v>
      </c>
      <c r="B10" s="2" t="str">
        <f t="shared" si="0"/>
        <v>Donnerstag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44687</v>
      </c>
      <c r="B11" s="2" t="str">
        <f t="shared" si="0"/>
        <v>Freitag</v>
      </c>
      <c r="C11" s="2" t="str">
        <f>IF(ISNA(INDEX(Table_2[],MATCH(A11,Table_2[Feiertage NRW 20222],0),1)),"",INDEX(Table_2[],MATCH(A11,Table_2[Feiertage NRW 20222],0),1))</f>
        <v/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44688</v>
      </c>
      <c r="B12" s="2" t="str">
        <f t="shared" si="0"/>
        <v>Samstag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44689</v>
      </c>
      <c r="B13" s="2" t="str">
        <f t="shared" si="0"/>
        <v>Sonntag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44690</v>
      </c>
      <c r="B14" s="2" t="str">
        <f t="shared" si="0"/>
        <v>Montag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44691</v>
      </c>
      <c r="B15" s="2" t="str">
        <f t="shared" si="0"/>
        <v>Dienstag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44692</v>
      </c>
      <c r="B16" s="2" t="str">
        <f t="shared" si="0"/>
        <v>Mittwoch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44693</v>
      </c>
      <c r="B17" s="2" t="str">
        <f t="shared" si="0"/>
        <v>Donnerstag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44694</v>
      </c>
      <c r="B18" s="2" t="str">
        <f t="shared" si="0"/>
        <v>Freitag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44695</v>
      </c>
      <c r="B19" s="2" t="str">
        <f t="shared" si="0"/>
        <v>Samstag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44696</v>
      </c>
      <c r="B20" s="2" t="str">
        <f t="shared" si="0"/>
        <v>Sonntag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44697</v>
      </c>
      <c r="B21" s="2" t="str">
        <f t="shared" si="0"/>
        <v>Montag</v>
      </c>
      <c r="C21" s="2" t="str">
        <f>IF(ISNA(INDEX(Table_2[],MATCH(A21,Table_2[Feiertage NRW 20222],0),1)),"",INDEX(Table_2[],MATCH(A21,Table_2[Feiertage NRW 20222],0),1))</f>
        <v/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44698</v>
      </c>
      <c r="B22" s="2" t="str">
        <f t="shared" si="0"/>
        <v>Dienstag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44699</v>
      </c>
      <c r="B23" s="2" t="str">
        <f t="shared" si="0"/>
        <v>Mittwoch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44700</v>
      </c>
      <c r="B24" s="2" t="str">
        <f t="shared" si="0"/>
        <v>Donnerstag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44701</v>
      </c>
      <c r="B25" s="2" t="str">
        <f t="shared" si="0"/>
        <v>Freitag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44702</v>
      </c>
      <c r="B26" s="2" t="str">
        <f t="shared" si="0"/>
        <v>Samstag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44703</v>
      </c>
      <c r="B27" s="2" t="str">
        <f t="shared" si="0"/>
        <v>Sonntag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44704</v>
      </c>
      <c r="B28" s="2" t="str">
        <f t="shared" si="0"/>
        <v>Montag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44705</v>
      </c>
      <c r="B29" s="2" t="str">
        <f t="shared" si="0"/>
        <v>Dienstag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44706</v>
      </c>
      <c r="B30" s="2" t="str">
        <f t="shared" si="0"/>
        <v>Mittwoch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44707</v>
      </c>
      <c r="B31" s="2" t="str">
        <f t="shared" si="0"/>
        <v>Donnerstag</v>
      </c>
      <c r="C31" s="2" t="str">
        <f>IF(ISNA(INDEX(Table_2[],MATCH(A31,Table_2[Feiertage NRW 20222],0),1)),"",INDEX(Table_2[],MATCH(A31,Table_2[Feiertage NRW 20222],0),1))</f>
        <v>Christi Himmelfahrt</v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44708</v>
      </c>
      <c r="B32" s="2" t="str">
        <f t="shared" si="0"/>
        <v>Freitag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44709</v>
      </c>
      <c r="B33" s="2" t="str">
        <f t="shared" si="0"/>
        <v>Samstag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44710</v>
      </c>
      <c r="B34" s="2" t="str">
        <f t="shared" si="0"/>
        <v>Sonntag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44711</v>
      </c>
      <c r="B35" s="2" t="str">
        <f t="shared" si="0"/>
        <v>Montag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36" spans="1:8" x14ac:dyDescent="0.3">
      <c r="A36" s="3">
        <f t="shared" si="1"/>
        <v>44712</v>
      </c>
      <c r="B36" s="2" t="str">
        <f t="shared" si="0"/>
        <v>Dienstag</v>
      </c>
      <c r="C36" s="2" t="str">
        <f>IF(ISNA(INDEX(Table_2[],MATCH(A36,Table_2[Feiertage NRW 20222],0),1)),"",INDEX(Table_2[],MATCH(A36,Table_2[Feiertage NRW 20222],0),1))</f>
        <v/>
      </c>
      <c r="D36" s="2"/>
      <c r="E36" s="19">
        <v>0.35416666666666669</v>
      </c>
      <c r="F36" s="19">
        <v>0.72916666666666663</v>
      </c>
      <c r="G36" s="19">
        <f>IF(AND(E36&lt;&gt;"",F36&lt;&gt;""),F36-E36-Zusammenfassung!$E$9,"")</f>
        <v>0.33333333333333326</v>
      </c>
      <c r="H36" s="20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10.354166666666666</v>
      </c>
    </row>
    <row r="45" spans="1:8" x14ac:dyDescent="0.3">
      <c r="D45" s="7" t="s">
        <v>13</v>
      </c>
      <c r="E45" s="18">
        <f>SUM(H6:H36)</f>
        <v>0.49999999999996225</v>
      </c>
    </row>
  </sheetData>
  <conditionalFormatting sqref="A6:H36">
    <cfRule type="expression" dxfId="23" priority="2">
      <formula>$B6="Sonntag"</formula>
    </cfRule>
    <cfRule type="expression" dxfId="22" priority="3">
      <formula>$B6="Samstag"</formula>
    </cfRule>
  </conditionalFormatting>
  <conditionalFormatting sqref="H6:H36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4A8A-C14C-4250-B64B-5D9354BF9662}">
  <dimension ref="A1:H45"/>
  <sheetViews>
    <sheetView zoomScale="70" zoomScaleNormal="70" workbookViewId="0">
      <selection activeCell="B4" sqref="B4"/>
    </sheetView>
  </sheetViews>
  <sheetFormatPr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DATE(Zusammenfassung!B2,6,1)</f>
        <v>44713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41</v>
      </c>
    </row>
    <row r="6" spans="1:8" x14ac:dyDescent="0.3">
      <c r="A6" s="3">
        <f>B3</f>
        <v>44713</v>
      </c>
      <c r="B6" s="2" t="str">
        <f>TEXT(A6,"TTTT")</f>
        <v>Mittwoch</v>
      </c>
      <c r="C6" s="2" t="str">
        <f>IF(ISNA(INDEX(Table_2[],MATCH(A6,Table_2[Feiertage NRW 20222],0),1)),"",INDEX(Table_2[],MATCH(A6,Table_2[Feiertage NRW 20222],0),1))</f>
        <v/>
      </c>
      <c r="D6" s="2"/>
      <c r="E6" s="19">
        <v>0.35416666666666669</v>
      </c>
      <c r="F6" s="19">
        <v>0.79166666666666663</v>
      </c>
      <c r="G6" s="19">
        <f>IF(AND(E6&lt;&gt;"",F6&lt;&gt;""),F6-E6-Zusammenfassung!$E$9,"")</f>
        <v>0.39583333333333326</v>
      </c>
      <c r="H6" s="20">
        <f>IF(G6&lt;&gt;"",(G6-Zusammenfassung!$E$7)*24,"")</f>
        <v>1.4999999999999987</v>
      </c>
    </row>
    <row r="7" spans="1:8" x14ac:dyDescent="0.3">
      <c r="A7" s="3">
        <f>A6+1</f>
        <v>44714</v>
      </c>
      <c r="B7" s="2" t="str">
        <f t="shared" ref="B7:B35" si="0">TEXT(A7,"TTTT")</f>
        <v>Donnerstag</v>
      </c>
      <c r="C7" s="2" t="str">
        <f>IF(ISNA(INDEX(Table_2[],MATCH(A7,Table_2[Feiertage NRW 20222],0),1)),"",INDEX(Table_2[],MATCH(A7,Table_2[Feiertage NRW 20222],0),1))</f>
        <v/>
      </c>
      <c r="D7" s="2"/>
      <c r="E7" s="19">
        <v>0.35416666666666669</v>
      </c>
      <c r="F7" s="19">
        <v>0.64583333333333337</v>
      </c>
      <c r="G7" s="19">
        <f>IF(AND(E7&lt;&gt;"",F7&lt;&gt;""),F7-E7-Zusammenfassung!$E$9,"")</f>
        <v>0.25</v>
      </c>
      <c r="H7" s="20">
        <f>IF(G7&lt;&gt;"",(G7-Zusammenfassung!$E$7)*24,"")</f>
        <v>-1.9999999999999996</v>
      </c>
    </row>
    <row r="8" spans="1:8" x14ac:dyDescent="0.3">
      <c r="A8" s="3">
        <f t="shared" ref="A8:A35" si="1">A7+1</f>
        <v>44715</v>
      </c>
      <c r="B8" s="2" t="str">
        <f t="shared" si="0"/>
        <v>Freitag</v>
      </c>
      <c r="C8" s="2" t="str">
        <f>IF(ISNA(INDEX(Table_2[],MATCH(A8,Table_2[Feiertage NRW 20222],0),1)),"",INDEX(Table_2[],MATCH(A8,Table_2[Feiertage NRW 20222],0),1))</f>
        <v/>
      </c>
      <c r="D8" s="2"/>
      <c r="E8" s="19">
        <v>0.35416666666666669</v>
      </c>
      <c r="F8" s="19">
        <v>0.77083333333333337</v>
      </c>
      <c r="G8" s="19">
        <f>IF(AND(E8&lt;&gt;"",F8&lt;&gt;""),F8-E8-Zusammenfassung!$E$9,"")</f>
        <v>0.375</v>
      </c>
      <c r="H8" s="20">
        <f>IF(G8&lt;&gt;"",(G8-Zusammenfassung!$E$7)*24,"")</f>
        <v>1.0000000000000004</v>
      </c>
    </row>
    <row r="9" spans="1:8" x14ac:dyDescent="0.3">
      <c r="A9" s="3">
        <f t="shared" si="1"/>
        <v>44716</v>
      </c>
      <c r="B9" s="2" t="str">
        <f t="shared" si="0"/>
        <v>Samstag</v>
      </c>
      <c r="C9" s="2" t="str">
        <f>IF(ISNA(INDEX(Table_2[],MATCH(A9,Table_2[Feiertage NRW 20222],0),1)),"",INDEX(Table_2[],MATCH(A9,Table_2[Feiertage NRW 20222],0),1))</f>
        <v/>
      </c>
      <c r="D9" s="2"/>
      <c r="E9" s="19">
        <v>0.35416666666666669</v>
      </c>
      <c r="F9" s="19">
        <v>0.72916666666666663</v>
      </c>
      <c r="G9" s="19">
        <f>IF(AND(E9&lt;&gt;"",F9&lt;&gt;""),F9-E9-Zusammenfassung!$E$9,"")</f>
        <v>0.33333333333333326</v>
      </c>
      <c r="H9" s="20">
        <f>IF(G9&lt;&gt;"",(G9-Zusammenfassung!$E$7)*24,"")</f>
        <v>-1.3322676295501878E-15</v>
      </c>
    </row>
    <row r="10" spans="1:8" x14ac:dyDescent="0.3">
      <c r="A10" s="3">
        <f t="shared" si="1"/>
        <v>44717</v>
      </c>
      <c r="B10" s="2" t="str">
        <f t="shared" si="0"/>
        <v>Sonntag</v>
      </c>
      <c r="C10" s="2" t="str">
        <f>IF(ISNA(INDEX(Table_2[],MATCH(A10,Table_2[Feiertage NRW 20222],0),1)),"",INDEX(Table_2[],MATCH(A10,Table_2[Feiertage NRW 20222],0),1))</f>
        <v/>
      </c>
      <c r="D10" s="2"/>
      <c r="E10" s="19">
        <v>0.35416666666666669</v>
      </c>
      <c r="F10" s="19">
        <v>0.72916666666666663</v>
      </c>
      <c r="G10" s="19">
        <f>IF(AND(E10&lt;&gt;"",F10&lt;&gt;""),F10-E10-Zusammenfassung!$E$9,"")</f>
        <v>0.33333333333333326</v>
      </c>
      <c r="H10" s="20">
        <f>IF(G10&lt;&gt;"",(G10-Zusammenfassung!$E$7)*24,"")</f>
        <v>-1.3322676295501878E-15</v>
      </c>
    </row>
    <row r="11" spans="1:8" x14ac:dyDescent="0.3">
      <c r="A11" s="3">
        <f t="shared" si="1"/>
        <v>44718</v>
      </c>
      <c r="B11" s="2" t="str">
        <f t="shared" si="0"/>
        <v>Montag</v>
      </c>
      <c r="C11" s="2" t="str">
        <f>IF(ISNA(INDEX(Table_2[],MATCH(A11,Table_2[Feiertage NRW 20222],0),1)),"",INDEX(Table_2[],MATCH(A11,Table_2[Feiertage NRW 20222],0),1))</f>
        <v>Pfingstmontag</v>
      </c>
      <c r="D11" s="2"/>
      <c r="E11" s="19">
        <v>0.35416666666666669</v>
      </c>
      <c r="F11" s="19">
        <v>0.72916666666666663</v>
      </c>
      <c r="G11" s="19">
        <f>IF(AND(E11&lt;&gt;"",F11&lt;&gt;""),F11-E11-Zusammenfassung!$E$9,"")</f>
        <v>0.33333333333333326</v>
      </c>
      <c r="H11" s="20">
        <f>IF(G11&lt;&gt;"",(G11-Zusammenfassung!$E$7)*24,"")</f>
        <v>-1.3322676295501878E-15</v>
      </c>
    </row>
    <row r="12" spans="1:8" x14ac:dyDescent="0.3">
      <c r="A12" s="3">
        <f t="shared" si="1"/>
        <v>44719</v>
      </c>
      <c r="B12" s="2" t="str">
        <f t="shared" si="0"/>
        <v>Dienstag</v>
      </c>
      <c r="C12" s="2" t="str">
        <f>IF(ISNA(INDEX(Table_2[],MATCH(A12,Table_2[Feiertage NRW 20222],0),1)),"",INDEX(Table_2[],MATCH(A12,Table_2[Feiertage NRW 20222],0),1))</f>
        <v/>
      </c>
      <c r="D12" s="2"/>
      <c r="E12" s="19">
        <v>0.35416666666666669</v>
      </c>
      <c r="F12" s="19">
        <v>0.72916666666666663</v>
      </c>
      <c r="G12" s="19">
        <f>IF(AND(E12&lt;&gt;"",F12&lt;&gt;""),F12-E12-Zusammenfassung!$E$9,"")</f>
        <v>0.33333333333333326</v>
      </c>
      <c r="H12" s="20">
        <f>IF(G12&lt;&gt;"",(G12-Zusammenfassung!$E$7)*24,"")</f>
        <v>-1.3322676295501878E-15</v>
      </c>
    </row>
    <row r="13" spans="1:8" x14ac:dyDescent="0.3">
      <c r="A13" s="3">
        <f t="shared" si="1"/>
        <v>44720</v>
      </c>
      <c r="B13" s="2" t="str">
        <f t="shared" si="0"/>
        <v>Mittwoch</v>
      </c>
      <c r="C13" s="2" t="str">
        <f>IF(ISNA(INDEX(Table_2[],MATCH(A13,Table_2[Feiertage NRW 20222],0),1)),"",INDEX(Table_2[],MATCH(A13,Table_2[Feiertage NRW 20222],0),1))</f>
        <v/>
      </c>
      <c r="D13" s="2"/>
      <c r="E13" s="19">
        <v>0.35416666666666669</v>
      </c>
      <c r="F13" s="19">
        <v>0.72916666666666663</v>
      </c>
      <c r="G13" s="19">
        <f>IF(AND(E13&lt;&gt;"",F13&lt;&gt;""),F13-E13-Zusammenfassung!$E$9,"")</f>
        <v>0.33333333333333326</v>
      </c>
      <c r="H13" s="20">
        <f>IF(G13&lt;&gt;"",(G13-Zusammenfassung!$E$7)*24,"")</f>
        <v>-1.3322676295501878E-15</v>
      </c>
    </row>
    <row r="14" spans="1:8" x14ac:dyDescent="0.3">
      <c r="A14" s="3">
        <f t="shared" si="1"/>
        <v>44721</v>
      </c>
      <c r="B14" s="2" t="str">
        <f t="shared" si="0"/>
        <v>Donnerstag</v>
      </c>
      <c r="C14" s="2" t="str">
        <f>IF(ISNA(INDEX(Table_2[],MATCH(A14,Table_2[Feiertage NRW 20222],0),1)),"",INDEX(Table_2[],MATCH(A14,Table_2[Feiertage NRW 20222],0),1))</f>
        <v/>
      </c>
      <c r="D14" s="2"/>
      <c r="E14" s="19">
        <v>0.35416666666666669</v>
      </c>
      <c r="F14" s="19">
        <v>0.72916666666666663</v>
      </c>
      <c r="G14" s="19">
        <f>IF(AND(E14&lt;&gt;"",F14&lt;&gt;""),F14-E14-Zusammenfassung!$E$9,"")</f>
        <v>0.33333333333333326</v>
      </c>
      <c r="H14" s="20">
        <f>IF(G14&lt;&gt;"",(G14-Zusammenfassung!$E$7)*24,"")</f>
        <v>-1.3322676295501878E-15</v>
      </c>
    </row>
    <row r="15" spans="1:8" x14ac:dyDescent="0.3">
      <c r="A15" s="3">
        <f t="shared" si="1"/>
        <v>44722</v>
      </c>
      <c r="B15" s="2" t="str">
        <f t="shared" si="0"/>
        <v>Freitag</v>
      </c>
      <c r="C15" s="2" t="str">
        <f>IF(ISNA(INDEX(Table_2[],MATCH(A15,Table_2[Feiertage NRW 20222],0),1)),"",INDEX(Table_2[],MATCH(A15,Table_2[Feiertage NRW 20222],0),1))</f>
        <v/>
      </c>
      <c r="D15" s="2"/>
      <c r="E15" s="19">
        <v>0.35416666666666669</v>
      </c>
      <c r="F15" s="19">
        <v>0.72916666666666663</v>
      </c>
      <c r="G15" s="19">
        <f>IF(AND(E15&lt;&gt;"",F15&lt;&gt;""),F15-E15-Zusammenfassung!$E$9,"")</f>
        <v>0.33333333333333326</v>
      </c>
      <c r="H15" s="20">
        <f>IF(G15&lt;&gt;"",(G15-Zusammenfassung!$E$7)*24,"")</f>
        <v>-1.3322676295501878E-15</v>
      </c>
    </row>
    <row r="16" spans="1:8" x14ac:dyDescent="0.3">
      <c r="A16" s="3">
        <f t="shared" si="1"/>
        <v>44723</v>
      </c>
      <c r="B16" s="2" t="str">
        <f t="shared" si="0"/>
        <v>Samstag</v>
      </c>
      <c r="C16" s="2" t="str">
        <f>IF(ISNA(INDEX(Table_2[],MATCH(A16,Table_2[Feiertage NRW 20222],0),1)),"",INDEX(Table_2[],MATCH(A16,Table_2[Feiertage NRW 20222],0),1))</f>
        <v/>
      </c>
      <c r="D16" s="2"/>
      <c r="E16" s="19">
        <v>0.35416666666666669</v>
      </c>
      <c r="F16" s="19">
        <v>0.72916666666666663</v>
      </c>
      <c r="G16" s="19">
        <f>IF(AND(E16&lt;&gt;"",F16&lt;&gt;""),F16-E16-Zusammenfassung!$E$9,"")</f>
        <v>0.33333333333333326</v>
      </c>
      <c r="H16" s="20">
        <f>IF(G16&lt;&gt;"",(G16-Zusammenfassung!$E$7)*24,"")</f>
        <v>-1.3322676295501878E-15</v>
      </c>
    </row>
    <row r="17" spans="1:8" x14ac:dyDescent="0.3">
      <c r="A17" s="3">
        <f t="shared" si="1"/>
        <v>44724</v>
      </c>
      <c r="B17" s="2" t="str">
        <f t="shared" si="0"/>
        <v>Sonntag</v>
      </c>
      <c r="C17" s="2" t="str">
        <f>IF(ISNA(INDEX(Table_2[],MATCH(A17,Table_2[Feiertage NRW 20222],0),1)),"",INDEX(Table_2[],MATCH(A17,Table_2[Feiertage NRW 20222],0),1))</f>
        <v/>
      </c>
      <c r="D17" s="2"/>
      <c r="E17" s="19">
        <v>0.35416666666666669</v>
      </c>
      <c r="F17" s="19">
        <v>0.72916666666666663</v>
      </c>
      <c r="G17" s="19">
        <f>IF(AND(E17&lt;&gt;"",F17&lt;&gt;""),F17-E17-Zusammenfassung!$E$9,"")</f>
        <v>0.33333333333333326</v>
      </c>
      <c r="H17" s="20">
        <f>IF(G17&lt;&gt;"",(G17-Zusammenfassung!$E$7)*24,"")</f>
        <v>-1.3322676295501878E-15</v>
      </c>
    </row>
    <row r="18" spans="1:8" x14ac:dyDescent="0.3">
      <c r="A18" s="3">
        <f t="shared" si="1"/>
        <v>44725</v>
      </c>
      <c r="B18" s="2" t="str">
        <f t="shared" si="0"/>
        <v>Montag</v>
      </c>
      <c r="C18" s="2" t="str">
        <f>IF(ISNA(INDEX(Table_2[],MATCH(A18,Table_2[Feiertage NRW 20222],0),1)),"",INDEX(Table_2[],MATCH(A18,Table_2[Feiertage NRW 20222],0),1))</f>
        <v/>
      </c>
      <c r="D18" s="2"/>
      <c r="E18" s="19">
        <v>0.35416666666666669</v>
      </c>
      <c r="F18" s="19">
        <v>0.72916666666666663</v>
      </c>
      <c r="G18" s="19">
        <f>IF(AND(E18&lt;&gt;"",F18&lt;&gt;""),F18-E18-Zusammenfassung!$E$9,"")</f>
        <v>0.33333333333333326</v>
      </c>
      <c r="H18" s="20">
        <f>IF(G18&lt;&gt;"",(G18-Zusammenfassung!$E$7)*24,"")</f>
        <v>-1.3322676295501878E-15</v>
      </c>
    </row>
    <row r="19" spans="1:8" x14ac:dyDescent="0.3">
      <c r="A19" s="3">
        <f t="shared" si="1"/>
        <v>44726</v>
      </c>
      <c r="B19" s="2" t="str">
        <f t="shared" si="0"/>
        <v>Dienstag</v>
      </c>
      <c r="C19" s="2" t="str">
        <f>IF(ISNA(INDEX(Table_2[],MATCH(A19,Table_2[Feiertage NRW 20222],0),1)),"",INDEX(Table_2[],MATCH(A19,Table_2[Feiertage NRW 20222],0),1))</f>
        <v/>
      </c>
      <c r="D19" s="2"/>
      <c r="E19" s="19">
        <v>0.35416666666666669</v>
      </c>
      <c r="F19" s="19">
        <v>0.72916666666666663</v>
      </c>
      <c r="G19" s="19">
        <f>IF(AND(E19&lt;&gt;"",F19&lt;&gt;""),F19-E19-Zusammenfassung!$E$9,"")</f>
        <v>0.33333333333333326</v>
      </c>
      <c r="H19" s="20">
        <f>IF(G19&lt;&gt;"",(G19-Zusammenfassung!$E$7)*24,"")</f>
        <v>-1.3322676295501878E-15</v>
      </c>
    </row>
    <row r="20" spans="1:8" x14ac:dyDescent="0.3">
      <c r="A20" s="3">
        <f t="shared" si="1"/>
        <v>44727</v>
      </c>
      <c r="B20" s="2" t="str">
        <f t="shared" si="0"/>
        <v>Mittwoch</v>
      </c>
      <c r="C20" s="2" t="str">
        <f>IF(ISNA(INDEX(Table_2[],MATCH(A20,Table_2[Feiertage NRW 20222],0),1)),"",INDEX(Table_2[],MATCH(A20,Table_2[Feiertage NRW 20222],0),1))</f>
        <v/>
      </c>
      <c r="D20" s="2"/>
      <c r="E20" s="19">
        <v>0.35416666666666669</v>
      </c>
      <c r="F20" s="19">
        <v>0.72916666666666663</v>
      </c>
      <c r="G20" s="19">
        <f>IF(AND(E20&lt;&gt;"",F20&lt;&gt;""),F20-E20-Zusammenfassung!$E$9,"")</f>
        <v>0.33333333333333326</v>
      </c>
      <c r="H20" s="20">
        <f>IF(G20&lt;&gt;"",(G20-Zusammenfassung!$E$7)*24,"")</f>
        <v>-1.3322676295501878E-15</v>
      </c>
    </row>
    <row r="21" spans="1:8" x14ac:dyDescent="0.3">
      <c r="A21" s="3">
        <f t="shared" si="1"/>
        <v>44728</v>
      </c>
      <c r="B21" s="2" t="str">
        <f t="shared" si="0"/>
        <v>Donnerstag</v>
      </c>
      <c r="C21" s="2" t="str">
        <f>IF(ISNA(INDEX(Table_2[],MATCH(A21,Table_2[Feiertage NRW 20222],0),1)),"",INDEX(Table_2[],MATCH(A21,Table_2[Feiertage NRW 20222],0),1))</f>
        <v>Fronleichnam</v>
      </c>
      <c r="D21" s="2"/>
      <c r="E21" s="19">
        <v>0.35416666666666669</v>
      </c>
      <c r="F21" s="19">
        <v>0.72916666666666663</v>
      </c>
      <c r="G21" s="19">
        <f>IF(AND(E21&lt;&gt;"",F21&lt;&gt;""),F21-E21-Zusammenfassung!$E$9,"")</f>
        <v>0.33333333333333326</v>
      </c>
      <c r="H21" s="20">
        <f>IF(G21&lt;&gt;"",(G21-Zusammenfassung!$E$7)*24,"")</f>
        <v>-1.3322676295501878E-15</v>
      </c>
    </row>
    <row r="22" spans="1:8" x14ac:dyDescent="0.3">
      <c r="A22" s="3">
        <f t="shared" si="1"/>
        <v>44729</v>
      </c>
      <c r="B22" s="2" t="str">
        <f t="shared" si="0"/>
        <v>Freitag</v>
      </c>
      <c r="C22" s="2" t="str">
        <f>IF(ISNA(INDEX(Table_2[],MATCH(A22,Table_2[Feiertage NRW 20222],0),1)),"",INDEX(Table_2[],MATCH(A22,Table_2[Feiertage NRW 20222],0),1))</f>
        <v/>
      </c>
      <c r="D22" s="2"/>
      <c r="E22" s="19">
        <v>0.35416666666666669</v>
      </c>
      <c r="F22" s="19">
        <v>0.72916666666666663</v>
      </c>
      <c r="G22" s="19">
        <f>IF(AND(E22&lt;&gt;"",F22&lt;&gt;""),F22-E22-Zusammenfassung!$E$9,"")</f>
        <v>0.33333333333333326</v>
      </c>
      <c r="H22" s="20">
        <f>IF(G22&lt;&gt;"",(G22-Zusammenfassung!$E$7)*24,"")</f>
        <v>-1.3322676295501878E-15</v>
      </c>
    </row>
    <row r="23" spans="1:8" x14ac:dyDescent="0.3">
      <c r="A23" s="3">
        <f t="shared" si="1"/>
        <v>44730</v>
      </c>
      <c r="B23" s="2" t="str">
        <f t="shared" si="0"/>
        <v>Samstag</v>
      </c>
      <c r="C23" s="2" t="str">
        <f>IF(ISNA(INDEX(Table_2[],MATCH(A23,Table_2[Feiertage NRW 20222],0),1)),"",INDEX(Table_2[],MATCH(A23,Table_2[Feiertage NRW 20222],0),1))</f>
        <v/>
      </c>
      <c r="D23" s="2"/>
      <c r="E23" s="19">
        <v>0.35416666666666669</v>
      </c>
      <c r="F23" s="19">
        <v>0.72916666666666663</v>
      </c>
      <c r="G23" s="19">
        <f>IF(AND(E23&lt;&gt;"",F23&lt;&gt;""),F23-E23-Zusammenfassung!$E$9,"")</f>
        <v>0.33333333333333326</v>
      </c>
      <c r="H23" s="20">
        <f>IF(G23&lt;&gt;"",(G23-Zusammenfassung!$E$7)*24,"")</f>
        <v>-1.3322676295501878E-15</v>
      </c>
    </row>
    <row r="24" spans="1:8" x14ac:dyDescent="0.3">
      <c r="A24" s="3">
        <f t="shared" si="1"/>
        <v>44731</v>
      </c>
      <c r="B24" s="2" t="str">
        <f t="shared" si="0"/>
        <v>Sonntag</v>
      </c>
      <c r="C24" s="2" t="str">
        <f>IF(ISNA(INDEX(Table_2[],MATCH(A24,Table_2[Feiertage NRW 20222],0),1)),"",INDEX(Table_2[],MATCH(A24,Table_2[Feiertage NRW 20222],0),1))</f>
        <v/>
      </c>
      <c r="D24" s="2"/>
      <c r="E24" s="19">
        <v>0.35416666666666669</v>
      </c>
      <c r="F24" s="19">
        <v>0.72916666666666663</v>
      </c>
      <c r="G24" s="19">
        <f>IF(AND(E24&lt;&gt;"",F24&lt;&gt;""),F24-E24-Zusammenfassung!$E$9,"")</f>
        <v>0.33333333333333326</v>
      </c>
      <c r="H24" s="20">
        <f>IF(G24&lt;&gt;"",(G24-Zusammenfassung!$E$7)*24,"")</f>
        <v>-1.3322676295501878E-15</v>
      </c>
    </row>
    <row r="25" spans="1:8" x14ac:dyDescent="0.3">
      <c r="A25" s="3">
        <f t="shared" si="1"/>
        <v>44732</v>
      </c>
      <c r="B25" s="2" t="str">
        <f t="shared" si="0"/>
        <v>Montag</v>
      </c>
      <c r="C25" s="2" t="str">
        <f>IF(ISNA(INDEX(Table_2[],MATCH(A25,Table_2[Feiertage NRW 20222],0),1)),"",INDEX(Table_2[],MATCH(A25,Table_2[Feiertage NRW 20222],0),1))</f>
        <v/>
      </c>
      <c r="D25" s="2"/>
      <c r="E25" s="19">
        <v>0.35416666666666669</v>
      </c>
      <c r="F25" s="19">
        <v>0.72916666666666663</v>
      </c>
      <c r="G25" s="19">
        <f>IF(AND(E25&lt;&gt;"",F25&lt;&gt;""),F25-E25-Zusammenfassung!$E$9,"")</f>
        <v>0.33333333333333326</v>
      </c>
      <c r="H25" s="20">
        <f>IF(G25&lt;&gt;"",(G25-Zusammenfassung!$E$7)*24,"")</f>
        <v>-1.3322676295501878E-15</v>
      </c>
    </row>
    <row r="26" spans="1:8" x14ac:dyDescent="0.3">
      <c r="A26" s="3">
        <f t="shared" si="1"/>
        <v>44733</v>
      </c>
      <c r="B26" s="2" t="str">
        <f t="shared" si="0"/>
        <v>Dienstag</v>
      </c>
      <c r="C26" s="2" t="str">
        <f>IF(ISNA(INDEX(Table_2[],MATCH(A26,Table_2[Feiertage NRW 20222],0),1)),"",INDEX(Table_2[],MATCH(A26,Table_2[Feiertage NRW 20222],0),1))</f>
        <v/>
      </c>
      <c r="D26" s="2"/>
      <c r="E26" s="19">
        <v>0.35416666666666669</v>
      </c>
      <c r="F26" s="19">
        <v>0.72916666666666663</v>
      </c>
      <c r="G26" s="19">
        <f>IF(AND(E26&lt;&gt;"",F26&lt;&gt;""),F26-E26-Zusammenfassung!$E$9,"")</f>
        <v>0.33333333333333326</v>
      </c>
      <c r="H26" s="20">
        <f>IF(G26&lt;&gt;"",(G26-Zusammenfassung!$E$7)*24,"")</f>
        <v>-1.3322676295501878E-15</v>
      </c>
    </row>
    <row r="27" spans="1:8" x14ac:dyDescent="0.3">
      <c r="A27" s="3">
        <f t="shared" si="1"/>
        <v>44734</v>
      </c>
      <c r="B27" s="2" t="str">
        <f t="shared" si="0"/>
        <v>Mittwoch</v>
      </c>
      <c r="C27" s="2" t="str">
        <f>IF(ISNA(INDEX(Table_2[],MATCH(A27,Table_2[Feiertage NRW 20222],0),1)),"",INDEX(Table_2[],MATCH(A27,Table_2[Feiertage NRW 20222],0),1))</f>
        <v/>
      </c>
      <c r="D27" s="2"/>
      <c r="E27" s="19">
        <v>0.35416666666666669</v>
      </c>
      <c r="F27" s="19">
        <v>0.72916666666666663</v>
      </c>
      <c r="G27" s="19">
        <f>IF(AND(E27&lt;&gt;"",F27&lt;&gt;""),F27-E27-Zusammenfassung!$E$9,"")</f>
        <v>0.33333333333333326</v>
      </c>
      <c r="H27" s="20">
        <f>IF(G27&lt;&gt;"",(G27-Zusammenfassung!$E$7)*24,"")</f>
        <v>-1.3322676295501878E-15</v>
      </c>
    </row>
    <row r="28" spans="1:8" x14ac:dyDescent="0.3">
      <c r="A28" s="3">
        <f t="shared" si="1"/>
        <v>44735</v>
      </c>
      <c r="B28" s="2" t="str">
        <f t="shared" si="0"/>
        <v>Donnerstag</v>
      </c>
      <c r="C28" s="2" t="str">
        <f>IF(ISNA(INDEX(Table_2[],MATCH(A28,Table_2[Feiertage NRW 20222],0),1)),"",INDEX(Table_2[],MATCH(A28,Table_2[Feiertage NRW 20222],0),1))</f>
        <v/>
      </c>
      <c r="D28" s="2"/>
      <c r="E28" s="19">
        <v>0.35416666666666669</v>
      </c>
      <c r="F28" s="19">
        <v>0.72916666666666663</v>
      </c>
      <c r="G28" s="19">
        <f>IF(AND(E28&lt;&gt;"",F28&lt;&gt;""),F28-E28-Zusammenfassung!$E$9,"")</f>
        <v>0.33333333333333326</v>
      </c>
      <c r="H28" s="20">
        <f>IF(G28&lt;&gt;"",(G28-Zusammenfassung!$E$7)*24,"")</f>
        <v>-1.3322676295501878E-15</v>
      </c>
    </row>
    <row r="29" spans="1:8" x14ac:dyDescent="0.3">
      <c r="A29" s="3">
        <f t="shared" si="1"/>
        <v>44736</v>
      </c>
      <c r="B29" s="2" t="str">
        <f t="shared" si="0"/>
        <v>Freitag</v>
      </c>
      <c r="C29" s="2" t="str">
        <f>IF(ISNA(INDEX(Table_2[],MATCH(A29,Table_2[Feiertage NRW 20222],0),1)),"",INDEX(Table_2[],MATCH(A29,Table_2[Feiertage NRW 20222],0),1))</f>
        <v/>
      </c>
      <c r="D29" s="2"/>
      <c r="E29" s="19">
        <v>0.35416666666666669</v>
      </c>
      <c r="F29" s="19">
        <v>0.72916666666666663</v>
      </c>
      <c r="G29" s="19">
        <f>IF(AND(E29&lt;&gt;"",F29&lt;&gt;""),F29-E29-Zusammenfassung!$E$9,"")</f>
        <v>0.33333333333333326</v>
      </c>
      <c r="H29" s="20">
        <f>IF(G29&lt;&gt;"",(G29-Zusammenfassung!$E$7)*24,"")</f>
        <v>-1.3322676295501878E-15</v>
      </c>
    </row>
    <row r="30" spans="1:8" x14ac:dyDescent="0.3">
      <c r="A30" s="3">
        <f t="shared" si="1"/>
        <v>44737</v>
      </c>
      <c r="B30" s="2" t="str">
        <f t="shared" si="0"/>
        <v>Samstag</v>
      </c>
      <c r="C30" s="2" t="str">
        <f>IF(ISNA(INDEX(Table_2[],MATCH(A30,Table_2[Feiertage NRW 20222],0),1)),"",INDEX(Table_2[],MATCH(A30,Table_2[Feiertage NRW 20222],0),1))</f>
        <v/>
      </c>
      <c r="D30" s="2"/>
      <c r="E30" s="19">
        <v>0.35416666666666669</v>
      </c>
      <c r="F30" s="19">
        <v>0.72916666666666663</v>
      </c>
      <c r="G30" s="19">
        <f>IF(AND(E30&lt;&gt;"",F30&lt;&gt;""),F30-E30-Zusammenfassung!$E$9,"")</f>
        <v>0.33333333333333326</v>
      </c>
      <c r="H30" s="20">
        <f>IF(G30&lt;&gt;"",(G30-Zusammenfassung!$E$7)*24,"")</f>
        <v>-1.3322676295501878E-15</v>
      </c>
    </row>
    <row r="31" spans="1:8" x14ac:dyDescent="0.3">
      <c r="A31" s="3">
        <f t="shared" si="1"/>
        <v>44738</v>
      </c>
      <c r="B31" s="2" t="str">
        <f t="shared" si="0"/>
        <v>Sonntag</v>
      </c>
      <c r="C31" s="2" t="str">
        <f>IF(ISNA(INDEX(Table_2[],MATCH(A31,Table_2[Feiertage NRW 20222],0),1)),"",INDEX(Table_2[],MATCH(A31,Table_2[Feiertage NRW 20222],0),1))</f>
        <v/>
      </c>
      <c r="D31" s="2"/>
      <c r="E31" s="19">
        <v>0.35416666666666669</v>
      </c>
      <c r="F31" s="19">
        <v>0.72916666666666663</v>
      </c>
      <c r="G31" s="19">
        <f>IF(AND(E31&lt;&gt;"",F31&lt;&gt;""),F31-E31-Zusammenfassung!$E$9,"")</f>
        <v>0.33333333333333326</v>
      </c>
      <c r="H31" s="20">
        <f>IF(G31&lt;&gt;"",(G31-Zusammenfassung!$E$7)*24,"")</f>
        <v>-1.3322676295501878E-15</v>
      </c>
    </row>
    <row r="32" spans="1:8" x14ac:dyDescent="0.3">
      <c r="A32" s="3">
        <f t="shared" si="1"/>
        <v>44739</v>
      </c>
      <c r="B32" s="2" t="str">
        <f t="shared" si="0"/>
        <v>Montag</v>
      </c>
      <c r="C32" s="2" t="str">
        <f>IF(ISNA(INDEX(Table_2[],MATCH(A32,Table_2[Feiertage NRW 20222],0),1)),"",INDEX(Table_2[],MATCH(A32,Table_2[Feiertage NRW 20222],0),1))</f>
        <v/>
      </c>
      <c r="D32" s="2"/>
      <c r="E32" s="19">
        <v>0.35416666666666669</v>
      </c>
      <c r="F32" s="19">
        <v>0.72916666666666663</v>
      </c>
      <c r="G32" s="19">
        <f>IF(AND(E32&lt;&gt;"",F32&lt;&gt;""),F32-E32-Zusammenfassung!$E$9,"")</f>
        <v>0.33333333333333326</v>
      </c>
      <c r="H32" s="20">
        <f>IF(G32&lt;&gt;"",(G32-Zusammenfassung!$E$7)*24,"")</f>
        <v>-1.3322676295501878E-15</v>
      </c>
    </row>
    <row r="33" spans="1:8" x14ac:dyDescent="0.3">
      <c r="A33" s="3">
        <f t="shared" si="1"/>
        <v>44740</v>
      </c>
      <c r="B33" s="2" t="str">
        <f t="shared" si="0"/>
        <v>Dienstag</v>
      </c>
      <c r="C33" s="2" t="str">
        <f>IF(ISNA(INDEX(Table_2[],MATCH(A33,Table_2[Feiertage NRW 20222],0),1)),"",INDEX(Table_2[],MATCH(A33,Table_2[Feiertage NRW 20222],0),1))</f>
        <v/>
      </c>
      <c r="D33" s="2"/>
      <c r="E33" s="19">
        <v>0.35416666666666669</v>
      </c>
      <c r="F33" s="19">
        <v>0.72916666666666663</v>
      </c>
      <c r="G33" s="19">
        <f>IF(AND(E33&lt;&gt;"",F33&lt;&gt;""),F33-E33-Zusammenfassung!$E$9,"")</f>
        <v>0.33333333333333326</v>
      </c>
      <c r="H33" s="20">
        <f>IF(G33&lt;&gt;"",(G33-Zusammenfassung!$E$7)*24,"")</f>
        <v>-1.3322676295501878E-15</v>
      </c>
    </row>
    <row r="34" spans="1:8" x14ac:dyDescent="0.3">
      <c r="A34" s="3">
        <f t="shared" si="1"/>
        <v>44741</v>
      </c>
      <c r="B34" s="2" t="str">
        <f t="shared" si="0"/>
        <v>Mittwoch</v>
      </c>
      <c r="C34" s="2" t="str">
        <f>IF(ISNA(INDEX(Table_2[],MATCH(A34,Table_2[Feiertage NRW 20222],0),1)),"",INDEX(Table_2[],MATCH(A34,Table_2[Feiertage NRW 20222],0),1))</f>
        <v/>
      </c>
      <c r="D34" s="2"/>
      <c r="E34" s="19">
        <v>0.35416666666666669</v>
      </c>
      <c r="F34" s="19">
        <v>0.72916666666666663</v>
      </c>
      <c r="G34" s="19">
        <f>IF(AND(E34&lt;&gt;"",F34&lt;&gt;""),F34-E34-Zusammenfassung!$E$9,"")</f>
        <v>0.33333333333333326</v>
      </c>
      <c r="H34" s="20">
        <f>IF(G34&lt;&gt;"",(G34-Zusammenfassung!$E$7)*24,"")</f>
        <v>-1.3322676295501878E-15</v>
      </c>
    </row>
    <row r="35" spans="1:8" x14ac:dyDescent="0.3">
      <c r="A35" s="3">
        <f t="shared" si="1"/>
        <v>44742</v>
      </c>
      <c r="B35" s="2" t="str">
        <f t="shared" si="0"/>
        <v>Donnerstag</v>
      </c>
      <c r="C35" s="2" t="str">
        <f>IF(ISNA(INDEX(Table_2[],MATCH(A35,Table_2[Feiertage NRW 20222],0),1)),"",INDEX(Table_2[],MATCH(A35,Table_2[Feiertage NRW 20222],0),1))</f>
        <v/>
      </c>
      <c r="D35" s="2"/>
      <c r="E35" s="19">
        <v>0.35416666666666669</v>
      </c>
      <c r="F35" s="19">
        <v>0.72916666666666663</v>
      </c>
      <c r="G35" s="19">
        <f>IF(AND(E35&lt;&gt;"",F35&lt;&gt;""),F35-E35-Zusammenfassung!$E$9,"")</f>
        <v>0.33333333333333326</v>
      </c>
      <c r="H35" s="20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7">
        <f>SUM(G6:G36)</f>
        <v>10.020833333333332</v>
      </c>
    </row>
    <row r="45" spans="1:8" x14ac:dyDescent="0.3">
      <c r="D45" s="7" t="s">
        <v>13</v>
      </c>
      <c r="E45" s="18">
        <f>SUM(H6:H36)</f>
        <v>0.49999999999996358</v>
      </c>
    </row>
  </sheetData>
  <conditionalFormatting sqref="A6:H35">
    <cfRule type="expression" dxfId="20" priority="2">
      <formula>$B6="Sonntag"</formula>
    </cfRule>
    <cfRule type="expression" dxfId="19" priority="3">
      <formula>$B6="Samstag"</formula>
    </cfRule>
  </conditionalFormatting>
  <conditionalFormatting sqref="H6:H35">
    <cfRule type="cellIs" dxfId="18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F n h 0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A W e H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h 0 V Q Y a u / H 3 A A A A j w E A A B M A H A B G b 3 J t d W x h c y 9 T Z W N 0 a W 9 u M S 5 t I K I Y A C i g F A A A A A A A A A A A A A A A A A A A A A A A A A A A A I 1 P y 0 7 D M B C 8 R 8 o / r N x L I u U B P l L 1 V A Q 3 x C N S D 4 i D m 2 y J J W d d 2 V s F i P I 3 / A k / h t O g c q i Q 8 G W 9 s z M 7 s x 5 r 1 p b g a a 6 X y z i K I 9 8 q h w 0 s R K W 2 B k E K W I F B j i M I 7 + G A J o A r 2 O C 2 u F e v m E y f t S V G Y p + I l n n v r 8 q y 7 / v C 1 y 1 N 7 N y S 0 Y S F p p 0 t 7 x 4 3 5 Q 1 q d B z E e e h y e S F l 0 X J n R J p m s 8 u 1 Y i W D y e w 2 y P F 5 Q l 5 + p g t x i 1 + f 1 I Q d 6 K B 6 3 0 8 J j 2 G L y i n y O + u 6 t T W H j s I M f X L c l g 1 D k H n k D 6 P r F u G U A T R B i C E y 4 M A G x j c e M x j E G f C r C H S Y U v + D c u I 0 i n E c 0 z j S 9 N c V y 2 9 Q S w E C L Q A U A A I A C A A W e H R V L d F 6 v 6 M A A A D 2 A A A A E g A A A A A A A A A A A A A A A A A A A A A A Q 2 9 u Z m l n L 1 B h Y 2 t h Z 2 U u e G 1 s U E s B A i 0 A F A A C A A g A F n h 0 V Q / K 6 a u k A A A A 6 Q A A A B M A A A A A A A A A A A A A A A A A 7 w A A A F t D b 2 5 0 Z W 5 0 X 1 R 5 c G V z X S 5 4 b W x Q S w E C L Q A U A A I A C A A W e H R V B h q 7 8 f c A A A C P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C g A A A A A A A F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d l c 2 V 0 e m x p Y 2 h l I E Z l a W V y d G F n Z S B p b i B O U l c s M H 0 m c X V v d D s s J n F 1 b 3 Q 7 U 2 V j d G l v b j E v V G F i b G U g M i 9 B d X R v U m V t b 3 Z l Z E N v b H V t b n M x L n t D b 2 x 1 b W 4 x L D F 9 J n F 1 b 3 Q 7 L C Z x d W 9 0 O 1 N l Y 3 R p b 2 4 x L 1 R h Y m x l I D I v Q X V 0 b 1 J l b W 9 2 Z W R D b 2 x 1 b W 5 z M S 5 7 R m V p Z X J 0 Y W d l I E 5 S V y A y M D I y L D J 9 J n F 1 b 3 Q 7 L C Z x d W 9 0 O 1 N l Y 3 R p b 2 4 x L 1 R h Y m x l I D I v Q X V 0 b 1 J l b W 9 2 Z W R D b 2 x 1 b W 5 z M S 5 7 R m V p Z X J 0 Y W d l I E 5 S V y A y M D I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d l c 2 V 0 e m x p Y 2 h l I E Z l a W V y d G F n Z S B p b i B O U l c s M H 0 m c X V v d D s s J n F 1 b 3 Q 7 U 2 V j d G l v b j E v V G F i b G U g M i 9 B d X R v U m V t b 3 Z l Z E N v b H V t b n M x L n t D b 2 x 1 b W 4 x L D F 9 J n F 1 b 3 Q 7 L C Z x d W 9 0 O 1 N l Y 3 R p b 2 4 x L 1 R h Y m x l I D I v Q X V 0 b 1 J l b W 9 2 Z W R D b 2 x 1 b W 5 z M S 5 7 R m V p Z X J 0 Y W d l I E 5 S V y A y M D I y L D J 9 J n F 1 b 3 Q 7 L C Z x d W 9 0 O 1 N l Y 3 R p b 2 4 x L 1 R h Y m x l I D I v Q X V 0 b 1 J l b W 9 2 Z W R D b 2 x 1 b W 5 z M S 5 7 R m V p Z X J 0 Y W d l I E 5 S V y A y M D I y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z Z X R 6 b G l j a G U g R m V p Z X J 0 Y W d l I G l u I E 5 S V y Z x d W 9 0 O y w m c X V v d D t D b 2 x 1 b W 4 x J n F 1 b 3 Q 7 L C Z x d W 9 0 O 0 Z l a W V y d G F n Z S B O U l c g M j A y M i Z x d W 9 0 O y w m c X V v d D t G Z W l l c n R h Z 2 U g T l J X I D I w M j I y J n F 1 b 3 Q 7 X S I g L z 4 8 R W 5 0 c n k g V H l w Z T 0 i R m l s b E N v b H V t b l R 5 c G V z I i B W Y W x 1 Z T 0 i c 0 J n W U d D U T 0 9 I i A v P j x F b n R y e S B U e X B l P S J G a W x s T G F z d F V w Z G F 0 Z W Q i I F Z h b H V l P S J k M j A y M i 0 x M S 0 y M F Q x N D o w M D o y N C 4 z M j g 2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2 b 8 Y q 8 / O Q o r 8 j t 7 Q k p D d A A A A A A I A A A A A A B B m A A A A A Q A A I A A A A L 9 / y / 8 b T C q Q v 3 w e A I p A N h R c U M j o g W P c 0 6 B K 1 E T Q L O 2 k A A A A A A 6 A A A A A A g A A I A A A A M u Z 1 h I N G 1 4 j a C p 5 T z i 0 7 V Y l C V j u c W f v Q Q w P k N 2 e o T c x U A A A A K y 5 u y V 0 C O 6 I Y X / t w 0 7 N M 0 g 8 d 3 I M X 5 p k i O L E u i W l H j t f + z l a + Y k 1 w 3 F x a x e D 5 D S L b I E P H o O X D U b K 2 G 8 I 1 2 K P L + k G h O L Q W U y C t d z i 5 c z n s i x R Q A A A A F M 9 Y Z G 5 M P t b z G h r 4 0 A P n y V 6 r 1 J 2 d O W s A k P j j V 2 P 1 C X 5 7 d 5 g p K g 8 C / 5 5 F B r 1 n D t D l Q 2 p / 6 h O 8 w D D q O P J G o 5 f e t E = < / D a t a M a s h u p > 
</file>

<file path=customXml/itemProps1.xml><?xml version="1.0" encoding="utf-8"?>
<ds:datastoreItem xmlns:ds="http://schemas.openxmlformats.org/officeDocument/2006/customXml" ds:itemID="{A1A2CC38-D21D-48DB-855D-B6CAA73BEA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Daten Eingeben</vt:lpstr>
      <vt:lpstr>Kalender</vt:lpstr>
      <vt:lpstr>Zusammenfassung</vt:lpstr>
      <vt:lpstr>Januar</vt:lpstr>
      <vt:lpstr>Februar</vt:lpstr>
      <vt:lpstr>März</vt:lpstr>
      <vt:lpstr>April</vt:lpstr>
      <vt:lpstr>May</vt:lpstr>
      <vt:lpstr>Juni</vt:lpstr>
      <vt:lpstr>Juli</vt:lpstr>
      <vt:lpstr>August</vt:lpstr>
      <vt:lpstr>September</vt:lpstr>
      <vt:lpstr>Oktober</vt:lpstr>
      <vt:lpstr>November</vt:lpstr>
      <vt:lpstr>Dezember</vt:lpstr>
      <vt:lpstr>feiertage-NRW</vt:lpstr>
      <vt:lpstr>DATUM</vt:lpstr>
      <vt:lpstr>DTM</vt:lpstr>
      <vt:lpstr>ETABELLE</vt:lpstr>
      <vt:lpstr>TARIH</vt:lpstr>
      <vt:lpstr>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2023-08-16T17:31:04Z</dcterms:modified>
</cp:coreProperties>
</file>