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8075\Documents\UiPath\ファイルの転記2\file2\"/>
    </mc:Choice>
  </mc:AlternateContent>
  <bookViews>
    <workbookView xWindow="0" yWindow="0" windowWidth="20895" windowHeight="10155" activeTab="1"/>
  </bookViews>
  <sheets>
    <sheet name="3年アスリート_第▼週" sheetId="114" r:id="rId1"/>
    <sheet name="3年アスリート_8月" sheetId="116" r:id="rId2"/>
    <sheet name="3年アスリート_９月" sheetId="117" r:id="rId3"/>
  </sheets>
  <definedNames>
    <definedName name="_xlnm._FilterDatabase" localSheetId="1" hidden="1">'3年アスリート_8月'!$A$8:$U$8</definedName>
    <definedName name="_xlnm._FilterDatabase" localSheetId="2" hidden="1">'3年アスリート_９月'!$A$8:$U$8</definedName>
    <definedName name="_xlnm._FilterDatabase" localSheetId="0" hidden="1">'3年アスリート_第▼週'!$A$8:$X$8</definedName>
    <definedName name="_xlnm.Print_Area" localSheetId="1">'3年アスリート_8月'!$B$1:$T$39</definedName>
    <definedName name="_xlnm.Print_Area" localSheetId="2">'3年アスリート_９月'!$B$1:$T$39</definedName>
    <definedName name="_xlnm.Print_Area" localSheetId="0">'3年アスリート_第▼週'!$B$1:$W$40</definedName>
  </definedNames>
  <calcPr calcId="162913"/>
</workbook>
</file>

<file path=xl/calcChain.xml><?xml version="1.0" encoding="utf-8"?>
<calcChain xmlns="http://schemas.openxmlformats.org/spreadsheetml/2006/main">
  <c r="B11" i="117" l="1"/>
  <c r="B12" i="117" s="1"/>
  <c r="B13" i="117" s="1"/>
  <c r="B14" i="117" s="1"/>
  <c r="B15" i="117" s="1"/>
  <c r="B16" i="117" s="1"/>
  <c r="B17" i="117" s="1"/>
  <c r="B18" i="117" s="1"/>
  <c r="B19" i="117" s="1"/>
  <c r="B20" i="117" s="1"/>
  <c r="B21" i="117" s="1"/>
  <c r="B22" i="117" s="1"/>
  <c r="B23" i="117" s="1"/>
  <c r="B24" i="117" s="1"/>
  <c r="B25" i="117" s="1"/>
  <c r="B26" i="117" s="1"/>
  <c r="B27" i="117" s="1"/>
  <c r="B28" i="117" s="1"/>
  <c r="B10" i="117"/>
  <c r="L8" i="117"/>
  <c r="P4" i="117"/>
  <c r="O4" i="117"/>
  <c r="N4" i="117"/>
  <c r="P3" i="117"/>
  <c r="O3" i="117"/>
  <c r="N3" i="117"/>
  <c r="B34" i="117" l="1"/>
  <c r="B35" i="117" s="1"/>
  <c r="B36" i="117" s="1"/>
  <c r="B37" i="117" s="1"/>
  <c r="B29" i="117"/>
  <c r="B30" i="117" s="1"/>
  <c r="B31" i="117" s="1"/>
  <c r="B32" i="117" s="1"/>
  <c r="B33" i="117" s="1"/>
  <c r="F38" i="116" l="1"/>
  <c r="B10" i="116"/>
  <c r="B11" i="116" s="1"/>
  <c r="B12" i="116" s="1"/>
  <c r="B13" i="116" s="1"/>
  <c r="B14" i="116" s="1"/>
  <c r="B15" i="116" s="1"/>
  <c r="B16" i="116" s="1"/>
  <c r="B17" i="116" s="1"/>
  <c r="B18" i="116" s="1"/>
  <c r="B19" i="116" s="1"/>
  <c r="B20" i="116" s="1"/>
  <c r="B21" i="116" s="1"/>
  <c r="B22" i="116" s="1"/>
  <c r="B23" i="116" s="1"/>
  <c r="B24" i="116" s="1"/>
  <c r="B25" i="116" s="1"/>
  <c r="B26" i="116" s="1"/>
  <c r="B27" i="116" s="1"/>
  <c r="B28" i="116" s="1"/>
  <c r="L8" i="116"/>
  <c r="P4" i="116"/>
  <c r="O4" i="116"/>
  <c r="N4" i="116"/>
  <c r="P3" i="116"/>
  <c r="O3" i="116"/>
  <c r="N3" i="116"/>
  <c r="B29" i="116" l="1"/>
  <c r="B30" i="116" s="1"/>
  <c r="B31" i="116" s="1"/>
  <c r="B32" i="116" s="1"/>
  <c r="B33" i="116" s="1"/>
  <c r="B34" i="116"/>
  <c r="B35" i="116" s="1"/>
  <c r="B36" i="116" s="1"/>
  <c r="B37" i="116" s="1"/>
  <c r="N10" i="114"/>
  <c r="N11" i="114"/>
  <c r="N12" i="114"/>
  <c r="N13" i="114"/>
  <c r="N14" i="114"/>
  <c r="N16" i="114"/>
  <c r="N17" i="114"/>
  <c r="N18" i="114"/>
  <c r="N19" i="114"/>
  <c r="N20" i="114"/>
  <c r="N21" i="114"/>
  <c r="N22" i="114"/>
  <c r="N23" i="114"/>
  <c r="N24" i="114"/>
  <c r="N25" i="114"/>
  <c r="N26" i="114"/>
  <c r="N27" i="114"/>
  <c r="N28" i="114"/>
  <c r="N29" i="114"/>
  <c r="N30" i="114"/>
  <c r="N31" i="114"/>
  <c r="N33" i="114"/>
  <c r="N34" i="114"/>
  <c r="N35" i="114"/>
  <c r="N36" i="114"/>
  <c r="N37" i="114"/>
  <c r="N9" i="114"/>
  <c r="L39" i="114" l="1"/>
  <c r="K39" i="114"/>
  <c r="J39" i="114" l="1"/>
  <c r="I39" i="114"/>
  <c r="N39" i="114" s="1"/>
  <c r="S4" i="114" l="1"/>
  <c r="S3" i="114"/>
  <c r="R3" i="114"/>
  <c r="R4" i="114"/>
  <c r="Q4" i="114"/>
  <c r="Q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34" i="114" l="1"/>
  <c r="B35" i="114" s="1"/>
  <c r="B36" i="114" s="1"/>
  <c r="B37" i="114" s="1"/>
  <c r="B38" i="114" s="1"/>
  <c r="B29" i="114"/>
  <c r="B30" i="114" s="1"/>
  <c r="B31" i="114" s="1"/>
  <c r="B32" i="114" s="1"/>
  <c r="B33" i="114" s="1"/>
  <c r="H39" i="114"/>
  <c r="G39" i="114"/>
  <c r="F39" i="114"/>
  <c r="O8" i="114"/>
  <c r="M39" i="114" l="1"/>
  <c r="N15" i="114"/>
</calcChain>
</file>

<file path=xl/sharedStrings.xml><?xml version="1.0" encoding="utf-8"?>
<sst xmlns="http://schemas.openxmlformats.org/spreadsheetml/2006/main" count="310" uniqueCount="59">
  <si>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</si>
  <si>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</si>
  <si>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</si>
  <si>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</si>
  <si>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</si>
  <si>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</si>
  <si>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</si>
  <si>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</si>
  <si>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</si>
  <si>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</si>
  <si>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</si>
  <si>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</si>
  <si>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</si>
  <si>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</si>
  <si>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</si>
  <si>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</si>
  <si>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</si>
  <si>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</si>
  <si>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</si>
  <si>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</si>
  <si>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</si>
  <si>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</si>
  <si>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</si>
  <si>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佐藤　彰</t>
  </si>
  <si>
    <t>若松　航輝</t>
  </si>
  <si>
    <t>川崎　良太</t>
  </si>
  <si>
    <t>白石　彪雅</t>
  </si>
  <si>
    <t>仲本　千聖</t>
  </si>
  <si>
    <t>石原　聖士</t>
  </si>
  <si>
    <t>紫垣　太貴</t>
  </si>
  <si>
    <t>長渡　弘平</t>
  </si>
  <si>
    <t>渡邊　創士</t>
  </si>
  <si>
    <t>中田　拓海</t>
  </si>
  <si>
    <t>吉村　一希</t>
  </si>
  <si>
    <t>若杉　一平</t>
  </si>
  <si>
    <t>岡田　準也</t>
  </si>
  <si>
    <t>真鍋　雷太</t>
  </si>
  <si>
    <t>宮島　陸</t>
  </si>
  <si>
    <t>福岡　慎太郎</t>
  </si>
  <si>
    <t>平尾　春人</t>
  </si>
  <si>
    <t>世利　遼太郎</t>
  </si>
  <si>
    <t>久冨　海</t>
  </si>
  <si>
    <t>米田　飛斗</t>
  </si>
  <si>
    <t>堀田　京佑</t>
  </si>
  <si>
    <t>大山田　巧</t>
  </si>
  <si>
    <t>桃原　柚貴</t>
  </si>
  <si>
    <t>大城　勝斗</t>
  </si>
  <si>
    <t>金川　雄太郎</t>
  </si>
  <si>
    <t>藤村　直毅</t>
  </si>
  <si>
    <t>宮城　遼</t>
  </si>
  <si>
    <t>阿座上　大希</t>
  </si>
  <si>
    <t>冨田　歩</t>
  </si>
  <si>
    <t>３年　スポーツテクノロジー学科（アスリートコース）</t>
    <rPh sb="1" eb="2">
      <t>ネン</t>
    </rPh>
    <rPh sb="13" eb="15">
      <t>ガッカ</t>
    </rPh>
    <phoneticPr fontId="3"/>
  </si>
  <si>
    <t>学科 or コース</t>
    <rPh sb="0" eb="2">
      <t>ガッカ</t>
    </rPh>
    <phoneticPr fontId="3"/>
  </si>
  <si>
    <t>アスリートコース</t>
    <phoneticPr fontId="3"/>
  </si>
  <si>
    <t>↑</t>
  </si>
  <si>
    <t>　→</t>
  </si>
  <si>
    <t>　　↓</t>
  </si>
  <si>
    <t>　　↓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</si>
</sst>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56" fontId="5" fillId="2" borderId="20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2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56" fontId="5" fillId="2" borderId="33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56" fontId="5" fillId="2" borderId="35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56" fontId="5" fillId="2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176" fontId="0" fillId="0" borderId="41" xfId="2" applyNumberFormat="1" applyFont="1" applyFill="1" applyBorder="1" applyAlignment="1">
      <alignment horizontal="center"/>
    </xf>
    <xf numFmtId="176" fontId="0" fillId="0" borderId="42" xfId="2" applyNumberFormat="1" applyFont="1" applyFill="1" applyBorder="1" applyAlignment="1">
      <alignment horizontal="center"/>
    </xf>
    <xf numFmtId="177" fontId="4" fillId="0" borderId="44" xfId="0" applyNumberFormat="1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45" xfId="0" applyNumberFormat="1" applyFont="1" applyFill="1" applyBorder="1" applyAlignment="1">
      <alignment horizontal="center" vertical="center"/>
    </xf>
    <xf numFmtId="176" fontId="5" fillId="0" borderId="46" xfId="0" applyNumberFormat="1" applyFont="1" applyBorder="1" applyAlignment="1">
      <alignment horizontal="center" vertical="center"/>
    </xf>
    <xf numFmtId="176" fontId="5" fillId="0" borderId="43" xfId="0" applyNumberFormat="1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30"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M37" sqref="F9:M37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3" width="9" style="1" customWidth="1"/>
    <col min="14" max="14" width="5.875" style="42" customWidth="1"/>
    <col min="15" max="15" width="7.375" style="8" customWidth="1"/>
    <col min="16" max="19" width="2.75" style="42" customWidth="1"/>
    <col min="20" max="20" width="3.25" style="44" bestFit="1" customWidth="1"/>
    <col min="21" max="24" width="2.75" style="42" customWidth="1"/>
    <col min="25" max="16384" width="9" style="42"/>
  </cols>
  <sheetData>
    <row r="1" spans="1:22" ht="17.25" x14ac:dyDescent="0.15">
      <c r="D1" s="79" t="s">
        <v>3</v>
      </c>
      <c r="E1" s="79"/>
      <c r="F1" s="79"/>
    </row>
    <row r="2" spans="1:22" ht="12" thickBot="1" x14ac:dyDescent="0.2">
      <c r="D2" s="1"/>
      <c r="E2" s="1"/>
      <c r="G2" s="4" t="s">
        <v>8</v>
      </c>
    </row>
    <row r="3" spans="1:22" s="2" customFormat="1" x14ac:dyDescent="0.15">
      <c r="B3" s="1"/>
      <c r="D3" s="80" t="s">
        <v>4</v>
      </c>
      <c r="E3" s="23" t="s">
        <v>17</v>
      </c>
      <c r="G3" s="7" t="s">
        <v>10</v>
      </c>
      <c r="N3" s="42" t="s">
        <v>5</v>
      </c>
      <c r="O3" s="15" t="s">
        <v>15</v>
      </c>
      <c r="Q3" s="42">
        <f>COUNTIF(Q$9:Q$38,"=2")</f>
        <v>0</v>
      </c>
      <c r="R3" s="42">
        <f>COUNTIF(R$9:R$38,"=2")</f>
        <v>0</v>
      </c>
      <c r="S3" s="42">
        <f>COUNTIF(S$9:S$38,"=2")</f>
        <v>0</v>
      </c>
      <c r="T3" s="44"/>
      <c r="U3" s="42" t="s">
        <v>19</v>
      </c>
      <c r="V3" s="42"/>
    </row>
    <row r="4" spans="1:22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/>
      <c r="L4" s="1"/>
      <c r="M4" s="1"/>
      <c r="N4" s="2" t="s">
        <v>6</v>
      </c>
      <c r="O4" s="17"/>
      <c r="Q4" s="42">
        <f>COUNTIF(Q$9:Q$38,"=3")</f>
        <v>0</v>
      </c>
      <c r="R4" s="42">
        <f>COUNTIF(R$9:R$38,"=3")</f>
        <v>0</v>
      </c>
      <c r="S4" s="42">
        <f>COUNTIF(S$9:S$38,"=3")</f>
        <v>0</v>
      </c>
      <c r="T4" s="44"/>
      <c r="U4" s="42" t="s">
        <v>20</v>
      </c>
      <c r="V4" s="42"/>
    </row>
    <row r="5" spans="1:22" x14ac:dyDescent="0.15">
      <c r="G5" s="41" t="s">
        <v>22</v>
      </c>
      <c r="N5" s="3" t="s">
        <v>7</v>
      </c>
    </row>
    <row r="6" spans="1:22" ht="12" thickBot="1" x14ac:dyDescent="0.2">
      <c r="F6" s="9"/>
      <c r="N6" s="3"/>
    </row>
    <row r="7" spans="1:22" ht="12" thickBot="1" x14ac:dyDescent="0.2">
      <c r="C7" s="42" t="s">
        <v>52</v>
      </c>
      <c r="O7" s="15" t="s">
        <v>14</v>
      </c>
      <c r="Q7" s="42" t="s">
        <v>18</v>
      </c>
    </row>
    <row r="8" spans="1:22" ht="12" thickBot="1" x14ac:dyDescent="0.2">
      <c r="A8" s="66" t="s">
        <v>53</v>
      </c>
      <c r="B8" s="37" t="s">
        <v>11</v>
      </c>
      <c r="C8" s="38" t="s">
        <v>0</v>
      </c>
      <c r="D8" s="39" t="s">
        <v>1</v>
      </c>
      <c r="E8" s="39" t="s">
        <v>2</v>
      </c>
      <c r="F8" s="40">
        <v>43973</v>
      </c>
      <c r="G8" s="40">
        <v>43980</v>
      </c>
      <c r="H8" s="55">
        <v>43987</v>
      </c>
      <c r="I8" s="67">
        <v>43994</v>
      </c>
      <c r="J8" s="67">
        <v>44002</v>
      </c>
      <c r="K8" s="67">
        <v>44008</v>
      </c>
      <c r="L8" s="67">
        <v>44022</v>
      </c>
      <c r="M8" s="67">
        <v>44029</v>
      </c>
      <c r="N8" s="11" t="s">
        <v>13</v>
      </c>
      <c r="O8" s="16">
        <f>H8</f>
        <v>43987</v>
      </c>
      <c r="Q8" s="42">
        <v>4</v>
      </c>
      <c r="R8" s="42">
        <v>10</v>
      </c>
      <c r="S8" s="42">
        <v>1</v>
      </c>
      <c r="T8" s="44" t="s">
        <v>21</v>
      </c>
    </row>
    <row r="9" spans="1:22" ht="10.9" customHeight="1" thickBot="1" x14ac:dyDescent="0.2">
      <c r="A9" s="65" t="s">
        <v>54</v>
      </c>
      <c r="B9" s="24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/>
      <c r="L9" s="71"/>
      <c r="M9" s="71"/>
      <c r="N9" s="35" t="str">
        <f t="shared" ref="N9:N31" si="0">IF(L9&lt;M9,$N$3,IF(K9=F9,$N$4,$N$5))</f>
        <v>　→</v>
      </c>
      <c r="O9" s="18"/>
      <c r="Q9" s="45"/>
      <c r="R9" s="45"/>
      <c r="S9" s="45"/>
      <c r="U9" s="48"/>
    </row>
    <row r="10" spans="1:22" ht="10.9" customHeight="1" thickBot="1" x14ac:dyDescent="0.2">
      <c r="A10" s="63" t="s">
        <v>54</v>
      </c>
      <c r="B10" s="12">
        <f t="shared" ref="B10:B33" si="1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/>
      <c r="L10" s="72"/>
      <c r="M10" s="72"/>
      <c r="N10" s="35" t="str">
        <f t="shared" si="0"/>
        <v>　→</v>
      </c>
      <c r="O10" s="19"/>
      <c r="Q10" s="46"/>
      <c r="R10" s="46"/>
      <c r="S10" s="46"/>
      <c r="U10" s="48"/>
    </row>
    <row r="11" spans="1:22" ht="10.9" customHeight="1" thickBot="1" x14ac:dyDescent="0.2">
      <c r="A11" s="63" t="s">
        <v>54</v>
      </c>
      <c r="B11" s="12">
        <f t="shared" si="1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/>
      <c r="L11" s="72"/>
      <c r="M11" s="72"/>
      <c r="N11" s="35" t="str">
        <f t="shared" si="0"/>
        <v>　→</v>
      </c>
      <c r="O11" s="19"/>
      <c r="Q11" s="46"/>
      <c r="R11" s="46"/>
      <c r="S11" s="46"/>
      <c r="U11" s="50"/>
    </row>
    <row r="12" spans="1:22" ht="10.9" customHeight="1" thickBot="1" x14ac:dyDescent="0.2">
      <c r="A12" s="63" t="s">
        <v>54</v>
      </c>
      <c r="B12" s="12">
        <f t="shared" si="1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/>
      <c r="L12" s="72"/>
      <c r="M12" s="72"/>
      <c r="N12" s="35" t="str">
        <f t="shared" si="0"/>
        <v>　→</v>
      </c>
      <c r="O12" s="19"/>
      <c r="Q12" s="46"/>
      <c r="R12" s="46"/>
      <c r="S12" s="46"/>
      <c r="U12" s="48"/>
    </row>
    <row r="13" spans="1:22" ht="10.9" customHeight="1" thickBot="1" x14ac:dyDescent="0.2">
      <c r="A13" s="63" t="s">
        <v>54</v>
      </c>
      <c r="B13" s="12">
        <f t="shared" si="1"/>
        <v>5</v>
      </c>
      <c r="C13" s="28">
        <v>18023</v>
      </c>
      <c r="D13" s="32" t="s">
        <v>27</v>
      </c>
      <c r="E13" s="32"/>
      <c r="F13" s="53"/>
      <c r="G13" s="53"/>
      <c r="H13" s="61"/>
      <c r="I13" s="68"/>
      <c r="J13" s="70"/>
      <c r="K13" s="70"/>
      <c r="L13" s="72"/>
      <c r="M13" s="72"/>
      <c r="N13" s="35" t="str">
        <f t="shared" si="0"/>
        <v>　→</v>
      </c>
      <c r="O13" s="20"/>
      <c r="Q13" s="47"/>
      <c r="R13" s="47"/>
      <c r="S13" s="47"/>
      <c r="U13" s="56"/>
    </row>
    <row r="14" spans="1:22" ht="10.9" customHeight="1" thickBot="1" x14ac:dyDescent="0.2">
      <c r="A14" s="64" t="s">
        <v>54</v>
      </c>
      <c r="B14" s="14">
        <f t="shared" si="1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/>
      <c r="L14" s="72"/>
      <c r="M14" s="72"/>
      <c r="N14" s="35" t="str">
        <f t="shared" si="0"/>
        <v>　→</v>
      </c>
      <c r="O14" s="21"/>
      <c r="Q14" s="45"/>
      <c r="R14" s="45"/>
      <c r="S14" s="45"/>
      <c r="U14" s="56"/>
    </row>
    <row r="15" spans="1:22" ht="10.9" customHeight="1" thickBot="1" x14ac:dyDescent="0.2">
      <c r="A15" s="63" t="s">
        <v>54</v>
      </c>
      <c r="B15" s="12">
        <f t="shared" si="1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/>
      <c r="L15" s="72"/>
      <c r="M15" s="72"/>
      <c r="N15" s="35" t="str">
        <f t="shared" si="0"/>
        <v>　→</v>
      </c>
      <c r="O15" s="19"/>
      <c r="Q15" s="46"/>
      <c r="R15" s="46"/>
      <c r="S15" s="46"/>
      <c r="U15" s="56"/>
    </row>
    <row r="16" spans="1:22" ht="10.9" customHeight="1" thickBot="1" x14ac:dyDescent="0.2">
      <c r="A16" s="63" t="s">
        <v>54</v>
      </c>
      <c r="B16" s="12">
        <f t="shared" si="1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/>
      <c r="L16" s="72"/>
      <c r="M16" s="72"/>
      <c r="N16" s="35" t="str">
        <f t="shared" si="0"/>
        <v>　→</v>
      </c>
      <c r="O16" s="58"/>
      <c r="Q16" s="46"/>
      <c r="R16" s="46"/>
      <c r="S16" s="46"/>
      <c r="U16" s="48"/>
    </row>
    <row r="17" spans="1:21" ht="10.9" customHeight="1" thickBot="1" x14ac:dyDescent="0.2">
      <c r="A17" s="63" t="s">
        <v>54</v>
      </c>
      <c r="B17" s="12">
        <f t="shared" si="1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/>
      <c r="L17" s="72"/>
      <c r="M17" s="72"/>
      <c r="N17" s="35" t="str">
        <f t="shared" si="0"/>
        <v>　→</v>
      </c>
      <c r="O17" s="19"/>
      <c r="Q17" s="46"/>
      <c r="R17" s="46"/>
      <c r="S17" s="46"/>
      <c r="U17" s="50"/>
    </row>
    <row r="18" spans="1:21" ht="10.9" customHeight="1" thickBot="1" x14ac:dyDescent="0.2">
      <c r="A18" s="63" t="s">
        <v>54</v>
      </c>
      <c r="B18" s="13">
        <f t="shared" si="1"/>
        <v>10</v>
      </c>
      <c r="C18" s="28">
        <v>18036</v>
      </c>
      <c r="D18" s="32" t="s">
        <v>32</v>
      </c>
      <c r="E18" s="32"/>
      <c r="F18" s="53"/>
      <c r="G18" s="53"/>
      <c r="H18" s="61"/>
      <c r="I18" s="68"/>
      <c r="J18" s="70"/>
      <c r="K18" s="70"/>
      <c r="L18" s="72"/>
      <c r="M18" s="72"/>
      <c r="N18" s="35" t="str">
        <f t="shared" si="0"/>
        <v>　→</v>
      </c>
      <c r="O18" s="20"/>
      <c r="Q18" s="47"/>
      <c r="R18" s="47"/>
      <c r="S18" s="47"/>
      <c r="U18" s="48"/>
    </row>
    <row r="19" spans="1:21" ht="10.9" customHeight="1" thickBot="1" x14ac:dyDescent="0.2">
      <c r="A19" s="64" t="s">
        <v>54</v>
      </c>
      <c r="B19" s="14">
        <f t="shared" si="1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/>
      <c r="L19" s="72"/>
      <c r="M19" s="72"/>
      <c r="N19" s="35" t="str">
        <f t="shared" si="0"/>
        <v>　→</v>
      </c>
      <c r="O19" s="21"/>
      <c r="Q19" s="45"/>
      <c r="R19" s="45"/>
      <c r="S19" s="45"/>
      <c r="U19" s="48"/>
    </row>
    <row r="20" spans="1:21" ht="10.9" customHeight="1" thickBot="1" x14ac:dyDescent="0.2">
      <c r="A20" s="63" t="s">
        <v>54</v>
      </c>
      <c r="B20" s="12">
        <f t="shared" si="1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/>
      <c r="L20" s="72"/>
      <c r="M20" s="72"/>
      <c r="N20" s="35" t="str">
        <f t="shared" si="0"/>
        <v>　→</v>
      </c>
      <c r="O20" s="19"/>
      <c r="Q20" s="46"/>
      <c r="R20" s="46"/>
      <c r="S20" s="46"/>
      <c r="U20" s="48"/>
    </row>
    <row r="21" spans="1:21" ht="10.9" customHeight="1" thickBot="1" x14ac:dyDescent="0.2">
      <c r="A21" s="63" t="s">
        <v>54</v>
      </c>
      <c r="B21" s="12">
        <f t="shared" si="1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/>
      <c r="L21" s="72"/>
      <c r="M21" s="72"/>
      <c r="N21" s="35" t="str">
        <f t="shared" si="0"/>
        <v>　→</v>
      </c>
      <c r="O21" s="19"/>
      <c r="Q21" s="46"/>
      <c r="R21" s="46"/>
      <c r="S21" s="46"/>
      <c r="U21" s="57"/>
    </row>
    <row r="22" spans="1:21" ht="10.9" customHeight="1" thickBot="1" x14ac:dyDescent="0.2">
      <c r="A22" s="63" t="s">
        <v>54</v>
      </c>
      <c r="B22" s="12">
        <f t="shared" si="1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/>
      <c r="L22" s="72"/>
      <c r="M22" s="72"/>
      <c r="N22" s="35" t="str">
        <f t="shared" si="0"/>
        <v>　→</v>
      </c>
      <c r="O22" s="19"/>
      <c r="Q22" s="46"/>
      <c r="R22" s="46"/>
      <c r="S22" s="46"/>
      <c r="U22" s="48"/>
    </row>
    <row r="23" spans="1:21" ht="10.9" customHeight="1" thickBot="1" x14ac:dyDescent="0.2">
      <c r="A23" s="63" t="s">
        <v>54</v>
      </c>
      <c r="B23" s="13">
        <f t="shared" si="1"/>
        <v>15</v>
      </c>
      <c r="C23" s="28">
        <v>18050</v>
      </c>
      <c r="D23" s="32" t="s">
        <v>37</v>
      </c>
      <c r="E23" s="32"/>
      <c r="F23" s="53"/>
      <c r="G23" s="53"/>
      <c r="H23" s="61"/>
      <c r="I23" s="68"/>
      <c r="J23" s="70"/>
      <c r="K23" s="70"/>
      <c r="L23" s="72"/>
      <c r="M23" s="72"/>
      <c r="N23" s="35" t="str">
        <f t="shared" si="0"/>
        <v>　→</v>
      </c>
      <c r="O23" s="20"/>
      <c r="Q23" s="47"/>
      <c r="R23" s="47"/>
      <c r="S23" s="47"/>
      <c r="U23" s="48"/>
    </row>
    <row r="24" spans="1:21" ht="10.9" customHeight="1" thickBot="1" x14ac:dyDescent="0.2">
      <c r="A24" s="64" t="s">
        <v>54</v>
      </c>
      <c r="B24" s="14">
        <f t="shared" si="1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/>
      <c r="L24" s="72"/>
      <c r="M24" s="72"/>
      <c r="N24" s="35" t="str">
        <f t="shared" si="0"/>
        <v>　→</v>
      </c>
      <c r="O24" s="21"/>
      <c r="Q24" s="45"/>
      <c r="R24" s="45"/>
      <c r="S24" s="45"/>
      <c r="U24" s="50"/>
    </row>
    <row r="25" spans="1:21" s="43" customFormat="1" ht="10.9" customHeight="1" thickBot="1" x14ac:dyDescent="0.2">
      <c r="A25" s="63" t="s">
        <v>54</v>
      </c>
      <c r="B25" s="12">
        <f t="shared" si="1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/>
      <c r="L25" s="72"/>
      <c r="M25" s="72"/>
      <c r="N25" s="35" t="str">
        <f t="shared" si="0"/>
        <v>　→</v>
      </c>
      <c r="O25" s="19"/>
      <c r="Q25" s="46"/>
      <c r="R25" s="46"/>
      <c r="S25" s="46"/>
      <c r="T25" s="44"/>
      <c r="U25" s="49"/>
    </row>
    <row r="26" spans="1:21" ht="10.9" customHeight="1" thickBot="1" x14ac:dyDescent="0.2">
      <c r="A26" s="63" t="s">
        <v>54</v>
      </c>
      <c r="B26" s="12">
        <f t="shared" si="1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/>
      <c r="L26" s="72"/>
      <c r="M26" s="72"/>
      <c r="N26" s="35" t="str">
        <f t="shared" si="0"/>
        <v>　→</v>
      </c>
      <c r="O26" s="19"/>
      <c r="Q26" s="46"/>
      <c r="R26" s="46"/>
      <c r="S26" s="46"/>
      <c r="U26" s="48"/>
    </row>
    <row r="27" spans="1:21" ht="10.9" customHeight="1" thickBot="1" x14ac:dyDescent="0.2">
      <c r="A27" s="63" t="s">
        <v>54</v>
      </c>
      <c r="B27" s="12">
        <f t="shared" si="1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/>
      <c r="L27" s="72"/>
      <c r="M27" s="72"/>
      <c r="N27" s="35" t="str">
        <f t="shared" si="0"/>
        <v>　→</v>
      </c>
      <c r="O27" s="19"/>
      <c r="Q27" s="46"/>
      <c r="R27" s="46"/>
      <c r="S27" s="46"/>
      <c r="U27" s="50"/>
    </row>
    <row r="28" spans="1:21" ht="10.9" customHeight="1" thickBot="1" x14ac:dyDescent="0.2">
      <c r="A28" s="63" t="s">
        <v>54</v>
      </c>
      <c r="B28" s="13">
        <f t="shared" si="1"/>
        <v>20</v>
      </c>
      <c r="C28" s="28">
        <v>18068</v>
      </c>
      <c r="D28" s="32" t="s">
        <v>42</v>
      </c>
      <c r="E28" s="32"/>
      <c r="F28" s="53"/>
      <c r="G28" s="53"/>
      <c r="H28" s="61"/>
      <c r="I28" s="68"/>
      <c r="J28" s="70"/>
      <c r="K28" s="70"/>
      <c r="L28" s="72"/>
      <c r="M28" s="72"/>
      <c r="N28" s="35" t="str">
        <f t="shared" si="0"/>
        <v>　→</v>
      </c>
      <c r="O28" s="20"/>
      <c r="Q28" s="47"/>
      <c r="R28" s="47"/>
      <c r="S28" s="47"/>
      <c r="U28" s="48"/>
    </row>
    <row r="29" spans="1:21" ht="10.9" customHeight="1" thickBot="1" x14ac:dyDescent="0.2">
      <c r="A29" s="64" t="s">
        <v>54</v>
      </c>
      <c r="B29" s="14">
        <f t="shared" si="1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/>
      <c r="L29" s="72"/>
      <c r="M29" s="72"/>
      <c r="N29" s="35" t="str">
        <f t="shared" si="0"/>
        <v>　→</v>
      </c>
      <c r="O29" s="21"/>
      <c r="Q29" s="45"/>
      <c r="R29" s="45"/>
      <c r="S29" s="45"/>
      <c r="U29" s="50"/>
    </row>
    <row r="30" spans="1:21" s="43" customFormat="1" ht="10.9" customHeight="1" thickBot="1" x14ac:dyDescent="0.2">
      <c r="A30" s="63" t="s">
        <v>54</v>
      </c>
      <c r="B30" s="12">
        <f t="shared" si="1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/>
      <c r="L30" s="72"/>
      <c r="M30" s="72"/>
      <c r="N30" s="35" t="str">
        <f t="shared" si="0"/>
        <v>　→</v>
      </c>
      <c r="O30" s="19"/>
      <c r="Q30" s="46"/>
      <c r="R30" s="46"/>
      <c r="S30" s="46"/>
      <c r="T30" s="44"/>
      <c r="U30" s="49"/>
    </row>
    <row r="31" spans="1:21" ht="10.9" customHeight="1" thickBot="1" x14ac:dyDescent="0.2">
      <c r="A31" s="63" t="s">
        <v>54</v>
      </c>
      <c r="B31" s="12">
        <f t="shared" si="1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/>
      <c r="L31" s="72"/>
      <c r="M31" s="72"/>
      <c r="N31" s="35" t="str">
        <f t="shared" si="0"/>
        <v>　→</v>
      </c>
      <c r="O31" s="19"/>
      <c r="Q31" s="46"/>
      <c r="R31" s="46"/>
      <c r="S31" s="46"/>
      <c r="U31" s="48"/>
    </row>
    <row r="32" spans="1:21" ht="10.9" customHeight="1" thickBot="1" x14ac:dyDescent="0.2">
      <c r="A32" s="63" t="s">
        <v>54</v>
      </c>
      <c r="B32" s="12">
        <f t="shared" si="1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62"/>
      <c r="L32" s="72"/>
      <c r="M32" s="72"/>
      <c r="N32" s="35"/>
      <c r="O32" s="19"/>
      <c r="Q32" s="46"/>
      <c r="R32" s="46"/>
      <c r="S32" s="46"/>
      <c r="U32" s="50"/>
    </row>
    <row r="33" spans="1:21" ht="10.9" customHeight="1" thickBot="1" x14ac:dyDescent="0.2">
      <c r="A33" s="63" t="s">
        <v>54</v>
      </c>
      <c r="B33" s="13">
        <f t="shared" si="1"/>
        <v>25</v>
      </c>
      <c r="C33" s="28">
        <v>18075</v>
      </c>
      <c r="D33" s="32" t="s">
        <v>47</v>
      </c>
      <c r="E33" s="32"/>
      <c r="F33" s="53"/>
      <c r="G33" s="53"/>
      <c r="H33" s="61"/>
      <c r="I33" s="68"/>
      <c r="J33" s="70"/>
      <c r="K33" s="70"/>
      <c r="L33" s="72"/>
      <c r="M33" s="72"/>
      <c r="N33" s="35" t="str">
        <f>IF(L33&lt;M33,$N$3,IF(K33=F33,$N$4,$N$5))</f>
        <v>　→</v>
      </c>
      <c r="O33" s="20"/>
      <c r="Q33" s="47"/>
      <c r="R33" s="47"/>
      <c r="S33" s="47"/>
      <c r="U33" s="48"/>
    </row>
    <row r="34" spans="1:21" ht="10.9" customHeight="1" thickBot="1" x14ac:dyDescent="0.2">
      <c r="A34" s="64" t="s">
        <v>54</v>
      </c>
      <c r="B34" s="1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/>
      <c r="L34" s="72"/>
      <c r="M34" s="72"/>
      <c r="N34" s="35" t="str">
        <f>IF(L34&lt;M34,$N$3,IF(K34=F34,$N$4,$N$5))</f>
        <v>　→</v>
      </c>
      <c r="O34" s="21"/>
      <c r="Q34" s="45"/>
      <c r="R34" s="45"/>
      <c r="S34" s="45"/>
      <c r="U34" s="50"/>
    </row>
    <row r="35" spans="1:21" ht="10.9" customHeight="1" thickBot="1" x14ac:dyDescent="0.2">
      <c r="A35" s="63" t="s">
        <v>54</v>
      </c>
      <c r="B35" s="12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/>
      <c r="L35" s="72"/>
      <c r="M35" s="72"/>
      <c r="N35" s="35" t="str">
        <f>IF(L35&lt;M35,$N$3,IF(K35=F35,$N$4,$N$5))</f>
        <v>　→</v>
      </c>
      <c r="O35" s="19"/>
      <c r="Q35" s="46"/>
      <c r="R35" s="46"/>
      <c r="S35" s="46"/>
      <c r="U35" s="48"/>
    </row>
    <row r="36" spans="1:21" ht="10.9" customHeight="1" thickBot="1" x14ac:dyDescent="0.2">
      <c r="A36" s="63" t="s">
        <v>54</v>
      </c>
      <c r="B36" s="12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/>
      <c r="L36" s="72"/>
      <c r="M36" s="72"/>
      <c r="N36" s="35" t="str">
        <f>IF(L36&lt;M36,$N$3,IF(K36=F36,$N$4,$N$5))</f>
        <v>　→</v>
      </c>
      <c r="O36" s="19"/>
      <c r="Q36" s="46"/>
      <c r="R36" s="46"/>
      <c r="S36" s="46"/>
      <c r="U36" s="50"/>
    </row>
    <row r="37" spans="1:21" ht="10.9" customHeight="1" x14ac:dyDescent="0.15">
      <c r="A37" s="63" t="s">
        <v>54</v>
      </c>
      <c r="B37" s="12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/>
      <c r="J37" s="62"/>
      <c r="K37" s="62"/>
      <c r="L37" s="72"/>
      <c r="M37" s="72"/>
      <c r="N37" s="35" t="str">
        <f>IF(L37&lt;M37,$N$3,IF(K37=F37,$N$4,$N$5))</f>
        <v>　→</v>
      </c>
      <c r="O37" s="19"/>
      <c r="Q37" s="46"/>
      <c r="R37" s="46"/>
      <c r="S37" s="46"/>
      <c r="U37" s="48"/>
    </row>
    <row r="38" spans="1:21" ht="10.9" customHeight="1" thickBot="1" x14ac:dyDescent="0.2">
      <c r="A38" s="63" t="s">
        <v>54</v>
      </c>
      <c r="B38" s="13" t="str">
        <f>IF(C38&lt;&gt;"",B37+1,"")</f>
        <v/>
      </c>
      <c r="C38" s="28"/>
      <c r="D38" s="32"/>
      <c r="E38" s="32"/>
      <c r="F38" s="53"/>
      <c r="G38" s="53"/>
      <c r="H38" s="61"/>
      <c r="I38" s="61"/>
      <c r="J38" s="61"/>
      <c r="K38" s="61"/>
      <c r="L38" s="61"/>
      <c r="M38" s="61"/>
      <c r="N38" s="36"/>
      <c r="O38" s="20"/>
      <c r="Q38" s="47"/>
      <c r="R38" s="47"/>
      <c r="S38" s="47"/>
      <c r="U38" s="48"/>
    </row>
    <row r="39" spans="1:21" ht="10.9" customHeight="1" thickBot="1" x14ac:dyDescent="0.2">
      <c r="E39" s="34" t="s">
        <v>12</v>
      </c>
      <c r="F39" s="25" t="e">
        <f>AVERAGE(F9:F38)</f>
        <v>#DIV/0!</v>
      </c>
      <c r="G39" s="25" t="e">
        <f>AVERAGE(G9:G38)</f>
        <v>#DIV/0!</v>
      </c>
      <c r="H39" s="25" t="e">
        <f>AVERAGE(H9:H38)</f>
        <v>#DIV/0!</v>
      </c>
      <c r="I39" s="69" t="e">
        <f>AVERAGE(H9:H37)</f>
        <v>#DIV/0!</v>
      </c>
      <c r="J39" s="69" t="e">
        <f>AVERAGE(J9:J37)</f>
        <v>#DIV/0!</v>
      </c>
      <c r="K39" s="69" t="e">
        <f>AVERAGE(K9:K37)</f>
        <v>#DIV/0!</v>
      </c>
      <c r="L39" s="69" t="e">
        <f>AVERAGE(L9:L37)</f>
        <v>#DIV/0!</v>
      </c>
      <c r="M39" s="69" t="e">
        <f>AVERAGE(M9:M37)</f>
        <v>#DIV/0!</v>
      </c>
      <c r="N39" s="10" t="e">
        <f>IF(I39&lt;J39,$N$3,IF(G39=H39,$N$4,$N$5))</f>
        <v>#DIV/0!</v>
      </c>
      <c r="U39" s="48"/>
    </row>
    <row r="40" spans="1:21" x14ac:dyDescent="0.15">
      <c r="F40" s="6"/>
      <c r="G40" s="6"/>
      <c r="H40" s="6"/>
      <c r="I40" s="6"/>
      <c r="J40" s="6"/>
      <c r="K40" s="6"/>
      <c r="L40" s="6"/>
      <c r="M40" s="6"/>
      <c r="U40" s="48"/>
    </row>
  </sheetData>
  <autoFilter ref="A8:X8"/>
  <mergeCells count="2">
    <mergeCell ref="D1:F1"/>
    <mergeCell ref="D3:D4"/>
  </mergeCells>
  <phoneticPr fontId="3"/>
  <conditionalFormatting sqref="N39">
    <cfRule type="expression" dxfId="29" priority="876">
      <formula>G39&gt;H39</formula>
    </cfRule>
  </conditionalFormatting>
  <conditionalFormatting sqref="F39:M39">
    <cfRule type="expression" dxfId="28" priority="872">
      <formula>AND(0.75&lt;=F39,F39&lt;0.8)</formula>
    </cfRule>
    <cfRule type="expression" dxfId="27" priority="873">
      <formula>AND(0.65 &lt;= F39,F39&lt;0.75)</formula>
    </cfRule>
    <cfRule type="expression" dxfId="26" priority="874">
      <formula>F39 &lt; 0.65</formula>
    </cfRule>
  </conditionalFormatting>
  <conditionalFormatting sqref="N9:N37">
    <cfRule type="expression" dxfId="25" priority="855">
      <formula>G9&gt;H9</formula>
    </cfRule>
  </conditionalFormatting>
  <conditionalFormatting sqref="N38">
    <cfRule type="expression" dxfId="24" priority="845">
      <formula>G38&gt;H38</formula>
    </cfRule>
  </conditionalFormatting>
  <conditionalFormatting sqref="Q9:S28 Q34:S38">
    <cfRule type="cellIs" dxfId="23" priority="777" operator="equal">
      <formula>2</formula>
    </cfRule>
  </conditionalFormatting>
  <conditionalFormatting sqref="F38:M38 F9:L37">
    <cfRule type="expression" dxfId="22" priority="433">
      <formula>F9 &lt; 0.65</formula>
    </cfRule>
    <cfRule type="expression" dxfId="21" priority="434">
      <formula>AND(0.65 &lt;= F9,F9&lt;0.75)</formula>
    </cfRule>
    <cfRule type="expression" dxfId="20" priority="435">
      <formula>AND(0.75&lt;=F9,F9&lt;0.8)</formula>
    </cfRule>
  </conditionalFormatting>
  <conditionalFormatting sqref="F38:M38 F9:L37">
    <cfRule type="expression" dxfId="19" priority="436" stopIfTrue="1">
      <formula>F9 &lt; 0.85</formula>
    </cfRule>
  </conditionalFormatting>
  <conditionalFormatting sqref="Q29:S33">
    <cfRule type="cellIs" dxfId="18" priority="5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tabSelected="1"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18" sqref="F1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>
        <v>336</v>
      </c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>
        <v>0.99702380952380953</v>
      </c>
      <c r="G9" s="51"/>
      <c r="H9" s="59"/>
      <c r="I9" s="59"/>
      <c r="J9" s="59">
        <v>0.99702380952380998</v>
      </c>
      <c r="K9" s="59" t="s">
        <v>56</v>
      </c>
      <c r="L9" s="18"/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>
        <v>1</v>
      </c>
      <c r="G10" s="52"/>
      <c r="H10" s="60"/>
      <c r="I10" s="62"/>
      <c r="J10" s="62">
        <v>1</v>
      </c>
      <c r="K10" s="62" t="s">
        <v>57</v>
      </c>
      <c r="L10" s="19"/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>
        <v>0.97619047619047616</v>
      </c>
      <c r="G11" s="52"/>
      <c r="H11" s="60"/>
      <c r="I11" s="60"/>
      <c r="J11" s="62">
        <v>0.97619047619047605</v>
      </c>
      <c r="K11" s="62" t="s">
        <v>57</v>
      </c>
      <c r="L11" s="19"/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>
        <v>1</v>
      </c>
      <c r="G12" s="52"/>
      <c r="H12" s="60"/>
      <c r="I12" s="60"/>
      <c r="J12" s="62">
        <v>1</v>
      </c>
      <c r="K12" s="62" t="s">
        <v>57</v>
      </c>
      <c r="L12" s="19"/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>
        <v>0.9821428571428571</v>
      </c>
      <c r="G13" s="53"/>
      <c r="H13" s="61"/>
      <c r="I13" s="74"/>
      <c r="J13" s="61">
        <v>0.98214285714285698</v>
      </c>
      <c r="K13" s="74" t="s">
        <v>57</v>
      </c>
      <c r="L13" s="20"/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>
        <v>1</v>
      </c>
      <c r="G14" s="54"/>
      <c r="H14" s="62"/>
      <c r="I14" s="62"/>
      <c r="J14" s="62">
        <v>1</v>
      </c>
      <c r="K14" s="62" t="s">
        <v>56</v>
      </c>
      <c r="L14" s="21"/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>
        <v>0.9642857142857143</v>
      </c>
      <c r="G15" s="52"/>
      <c r="H15" s="60"/>
      <c r="I15" s="60"/>
      <c r="J15" s="62">
        <v>0.96428571428571397</v>
      </c>
      <c r="K15" s="62" t="s">
        <v>57</v>
      </c>
      <c r="L15" s="19"/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>
        <v>0.9642857142857143</v>
      </c>
      <c r="G16" s="52"/>
      <c r="H16" s="60"/>
      <c r="I16" s="60"/>
      <c r="J16" s="62">
        <v>0.96428571428571397</v>
      </c>
      <c r="K16" s="62" t="s">
        <v>57</v>
      </c>
      <c r="L16" s="58"/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>
        <v>1</v>
      </c>
      <c r="G17" s="52"/>
      <c r="H17" s="60"/>
      <c r="I17" s="60"/>
      <c r="J17" s="62">
        <v>1</v>
      </c>
      <c r="K17" s="62" t="s">
        <v>56</v>
      </c>
      <c r="L17" s="19"/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>
        <v>0.9821428571428571</v>
      </c>
      <c r="G18" s="53"/>
      <c r="H18" s="61"/>
      <c r="I18" s="74"/>
      <c r="J18" s="61">
        <v>0.98214285714285698</v>
      </c>
      <c r="K18" s="61" t="s">
        <v>57</v>
      </c>
      <c r="L18" s="20"/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>
        <v>1</v>
      </c>
      <c r="G19" s="54"/>
      <c r="H19" s="62"/>
      <c r="I19" s="62"/>
      <c r="J19" s="62">
        <v>1</v>
      </c>
      <c r="K19" s="62" t="s">
        <v>56</v>
      </c>
      <c r="L19" s="21"/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>
        <v>1</v>
      </c>
      <c r="G20" s="52"/>
      <c r="H20" s="60"/>
      <c r="I20" s="60"/>
      <c r="J20" s="62">
        <v>1</v>
      </c>
      <c r="K20" s="62" t="s">
        <v>56</v>
      </c>
      <c r="L20" s="19"/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>
        <v>0.9821428571428571</v>
      </c>
      <c r="G21" s="52"/>
      <c r="H21" s="60"/>
      <c r="I21" s="60"/>
      <c r="J21" s="62">
        <v>0.98214285714285698</v>
      </c>
      <c r="K21" s="62" t="s">
        <v>57</v>
      </c>
      <c r="L21" s="19"/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>
        <v>1</v>
      </c>
      <c r="G22" s="52"/>
      <c r="H22" s="60"/>
      <c r="I22" s="60"/>
      <c r="J22" s="62">
        <v>1</v>
      </c>
      <c r="K22" s="62" t="s">
        <v>57</v>
      </c>
      <c r="L22" s="19"/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>
        <v>1</v>
      </c>
      <c r="G23" s="53"/>
      <c r="H23" s="61"/>
      <c r="I23" s="74"/>
      <c r="J23" s="61">
        <v>1</v>
      </c>
      <c r="K23" s="61" t="s">
        <v>56</v>
      </c>
      <c r="L23" s="20"/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>
        <v>1</v>
      </c>
      <c r="G24" s="54"/>
      <c r="H24" s="62"/>
      <c r="I24" s="62"/>
      <c r="J24" s="62">
        <v>1</v>
      </c>
      <c r="K24" s="62" t="s">
        <v>56</v>
      </c>
      <c r="L24" s="21"/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>
        <v>0.9821428571428571</v>
      </c>
      <c r="G25" s="52"/>
      <c r="H25" s="60"/>
      <c r="I25" s="60"/>
      <c r="J25" s="62">
        <v>0.98214285714285698</v>
      </c>
      <c r="K25" s="62" t="s">
        <v>57</v>
      </c>
      <c r="L25" s="19"/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>
        <v>0.99702380952380953</v>
      </c>
      <c r="G26" s="52"/>
      <c r="H26" s="60"/>
      <c r="I26" s="60"/>
      <c r="J26" s="62">
        <v>0.99702380952380998</v>
      </c>
      <c r="K26" s="62" t="s">
        <v>56</v>
      </c>
      <c r="L26" s="19"/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>
        <v>1</v>
      </c>
      <c r="G27" s="52"/>
      <c r="H27" s="60"/>
      <c r="I27" s="60"/>
      <c r="J27" s="62">
        <v>1</v>
      </c>
      <c r="K27" s="62" t="s">
        <v>56</v>
      </c>
      <c r="L27" s="19"/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>
        <v>1</v>
      </c>
      <c r="G28" s="53"/>
      <c r="H28" s="61"/>
      <c r="I28" s="74"/>
      <c r="J28" s="61">
        <v>1</v>
      </c>
      <c r="K28" s="61" t="s">
        <v>56</v>
      </c>
      <c r="L28" s="20"/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>
        <v>1</v>
      </c>
      <c r="G29" s="54"/>
      <c r="H29" s="62"/>
      <c r="I29" s="62"/>
      <c r="J29" s="62">
        <v>1</v>
      </c>
      <c r="K29" s="62" t="s">
        <v>56</v>
      </c>
      <c r="L29" s="73"/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>
        <v>0.91666666666666663</v>
      </c>
      <c r="G30" s="52"/>
      <c r="H30" s="60"/>
      <c r="I30" s="60"/>
      <c r="J30" s="62">
        <v>0.91666666666666696</v>
      </c>
      <c r="K30" s="62" t="s">
        <v>57</v>
      </c>
      <c r="L30" s="19"/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>
        <v>0.9910714285714286</v>
      </c>
      <c r="G31" s="52"/>
      <c r="H31" s="60"/>
      <c r="I31" s="60"/>
      <c r="J31" s="62">
        <v>0.99107142857142905</v>
      </c>
      <c r="K31" s="62" t="s">
        <v>58</v>
      </c>
      <c r="L31" s="19"/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>
        <v>1</v>
      </c>
      <c r="G32" s="52"/>
      <c r="H32" s="60"/>
      <c r="I32" s="60"/>
      <c r="J32" s="62">
        <v>1</v>
      </c>
      <c r="K32" s="70" t="s">
        <v>56</v>
      </c>
      <c r="L32" s="19"/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>
        <v>1</v>
      </c>
      <c r="G33" s="53"/>
      <c r="H33" s="61"/>
      <c r="I33" s="74"/>
      <c r="J33" s="75">
        <v>1</v>
      </c>
      <c r="K33" s="75" t="s">
        <v>56</v>
      </c>
      <c r="L33" s="20"/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>
        <v>0.9821428571428571</v>
      </c>
      <c r="G34" s="54"/>
      <c r="H34" s="62"/>
      <c r="I34" s="62"/>
      <c r="J34" s="62">
        <v>0.98214285714285698</v>
      </c>
      <c r="K34" s="62" t="s">
        <v>57</v>
      </c>
      <c r="L34" s="21"/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>
        <v>1</v>
      </c>
      <c r="G35" s="52"/>
      <c r="H35" s="60"/>
      <c r="I35" s="60"/>
      <c r="J35" s="62">
        <v>1</v>
      </c>
      <c r="K35" s="62" t="s">
        <v>56</v>
      </c>
      <c r="L35" s="19"/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>
        <v>1</v>
      </c>
      <c r="G36" s="52"/>
      <c r="H36" s="60"/>
      <c r="I36" s="60"/>
      <c r="J36" s="62">
        <v>1</v>
      </c>
      <c r="K36" s="62" t="s">
        <v>56</v>
      </c>
      <c r="L36" s="19"/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>
        <v>1</v>
      </c>
      <c r="G37" s="52"/>
      <c r="H37" s="60"/>
      <c r="I37" s="60"/>
      <c r="J37" s="62">
        <v>1</v>
      </c>
      <c r="K37" s="62" t="s">
        <v>56</v>
      </c>
      <c r="L37" s="19"/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>
        <f>AVERAGE(F9:F37)</f>
        <v>0.99025041050903118</v>
      </c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17" priority="9">
      <formula>AND(0.75&lt;=F38,F38&lt;0.8)</formula>
    </cfRule>
    <cfRule type="expression" dxfId="16" priority="10">
      <formula>AND(0.65 &lt;= F38,F38&lt;0.75)</formula>
    </cfRule>
    <cfRule type="expression" dxfId="15" priority="11">
      <formula>F38 &lt; 0.65</formula>
    </cfRule>
  </conditionalFormatting>
  <conditionalFormatting sqref="N9:P28 N34:P37">
    <cfRule type="cellIs" dxfId="14" priority="6" operator="equal">
      <formula>2</formula>
    </cfRule>
  </conditionalFormatting>
  <conditionalFormatting sqref="F9:K37">
    <cfRule type="expression" dxfId="13" priority="2">
      <formula>F9 &lt; 0.65</formula>
    </cfRule>
    <cfRule type="expression" dxfId="12" priority="3">
      <formula>AND(0.65 &lt;= F9,F9&lt;0.75)</formula>
    </cfRule>
    <cfRule type="expression" dxfId="11" priority="4">
      <formula>AND(0.75&lt;=F9,F9&lt;0.8)</formula>
    </cfRule>
  </conditionalFormatting>
  <conditionalFormatting sqref="F9:K37">
    <cfRule type="expression" dxfId="10" priority="5" stopIfTrue="1">
      <formula>F9 &lt; 0.85</formula>
    </cfRule>
  </conditionalFormatting>
  <conditionalFormatting sqref="N29:P33">
    <cfRule type="cellIs" dxfId="9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zoomScaleNormal="100" zoomScalePageLayoutView="85" workbookViewId="0">
      <pane xSplit="4" ySplit="8" topLeftCell="E26" activePane="bottomRight" state="frozen"/>
      <selection pane="topRight" activeCell="E1" sqref="E1"/>
      <selection pane="bottomLeft" activeCell="A9" sqref="A9"/>
      <selection pane="bottomRight" activeCell="F38" sqref="F3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1" width="9" style="1" customWidth="1"/>
    <col min="12" max="12" width="7.375" style="8" customWidth="1"/>
    <col min="13" max="16" width="2.75" style="42" customWidth="1"/>
    <col min="17" max="17" width="3.25" style="44" bestFit="1" customWidth="1"/>
    <col min="18" max="21" width="2.75" style="42" customWidth="1"/>
    <col min="22" max="16384" width="9" style="42"/>
  </cols>
  <sheetData>
    <row r="1" spans="1:19" ht="17.25" x14ac:dyDescent="0.15">
      <c r="D1" s="79" t="s">
        <v>3</v>
      </c>
      <c r="E1" s="79"/>
      <c r="F1" s="79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80" t="s">
        <v>4</v>
      </c>
      <c r="E3" s="23" t="s">
        <v>17</v>
      </c>
      <c r="G3" s="7" t="s">
        <v>10</v>
      </c>
      <c r="K3" s="2" t="s">
        <v>55</v>
      </c>
      <c r="L3" s="15" t="s">
        <v>15</v>
      </c>
      <c r="N3" s="42">
        <f>COUNTIF(N$9:N$37,"=2")</f>
        <v>0</v>
      </c>
      <c r="O3" s="42">
        <f>COUNTIF(O$9:O$37,"=2")</f>
        <v>0</v>
      </c>
      <c r="P3" s="42">
        <f>COUNTIF(P$9:P$37,"=2")</f>
        <v>0</v>
      </c>
      <c r="Q3" s="44"/>
      <c r="R3" s="42" t="s">
        <v>19</v>
      </c>
      <c r="S3" s="42"/>
    </row>
    <row r="4" spans="1:19" s="2" customFormat="1" ht="12" thickBot="1" x14ac:dyDescent="0.2">
      <c r="B4" s="1"/>
      <c r="D4" s="80"/>
      <c r="E4" s="22" t="s">
        <v>16</v>
      </c>
      <c r="G4" s="5" t="s">
        <v>9</v>
      </c>
      <c r="H4" s="1"/>
      <c r="I4" s="1"/>
      <c r="J4" s="1"/>
      <c r="K4" s="1" t="s">
        <v>56</v>
      </c>
      <c r="L4" s="17"/>
      <c r="N4" s="42">
        <f>COUNTIF(N$9:N$37,"=3")</f>
        <v>0</v>
      </c>
      <c r="O4" s="42">
        <f>COUNTIF(O$9:O$37,"=3")</f>
        <v>0</v>
      </c>
      <c r="P4" s="42">
        <f>COUNTIF(P$9:P$37,"=3")</f>
        <v>0</v>
      </c>
      <c r="Q4" s="44"/>
      <c r="R4" s="42" t="s">
        <v>20</v>
      </c>
      <c r="S4" s="42"/>
    </row>
    <row r="5" spans="1:19" x14ac:dyDescent="0.15">
      <c r="G5" s="41" t="s">
        <v>22</v>
      </c>
      <c r="K5" s="1" t="s">
        <v>57</v>
      </c>
    </row>
    <row r="6" spans="1:19" ht="12" thickBot="1" x14ac:dyDescent="0.2">
      <c r="F6" s="9"/>
    </row>
    <row r="7" spans="1:19" ht="12" thickBot="1" x14ac:dyDescent="0.2">
      <c r="C7" s="42" t="s">
        <v>52</v>
      </c>
      <c r="L7" s="15" t="s">
        <v>14</v>
      </c>
      <c r="N7" s="42" t="s">
        <v>18</v>
      </c>
    </row>
    <row r="8" spans="1:19" ht="12" thickBot="1" x14ac:dyDescent="0.2">
      <c r="A8" s="66" t="s">
        <v>53</v>
      </c>
      <c r="B8" s="66" t="s">
        <v>11</v>
      </c>
      <c r="C8" s="38" t="s">
        <v>0</v>
      </c>
      <c r="D8" s="39" t="s">
        <v>1</v>
      </c>
      <c r="E8" s="39" t="s">
        <v>2</v>
      </c>
      <c r="F8" s="40">
        <v>44046</v>
      </c>
      <c r="G8" s="40">
        <v>44053</v>
      </c>
      <c r="H8" s="55">
        <v>44060</v>
      </c>
      <c r="I8" s="67">
        <v>44067</v>
      </c>
      <c r="J8" s="67">
        <v>44074</v>
      </c>
      <c r="K8" s="67" t="s">
        <v>13</v>
      </c>
      <c r="L8" s="16">
        <f>H8</f>
        <v>44060</v>
      </c>
      <c r="N8" s="42">
        <v>4</v>
      </c>
      <c r="O8" s="42">
        <v>10</v>
      </c>
      <c r="P8" s="42">
        <v>1</v>
      </c>
      <c r="Q8" s="44" t="s">
        <v>21</v>
      </c>
    </row>
    <row r="9" spans="1:19" ht="10.9" customHeight="1" x14ac:dyDescent="0.15">
      <c r="A9" s="65" t="s">
        <v>54</v>
      </c>
      <c r="B9" s="65">
        <v>1</v>
      </c>
      <c r="C9" s="26">
        <v>18015</v>
      </c>
      <c r="D9" s="30" t="s">
        <v>23</v>
      </c>
      <c r="E9" s="30"/>
      <c r="F9" s="51"/>
      <c r="G9" s="51"/>
      <c r="H9" s="59"/>
      <c r="I9" s="59"/>
      <c r="J9" s="59"/>
      <c r="K9" s="59" t="s">
        <v>56</v>
      </c>
      <c r="L9" s="18"/>
      <c r="N9" s="45"/>
      <c r="O9" s="45"/>
      <c r="P9" s="45"/>
      <c r="R9" s="48"/>
    </row>
    <row r="10" spans="1:19" ht="10.9" customHeight="1" x14ac:dyDescent="0.15">
      <c r="A10" s="63" t="s">
        <v>54</v>
      </c>
      <c r="B10" s="63">
        <f t="shared" ref="B10:B33" si="0">IF(C10&lt;&gt;"",B9+1,"")</f>
        <v>2</v>
      </c>
      <c r="C10" s="27">
        <v>18017</v>
      </c>
      <c r="D10" s="31" t="s">
        <v>24</v>
      </c>
      <c r="E10" s="31"/>
      <c r="F10" s="52"/>
      <c r="G10" s="52"/>
      <c r="H10" s="60"/>
      <c r="I10" s="62"/>
      <c r="J10" s="62"/>
      <c r="K10" s="62" t="s">
        <v>57</v>
      </c>
      <c r="L10" s="19"/>
      <c r="N10" s="46"/>
      <c r="O10" s="46"/>
      <c r="P10" s="46"/>
      <c r="R10" s="48"/>
    </row>
    <row r="11" spans="1:19" ht="10.9" customHeight="1" x14ac:dyDescent="0.15">
      <c r="A11" s="63" t="s">
        <v>54</v>
      </c>
      <c r="B11" s="63">
        <f t="shared" si="0"/>
        <v>3</v>
      </c>
      <c r="C11" s="27">
        <v>18018</v>
      </c>
      <c r="D11" s="31" t="s">
        <v>25</v>
      </c>
      <c r="E11" s="31"/>
      <c r="F11" s="52"/>
      <c r="G11" s="52"/>
      <c r="H11" s="60"/>
      <c r="I11" s="60"/>
      <c r="J11" s="62"/>
      <c r="K11" s="62" t="s">
        <v>57</v>
      </c>
      <c r="L11" s="19"/>
      <c r="N11" s="46"/>
      <c r="O11" s="46"/>
      <c r="P11" s="46"/>
      <c r="R11" s="50"/>
    </row>
    <row r="12" spans="1:19" ht="10.9" customHeight="1" x14ac:dyDescent="0.15">
      <c r="A12" s="63" t="s">
        <v>54</v>
      </c>
      <c r="B12" s="63">
        <f t="shared" si="0"/>
        <v>4</v>
      </c>
      <c r="C12" s="27">
        <v>18020</v>
      </c>
      <c r="D12" s="31" t="s">
        <v>26</v>
      </c>
      <c r="E12" s="31"/>
      <c r="F12" s="52"/>
      <c r="G12" s="52"/>
      <c r="H12" s="60"/>
      <c r="I12" s="60"/>
      <c r="J12" s="62"/>
      <c r="K12" s="62" t="s">
        <v>57</v>
      </c>
      <c r="L12" s="19"/>
      <c r="N12" s="46"/>
      <c r="O12" s="46"/>
      <c r="P12" s="46"/>
      <c r="R12" s="48"/>
    </row>
    <row r="13" spans="1:19" ht="10.9" customHeight="1" x14ac:dyDescent="0.15">
      <c r="A13" s="63" t="s">
        <v>54</v>
      </c>
      <c r="B13" s="63">
        <f t="shared" si="0"/>
        <v>5</v>
      </c>
      <c r="C13" s="28">
        <v>18023</v>
      </c>
      <c r="D13" s="32" t="s">
        <v>27</v>
      </c>
      <c r="E13" s="32"/>
      <c r="F13" s="53"/>
      <c r="G13" s="53"/>
      <c r="H13" s="61"/>
      <c r="I13" s="74"/>
      <c r="J13" s="61"/>
      <c r="K13" s="74" t="s">
        <v>57</v>
      </c>
      <c r="L13" s="20"/>
      <c r="N13" s="47"/>
      <c r="O13" s="47"/>
      <c r="P13" s="47"/>
      <c r="R13" s="56"/>
    </row>
    <row r="14" spans="1:19" ht="10.9" customHeight="1" x14ac:dyDescent="0.15">
      <c r="A14" s="64" t="s">
        <v>54</v>
      </c>
      <c r="B14" s="64">
        <f t="shared" si="0"/>
        <v>6</v>
      </c>
      <c r="C14" s="29">
        <v>18024</v>
      </c>
      <c r="D14" s="33" t="s">
        <v>28</v>
      </c>
      <c r="E14" s="33"/>
      <c r="F14" s="54"/>
      <c r="G14" s="54"/>
      <c r="H14" s="62"/>
      <c r="I14" s="62"/>
      <c r="J14" s="62"/>
      <c r="K14" s="62" t="s">
        <v>56</v>
      </c>
      <c r="L14" s="21"/>
      <c r="N14" s="45"/>
      <c r="O14" s="45"/>
      <c r="P14" s="45"/>
      <c r="R14" s="56"/>
    </row>
    <row r="15" spans="1:19" ht="10.9" customHeight="1" x14ac:dyDescent="0.15">
      <c r="A15" s="63" t="s">
        <v>54</v>
      </c>
      <c r="B15" s="63">
        <f t="shared" si="0"/>
        <v>7</v>
      </c>
      <c r="C15" s="27">
        <v>18028</v>
      </c>
      <c r="D15" s="31" t="s">
        <v>29</v>
      </c>
      <c r="E15" s="31"/>
      <c r="F15" s="52"/>
      <c r="G15" s="52"/>
      <c r="H15" s="60"/>
      <c r="I15" s="60"/>
      <c r="J15" s="62"/>
      <c r="K15" s="62" t="s">
        <v>57</v>
      </c>
      <c r="L15" s="19"/>
      <c r="N15" s="46"/>
      <c r="O15" s="46"/>
      <c r="P15" s="46"/>
      <c r="R15" s="56"/>
    </row>
    <row r="16" spans="1:19" ht="10.9" customHeight="1" x14ac:dyDescent="0.15">
      <c r="A16" s="63" t="s">
        <v>54</v>
      </c>
      <c r="B16" s="63">
        <f t="shared" si="0"/>
        <v>8</v>
      </c>
      <c r="C16" s="27">
        <v>18030</v>
      </c>
      <c r="D16" s="31" t="s">
        <v>30</v>
      </c>
      <c r="E16" s="31"/>
      <c r="F16" s="52"/>
      <c r="G16" s="52"/>
      <c r="H16" s="60"/>
      <c r="I16" s="60"/>
      <c r="J16" s="62"/>
      <c r="K16" s="62" t="s">
        <v>57</v>
      </c>
      <c r="L16" s="58"/>
      <c r="N16" s="46"/>
      <c r="O16" s="46"/>
      <c r="P16" s="46"/>
      <c r="R16" s="48"/>
    </row>
    <row r="17" spans="1:18" ht="10.9" customHeight="1" x14ac:dyDescent="0.15">
      <c r="A17" s="63" t="s">
        <v>54</v>
      </c>
      <c r="B17" s="63">
        <f t="shared" si="0"/>
        <v>9</v>
      </c>
      <c r="C17" s="27">
        <v>18032</v>
      </c>
      <c r="D17" s="31" t="s">
        <v>31</v>
      </c>
      <c r="E17" s="31"/>
      <c r="F17" s="52"/>
      <c r="G17" s="52"/>
      <c r="H17" s="60"/>
      <c r="I17" s="60"/>
      <c r="J17" s="62"/>
      <c r="K17" s="62" t="s">
        <v>56</v>
      </c>
      <c r="L17" s="19"/>
      <c r="N17" s="46"/>
      <c r="O17" s="46"/>
      <c r="P17" s="46"/>
      <c r="R17" s="50"/>
    </row>
    <row r="18" spans="1:18" ht="10.9" customHeight="1" x14ac:dyDescent="0.15">
      <c r="A18" s="63" t="s">
        <v>54</v>
      </c>
      <c r="B18" s="13">
        <f t="shared" si="0"/>
        <v>10</v>
      </c>
      <c r="C18" s="28">
        <v>18036</v>
      </c>
      <c r="D18" s="32" t="s">
        <v>32</v>
      </c>
      <c r="E18" s="32"/>
      <c r="F18" s="53"/>
      <c r="G18" s="53"/>
      <c r="H18" s="61"/>
      <c r="I18" s="74"/>
      <c r="J18" s="61"/>
      <c r="K18" s="61" t="s">
        <v>57</v>
      </c>
      <c r="L18" s="20"/>
      <c r="N18" s="47"/>
      <c r="O18" s="47"/>
      <c r="P18" s="47"/>
      <c r="R18" s="48"/>
    </row>
    <row r="19" spans="1:18" ht="10.9" customHeight="1" x14ac:dyDescent="0.15">
      <c r="A19" s="64" t="s">
        <v>54</v>
      </c>
      <c r="B19" s="64">
        <f t="shared" si="0"/>
        <v>11</v>
      </c>
      <c r="C19" s="29">
        <v>18037</v>
      </c>
      <c r="D19" s="33" t="s">
        <v>33</v>
      </c>
      <c r="E19" s="33"/>
      <c r="F19" s="54"/>
      <c r="G19" s="54"/>
      <c r="H19" s="62"/>
      <c r="I19" s="62"/>
      <c r="J19" s="62"/>
      <c r="K19" s="62" t="s">
        <v>56</v>
      </c>
      <c r="L19" s="21"/>
      <c r="N19" s="45"/>
      <c r="O19" s="45"/>
      <c r="P19" s="45"/>
      <c r="R19" s="48"/>
    </row>
    <row r="20" spans="1:18" ht="10.9" customHeight="1" x14ac:dyDescent="0.15">
      <c r="A20" s="63" t="s">
        <v>54</v>
      </c>
      <c r="B20" s="63">
        <f t="shared" si="0"/>
        <v>12</v>
      </c>
      <c r="C20" s="27">
        <v>18038</v>
      </c>
      <c r="D20" s="31" t="s">
        <v>34</v>
      </c>
      <c r="E20" s="31"/>
      <c r="F20" s="52"/>
      <c r="G20" s="52"/>
      <c r="H20" s="60"/>
      <c r="I20" s="60"/>
      <c r="J20" s="62"/>
      <c r="K20" s="62" t="s">
        <v>56</v>
      </c>
      <c r="L20" s="19"/>
      <c r="N20" s="46"/>
      <c r="O20" s="46"/>
      <c r="P20" s="46"/>
      <c r="R20" s="48"/>
    </row>
    <row r="21" spans="1:18" ht="10.9" customHeight="1" x14ac:dyDescent="0.15">
      <c r="A21" s="63" t="s">
        <v>54</v>
      </c>
      <c r="B21" s="63">
        <f t="shared" si="0"/>
        <v>13</v>
      </c>
      <c r="C21" s="27">
        <v>18044</v>
      </c>
      <c r="D21" s="31" t="s">
        <v>35</v>
      </c>
      <c r="E21" s="31"/>
      <c r="F21" s="52"/>
      <c r="G21" s="52"/>
      <c r="H21" s="60"/>
      <c r="I21" s="60"/>
      <c r="J21" s="62"/>
      <c r="K21" s="62" t="s">
        <v>57</v>
      </c>
      <c r="L21" s="19"/>
      <c r="N21" s="46"/>
      <c r="O21" s="46"/>
      <c r="P21" s="46"/>
      <c r="R21" s="57"/>
    </row>
    <row r="22" spans="1:18" ht="10.9" customHeight="1" x14ac:dyDescent="0.15">
      <c r="A22" s="63" t="s">
        <v>54</v>
      </c>
      <c r="B22" s="63">
        <f t="shared" si="0"/>
        <v>14</v>
      </c>
      <c r="C22" s="27">
        <v>18045</v>
      </c>
      <c r="D22" s="31" t="s">
        <v>36</v>
      </c>
      <c r="E22" s="31"/>
      <c r="F22" s="52"/>
      <c r="G22" s="52"/>
      <c r="H22" s="60"/>
      <c r="I22" s="60"/>
      <c r="J22" s="62"/>
      <c r="K22" s="62" t="s">
        <v>57</v>
      </c>
      <c r="L22" s="19"/>
      <c r="N22" s="46"/>
      <c r="O22" s="46"/>
      <c r="P22" s="46"/>
      <c r="R22" s="48"/>
    </row>
    <row r="23" spans="1:18" ht="10.9" customHeight="1" x14ac:dyDescent="0.15">
      <c r="A23" s="63" t="s">
        <v>54</v>
      </c>
      <c r="B23" s="13">
        <f t="shared" si="0"/>
        <v>15</v>
      </c>
      <c r="C23" s="28">
        <v>18050</v>
      </c>
      <c r="D23" s="32" t="s">
        <v>37</v>
      </c>
      <c r="E23" s="32"/>
      <c r="F23" s="53"/>
      <c r="G23" s="53"/>
      <c r="H23" s="61"/>
      <c r="I23" s="74"/>
      <c r="J23" s="61"/>
      <c r="K23" s="61" t="s">
        <v>56</v>
      </c>
      <c r="L23" s="20"/>
      <c r="N23" s="47"/>
      <c r="O23" s="47"/>
      <c r="P23" s="47"/>
      <c r="R23" s="48"/>
    </row>
    <row r="24" spans="1:18" ht="10.9" customHeight="1" x14ac:dyDescent="0.15">
      <c r="A24" s="64" t="s">
        <v>54</v>
      </c>
      <c r="B24" s="64">
        <f t="shared" si="0"/>
        <v>16</v>
      </c>
      <c r="C24" s="29">
        <v>18053</v>
      </c>
      <c r="D24" s="33" t="s">
        <v>38</v>
      </c>
      <c r="E24" s="33"/>
      <c r="F24" s="54"/>
      <c r="G24" s="54"/>
      <c r="H24" s="62"/>
      <c r="I24" s="62"/>
      <c r="J24" s="62"/>
      <c r="K24" s="62" t="s">
        <v>56</v>
      </c>
      <c r="L24" s="21"/>
      <c r="N24" s="45"/>
      <c r="O24" s="45"/>
      <c r="P24" s="45"/>
      <c r="R24" s="50"/>
    </row>
    <row r="25" spans="1:18" s="43" customFormat="1" ht="10.9" customHeight="1" x14ac:dyDescent="0.15">
      <c r="A25" s="63" t="s">
        <v>54</v>
      </c>
      <c r="B25" s="63">
        <f t="shared" si="0"/>
        <v>17</v>
      </c>
      <c r="C25" s="27">
        <v>18056</v>
      </c>
      <c r="D25" s="31" t="s">
        <v>39</v>
      </c>
      <c r="E25" s="31"/>
      <c r="F25" s="52"/>
      <c r="G25" s="52"/>
      <c r="H25" s="60"/>
      <c r="I25" s="60"/>
      <c r="J25" s="62"/>
      <c r="K25" s="62" t="s">
        <v>57</v>
      </c>
      <c r="L25" s="19"/>
      <c r="N25" s="46"/>
      <c r="O25" s="46"/>
      <c r="P25" s="46"/>
      <c r="Q25" s="44"/>
      <c r="R25" s="49"/>
    </row>
    <row r="26" spans="1:18" ht="10.9" customHeight="1" x14ac:dyDescent="0.15">
      <c r="A26" s="63" t="s">
        <v>54</v>
      </c>
      <c r="B26" s="63">
        <f t="shared" si="0"/>
        <v>18</v>
      </c>
      <c r="C26" s="27">
        <v>18058</v>
      </c>
      <c r="D26" s="31" t="s">
        <v>40</v>
      </c>
      <c r="E26" s="31"/>
      <c r="F26" s="52"/>
      <c r="G26" s="52"/>
      <c r="H26" s="60"/>
      <c r="I26" s="60"/>
      <c r="J26" s="62"/>
      <c r="K26" s="62" t="s">
        <v>56</v>
      </c>
      <c r="L26" s="19"/>
      <c r="N26" s="46"/>
      <c r="O26" s="46"/>
      <c r="P26" s="46"/>
      <c r="R26" s="48"/>
    </row>
    <row r="27" spans="1:18" ht="10.9" customHeight="1" x14ac:dyDescent="0.15">
      <c r="A27" s="63" t="s">
        <v>54</v>
      </c>
      <c r="B27" s="63">
        <f t="shared" si="0"/>
        <v>19</v>
      </c>
      <c r="C27" s="27">
        <v>18060</v>
      </c>
      <c r="D27" s="31" t="s">
        <v>41</v>
      </c>
      <c r="E27" s="31"/>
      <c r="F27" s="52"/>
      <c r="G27" s="52"/>
      <c r="H27" s="60"/>
      <c r="I27" s="60"/>
      <c r="J27" s="62"/>
      <c r="K27" s="62" t="s">
        <v>56</v>
      </c>
      <c r="L27" s="19"/>
      <c r="N27" s="46"/>
      <c r="O27" s="46"/>
      <c r="P27" s="46"/>
      <c r="R27" s="50"/>
    </row>
    <row r="28" spans="1:18" ht="10.9" customHeight="1" x14ac:dyDescent="0.15">
      <c r="A28" s="63" t="s">
        <v>54</v>
      </c>
      <c r="B28" s="13">
        <f t="shared" si="0"/>
        <v>20</v>
      </c>
      <c r="C28" s="28">
        <v>18068</v>
      </c>
      <c r="D28" s="32" t="s">
        <v>42</v>
      </c>
      <c r="E28" s="32"/>
      <c r="F28" s="53"/>
      <c r="G28" s="53"/>
      <c r="H28" s="61"/>
      <c r="I28" s="74"/>
      <c r="J28" s="61"/>
      <c r="K28" s="61" t="s">
        <v>56</v>
      </c>
      <c r="L28" s="20"/>
      <c r="N28" s="47"/>
      <c r="O28" s="47"/>
      <c r="P28" s="47"/>
      <c r="R28" s="48"/>
    </row>
    <row r="29" spans="1:18" ht="10.9" customHeight="1" x14ac:dyDescent="0.15">
      <c r="A29" s="64" t="s">
        <v>54</v>
      </c>
      <c r="B29" s="64">
        <f t="shared" si="0"/>
        <v>21</v>
      </c>
      <c r="C29" s="29">
        <v>18070</v>
      </c>
      <c r="D29" s="33" t="s">
        <v>43</v>
      </c>
      <c r="E29" s="33"/>
      <c r="F29" s="54"/>
      <c r="G29" s="54"/>
      <c r="H29" s="62"/>
      <c r="I29" s="62"/>
      <c r="J29" s="62"/>
      <c r="K29" s="62" t="s">
        <v>56</v>
      </c>
      <c r="L29" s="73"/>
      <c r="N29" s="45"/>
      <c r="O29" s="45"/>
      <c r="P29" s="45"/>
      <c r="R29" s="50"/>
    </row>
    <row r="30" spans="1:18" s="43" customFormat="1" ht="10.9" customHeight="1" x14ac:dyDescent="0.15">
      <c r="A30" s="63" t="s">
        <v>54</v>
      </c>
      <c r="B30" s="63">
        <f t="shared" si="0"/>
        <v>22</v>
      </c>
      <c r="C30" s="27">
        <v>18071</v>
      </c>
      <c r="D30" s="31" t="s">
        <v>44</v>
      </c>
      <c r="E30" s="31"/>
      <c r="F30" s="52"/>
      <c r="G30" s="52"/>
      <c r="H30" s="60"/>
      <c r="I30" s="60"/>
      <c r="J30" s="62"/>
      <c r="K30" s="62" t="s">
        <v>57</v>
      </c>
      <c r="L30" s="19"/>
      <c r="N30" s="46"/>
      <c r="O30" s="46"/>
      <c r="P30" s="46"/>
      <c r="Q30" s="44"/>
      <c r="R30" s="49"/>
    </row>
    <row r="31" spans="1:18" ht="10.9" customHeight="1" x14ac:dyDescent="0.15">
      <c r="A31" s="63" t="s">
        <v>54</v>
      </c>
      <c r="B31" s="63">
        <f t="shared" si="0"/>
        <v>23</v>
      </c>
      <c r="C31" s="27">
        <v>18073</v>
      </c>
      <c r="D31" s="31" t="s">
        <v>45</v>
      </c>
      <c r="E31" s="31"/>
      <c r="F31" s="52"/>
      <c r="G31" s="52"/>
      <c r="H31" s="60"/>
      <c r="I31" s="60"/>
      <c r="J31" s="62"/>
      <c r="K31" s="62" t="s">
        <v>58</v>
      </c>
      <c r="L31" s="19"/>
      <c r="N31" s="46"/>
      <c r="O31" s="46"/>
      <c r="P31" s="46"/>
      <c r="R31" s="48"/>
    </row>
    <row r="32" spans="1:18" ht="10.9" customHeight="1" x14ac:dyDescent="0.15">
      <c r="A32" s="63" t="s">
        <v>54</v>
      </c>
      <c r="B32" s="63">
        <f t="shared" si="0"/>
        <v>24</v>
      </c>
      <c r="C32" s="27">
        <v>18074</v>
      </c>
      <c r="D32" s="31" t="s">
        <v>46</v>
      </c>
      <c r="E32" s="31"/>
      <c r="F32" s="52"/>
      <c r="G32" s="52"/>
      <c r="H32" s="60"/>
      <c r="I32" s="60"/>
      <c r="J32" s="62"/>
      <c r="K32" s="70" t="s">
        <v>56</v>
      </c>
      <c r="L32" s="19"/>
      <c r="N32" s="46"/>
      <c r="O32" s="46"/>
      <c r="P32" s="46"/>
      <c r="R32" s="50"/>
    </row>
    <row r="33" spans="1:18" ht="10.9" customHeight="1" x14ac:dyDescent="0.15">
      <c r="A33" s="63" t="s">
        <v>54</v>
      </c>
      <c r="B33" s="13">
        <f t="shared" si="0"/>
        <v>25</v>
      </c>
      <c r="C33" s="28">
        <v>18075</v>
      </c>
      <c r="D33" s="32" t="s">
        <v>47</v>
      </c>
      <c r="E33" s="32"/>
      <c r="F33" s="53"/>
      <c r="G33" s="53"/>
      <c r="H33" s="61"/>
      <c r="I33" s="74"/>
      <c r="J33" s="75"/>
      <c r="K33" s="75" t="s">
        <v>56</v>
      </c>
      <c r="L33" s="20"/>
      <c r="N33" s="47"/>
      <c r="O33" s="47"/>
      <c r="P33" s="47"/>
      <c r="R33" s="48"/>
    </row>
    <row r="34" spans="1:18" ht="10.9" customHeight="1" x14ac:dyDescent="0.15">
      <c r="A34" s="64" t="s">
        <v>54</v>
      </c>
      <c r="B34" s="64">
        <f>IF(C34&lt;&gt;"",B28+1,"")</f>
        <v>21</v>
      </c>
      <c r="C34" s="29">
        <v>18077</v>
      </c>
      <c r="D34" s="33" t="s">
        <v>48</v>
      </c>
      <c r="E34" s="33"/>
      <c r="F34" s="54"/>
      <c r="G34" s="54"/>
      <c r="H34" s="62"/>
      <c r="I34" s="62"/>
      <c r="J34" s="62"/>
      <c r="K34" s="62" t="s">
        <v>57</v>
      </c>
      <c r="L34" s="21"/>
      <c r="N34" s="45"/>
      <c r="O34" s="45"/>
      <c r="P34" s="45"/>
      <c r="R34" s="50"/>
    </row>
    <row r="35" spans="1:18" ht="10.9" customHeight="1" x14ac:dyDescent="0.15">
      <c r="A35" s="63" t="s">
        <v>54</v>
      </c>
      <c r="B35" s="63">
        <f>IF(C35&lt;&gt;"",B34+1,"")</f>
        <v>22</v>
      </c>
      <c r="C35" s="27">
        <v>18080</v>
      </c>
      <c r="D35" s="31" t="s">
        <v>49</v>
      </c>
      <c r="E35" s="31"/>
      <c r="F35" s="52"/>
      <c r="G35" s="52"/>
      <c r="H35" s="60"/>
      <c r="I35" s="60"/>
      <c r="J35" s="62"/>
      <c r="K35" s="62" t="s">
        <v>56</v>
      </c>
      <c r="L35" s="19"/>
      <c r="N35" s="46"/>
      <c r="O35" s="46"/>
      <c r="P35" s="46"/>
      <c r="R35" s="48"/>
    </row>
    <row r="36" spans="1:18" ht="10.9" customHeight="1" x14ac:dyDescent="0.15">
      <c r="A36" s="63" t="s">
        <v>54</v>
      </c>
      <c r="B36" s="63">
        <f>IF(C36&lt;&gt;"",B35+1,"")</f>
        <v>23</v>
      </c>
      <c r="C36" s="27">
        <v>18086</v>
      </c>
      <c r="D36" s="31" t="s">
        <v>50</v>
      </c>
      <c r="E36" s="31"/>
      <c r="F36" s="52"/>
      <c r="G36" s="52"/>
      <c r="H36" s="60"/>
      <c r="I36" s="60"/>
      <c r="J36" s="62"/>
      <c r="K36" s="62" t="s">
        <v>56</v>
      </c>
      <c r="L36" s="19"/>
      <c r="N36" s="46"/>
      <c r="O36" s="46"/>
      <c r="P36" s="46"/>
      <c r="R36" s="50"/>
    </row>
    <row r="37" spans="1:18" ht="10.9" customHeight="1" x14ac:dyDescent="0.15">
      <c r="A37" s="63" t="s">
        <v>54</v>
      </c>
      <c r="B37" s="63">
        <f>IF(C37&lt;&gt;"",B36+1,"")</f>
        <v>24</v>
      </c>
      <c r="C37" s="27">
        <v>18106</v>
      </c>
      <c r="D37" s="31" t="s">
        <v>51</v>
      </c>
      <c r="E37" s="31"/>
      <c r="F37" s="52"/>
      <c r="G37" s="52"/>
      <c r="H37" s="60"/>
      <c r="I37" s="60"/>
      <c r="J37" s="62"/>
      <c r="K37" s="62" t="s">
        <v>56</v>
      </c>
      <c r="L37" s="19"/>
      <c r="N37" s="46"/>
      <c r="O37" s="46"/>
      <c r="P37" s="46"/>
      <c r="R37" s="48"/>
    </row>
    <row r="38" spans="1:18" ht="10.9" customHeight="1" thickBot="1" x14ac:dyDescent="0.2">
      <c r="E38" s="34" t="s">
        <v>12</v>
      </c>
      <c r="F38" s="25"/>
      <c r="G38" s="25"/>
      <c r="H38" s="25"/>
      <c r="I38" s="77"/>
      <c r="J38" s="78"/>
      <c r="K38" s="76" t="s">
        <v>55</v>
      </c>
      <c r="R38" s="48"/>
    </row>
    <row r="39" spans="1:18" x14ac:dyDescent="0.15">
      <c r="F39" s="6"/>
      <c r="G39" s="6"/>
      <c r="H39" s="6"/>
      <c r="I39" s="6"/>
      <c r="J39" s="6"/>
      <c r="K39" s="6"/>
      <c r="R39" s="48"/>
    </row>
  </sheetData>
  <autoFilter ref="A8:U8"/>
  <mergeCells count="2">
    <mergeCell ref="D1:F1"/>
    <mergeCell ref="D3:D4"/>
  </mergeCells>
  <phoneticPr fontId="3"/>
  <conditionalFormatting sqref="F38:K38">
    <cfRule type="expression" dxfId="8" priority="7">
      <formula>AND(0.75&lt;=F38,F38&lt;0.8)</formula>
    </cfRule>
    <cfRule type="expression" dxfId="7" priority="8">
      <formula>AND(0.65 &lt;= F38,F38&lt;0.75)</formula>
    </cfRule>
    <cfRule type="expression" dxfId="6" priority="9">
      <formula>F38 &lt; 0.65</formula>
    </cfRule>
  </conditionalFormatting>
  <conditionalFormatting sqref="N9:P28 N34:P37">
    <cfRule type="cellIs" dxfId="5" priority="6" operator="equal">
      <formula>2</formula>
    </cfRule>
  </conditionalFormatting>
  <conditionalFormatting sqref="F9:K37">
    <cfRule type="expression" dxfId="4" priority="2">
      <formula>F9 &lt; 0.65</formula>
    </cfRule>
    <cfRule type="expression" dxfId="3" priority="3">
      <formula>AND(0.65 &lt;= F9,F9&lt;0.75)</formula>
    </cfRule>
    <cfRule type="expression" dxfId="2" priority="4">
      <formula>AND(0.75&lt;=F9,F9&lt;0.8)</formula>
    </cfRule>
  </conditionalFormatting>
  <conditionalFormatting sqref="F9:K37">
    <cfRule type="expression" dxfId="1" priority="5" stopIfTrue="1">
      <formula>F9 &lt; 0.85</formula>
    </cfRule>
  </conditionalFormatting>
  <conditionalFormatting sqref="N29:P33">
    <cfRule type="cellIs" dxfId="0" priority="1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3年アスリート_第▼週</vt:lpstr>
      <vt:lpstr>3年アスリート_8月</vt:lpstr>
      <vt:lpstr>3年アスリート_９月</vt:lpstr>
      <vt:lpstr>'3年アスリート_8月'!Print_Area</vt:lpstr>
      <vt:lpstr>'3年アスリート_９月'!Print_Area</vt:lpstr>
      <vt:lpstr>'3年アスリート_第▼週'!Print_Area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18075</cp:lastModifiedBy>
  <cp:lastPrinted>2020-04-13T01:38:48Z</cp:lastPrinted>
  <dcterms:created xsi:type="dcterms:W3CDTF">2014-07-08T02:46:15Z</dcterms:created>
  <dcterms:modified xsi:type="dcterms:W3CDTF">2020-09-03T01:57:26Z</dcterms:modified>
</cp:coreProperties>
</file>