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5847417\Downloads\ENGN4221_S2_TechWork-master\ENGN4221_S2_TechWork-master\"/>
    </mc:Choice>
  </mc:AlternateContent>
  <bookViews>
    <workbookView xWindow="0" yWindow="0" windowWidth="28800" windowHeight="1194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J7" i="1" l="1"/>
  <c r="L7" i="1" s="1"/>
  <c r="J8" i="1"/>
  <c r="L8" i="1" s="1"/>
  <c r="J9" i="1"/>
  <c r="L9" i="1" s="1"/>
  <c r="H13" i="1"/>
  <c r="J13" i="1" s="1"/>
  <c r="L13" i="1" s="1"/>
  <c r="H14" i="1"/>
  <c r="J14" i="1" s="1"/>
  <c r="H15" i="1"/>
  <c r="J15" i="1" s="1"/>
  <c r="L15" i="1" s="1"/>
  <c r="H16" i="1"/>
  <c r="H17" i="1"/>
  <c r="J17" i="1" s="1"/>
  <c r="L17" i="1" s="1"/>
  <c r="F3" i="1"/>
  <c r="H3" i="1" s="1"/>
  <c r="J3" i="1" s="1"/>
  <c r="L3" i="1" s="1"/>
  <c r="F4" i="1"/>
  <c r="H4" i="1" s="1"/>
  <c r="J4" i="1" s="1"/>
  <c r="L4" i="1" s="1"/>
  <c r="F11" i="1"/>
  <c r="H11" i="1" s="1"/>
  <c r="J11" i="1" s="1"/>
  <c r="L11" i="1" s="1"/>
  <c r="F12" i="1"/>
  <c r="H12" i="1" s="1"/>
  <c r="J12" i="1" s="1"/>
  <c r="L12" i="1" s="1"/>
  <c r="E3" i="1"/>
  <c r="E4" i="1"/>
  <c r="G4" i="1" s="1"/>
  <c r="E5" i="1"/>
  <c r="G5" i="1" s="1"/>
  <c r="E7" i="1"/>
  <c r="G7" i="1" s="1"/>
  <c r="I7" i="1" s="1"/>
  <c r="K7" i="1" s="1"/>
  <c r="E8" i="1"/>
  <c r="G8" i="1" s="1"/>
  <c r="I8" i="1" s="1"/>
  <c r="K8" i="1" s="1"/>
  <c r="E9" i="1"/>
  <c r="G9" i="1" s="1"/>
  <c r="I9" i="1" s="1"/>
  <c r="K9" i="1" s="1"/>
  <c r="E10" i="1"/>
  <c r="G10" i="1" s="1"/>
  <c r="I10" i="1" s="1"/>
  <c r="K10" i="1" s="1"/>
  <c r="E11" i="1"/>
  <c r="G11" i="1" s="1"/>
  <c r="I11" i="1" s="1"/>
  <c r="K11" i="1" s="1"/>
  <c r="E12" i="1"/>
  <c r="E13" i="1"/>
  <c r="G13" i="1" s="1"/>
  <c r="I13" i="1" s="1"/>
  <c r="K13" i="1" s="1"/>
  <c r="E14" i="1"/>
  <c r="G14" i="1" s="1"/>
  <c r="I14" i="1" s="1"/>
  <c r="K14" i="1" s="1"/>
  <c r="E15" i="1"/>
  <c r="G15" i="1" s="1"/>
  <c r="I15" i="1" s="1"/>
  <c r="K15" i="1" s="1"/>
  <c r="E16" i="1"/>
  <c r="G16" i="1" s="1"/>
  <c r="I16" i="1" s="1"/>
  <c r="K16" i="1" s="1"/>
  <c r="E17" i="1"/>
  <c r="E2" i="1"/>
  <c r="G2" i="1" s="1"/>
  <c r="I2" i="1" s="1"/>
  <c r="K2" i="1" s="1"/>
  <c r="D3" i="1"/>
  <c r="D4" i="1"/>
  <c r="D5" i="1"/>
  <c r="F5" i="1" s="1"/>
  <c r="D6" i="1"/>
  <c r="F6" i="1" s="1"/>
  <c r="H6" i="1" s="1"/>
  <c r="D7" i="1"/>
  <c r="F7" i="1" s="1"/>
  <c r="D8" i="1"/>
  <c r="F8" i="1" s="1"/>
  <c r="D9" i="1"/>
  <c r="F9" i="1" s="1"/>
  <c r="D10" i="1"/>
  <c r="F10" i="1" s="1"/>
  <c r="H10" i="1" s="1"/>
  <c r="J10" i="1" s="1"/>
  <c r="L10" i="1" s="1"/>
  <c r="D11" i="1"/>
  <c r="D12" i="1"/>
  <c r="D13" i="1"/>
  <c r="D14" i="1"/>
  <c r="D15" i="1"/>
  <c r="D16" i="1"/>
  <c r="D17" i="1"/>
  <c r="D2" i="1"/>
  <c r="F2" i="1" s="1"/>
  <c r="H2" i="1" s="1"/>
  <c r="J2" i="1" s="1"/>
  <c r="P17" i="1" l="1"/>
  <c r="P6" i="1"/>
  <c r="G17" i="1"/>
  <c r="I17" i="1" s="1"/>
  <c r="K17" i="1" s="1"/>
  <c r="P8" i="1"/>
  <c r="I4" i="1"/>
  <c r="K4" i="1" s="1"/>
  <c r="L2" i="1"/>
  <c r="P2" i="1" s="1"/>
  <c r="N2" i="1"/>
  <c r="N11" i="1"/>
  <c r="O11" i="1"/>
  <c r="P15" i="1"/>
  <c r="G12" i="1"/>
  <c r="I12" i="1" s="1"/>
  <c r="K12" i="1" s="1"/>
  <c r="G3" i="1"/>
  <c r="K3" i="1" s="1"/>
  <c r="N10" i="1"/>
  <c r="O10" i="1"/>
  <c r="P12" i="1"/>
  <c r="N8" i="1"/>
  <c r="O8" i="1"/>
  <c r="P11" i="1"/>
  <c r="O5" i="1"/>
  <c r="N6" i="1"/>
  <c r="O6" i="1"/>
  <c r="P10" i="1"/>
  <c r="N3" i="1"/>
  <c r="N12" i="1"/>
  <c r="N17" i="1"/>
  <c r="O17" i="1"/>
  <c r="J16" i="1"/>
  <c r="L16" i="1" s="1"/>
  <c r="O15" i="1"/>
  <c r="N15" i="1"/>
  <c r="L14" i="1"/>
  <c r="P14" i="1" s="1"/>
  <c r="O13" i="1"/>
  <c r="P13" i="1"/>
  <c r="N13" i="1"/>
  <c r="O9" i="1"/>
  <c r="P9" i="1"/>
  <c r="N9" i="1"/>
  <c r="O7" i="1"/>
  <c r="N7" i="1"/>
  <c r="P7" i="1"/>
  <c r="N5" i="1"/>
  <c r="P5" i="1"/>
  <c r="O2" i="1" l="1"/>
  <c r="O12" i="1"/>
  <c r="O4" i="1"/>
  <c r="N4" i="1"/>
  <c r="P3" i="1"/>
  <c r="N14" i="1"/>
  <c r="O14" i="1"/>
  <c r="O3" i="1"/>
  <c r="P4" i="1"/>
  <c r="N16" i="1"/>
  <c r="O16" i="1"/>
  <c r="P16" i="1"/>
</calcChain>
</file>

<file path=xl/sharedStrings.xml><?xml version="1.0" encoding="utf-8"?>
<sst xmlns="http://schemas.openxmlformats.org/spreadsheetml/2006/main" count="35" uniqueCount="35">
  <si>
    <t>REGO provide Approval</t>
  </si>
  <si>
    <t>Submit for REGO with all attachments</t>
  </si>
  <si>
    <t>Preparation of Submission Documents</t>
  </si>
  <si>
    <t>Sponsor Approval of PICF's</t>
  </si>
  <si>
    <t>PICF's Updated</t>
  </si>
  <si>
    <t xml:space="preserve">Lead Site Approval Letter and Documents Received </t>
  </si>
  <si>
    <t>Lead Site Approved</t>
  </si>
  <si>
    <t>Prepare Finance Summary</t>
  </si>
  <si>
    <t>Negotiate Budget with Sponsor</t>
  </si>
  <si>
    <t>Finance and Co-ord Review Budget</t>
  </si>
  <si>
    <t>Draft Budget Spreadsheet</t>
  </si>
  <si>
    <t>Update CTRA Schedule 1 and 2</t>
  </si>
  <si>
    <t>Supply CTRA and Budget to Finance Team</t>
  </si>
  <si>
    <t>Request Relevant Docs from Sponsor</t>
  </si>
  <si>
    <t>Receive Provider Quotes</t>
  </si>
  <si>
    <t>Request Provider Quotes</t>
  </si>
  <si>
    <t>Activity</t>
  </si>
  <si>
    <t>evaluate or not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</si>
  <si>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</si>
  <si>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</si>
  <si>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</si>
  <si>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</si>
  <si>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</si>
  <si>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</si>
  <si>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</si>
  <si>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</si>
  <si>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</si>
  <si>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</si>
  <si>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mean</t>
  </si>
  <si>
    <t>max</t>
  </si>
  <si>
    <t>STD</t>
  </si>
  <si>
    <t>min</t>
  </si>
  <si>
    <t>est_min</t>
  </si>
  <si>
    <t>est_max</t>
  </si>
  <si>
    <t>est_mean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</si>
</sst>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B1" zoomScale="85" workbookViewId="0">
      <selection activeCell="O2" sqref="O2"/>
    </sheetView>
  </sheetViews>
  <sheetFormatPr defaultColWidth="11" defaultRowHeight="15.75" x14ac:dyDescent="0.25"/>
  <cols>
    <col min="1" max="1" width="47.375" customWidth="1"/>
    <col min="2" max="2" width="21.375" customWidth="1"/>
  </cols>
  <sheetData>
    <row r="1" spans="1:19" x14ac:dyDescent="0.25">
      <c r="A1" s="6" t="s">
        <v>16</v>
      </c>
      <c r="B1" s="5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31</v>
      </c>
      <c r="N1" s="4" t="s">
        <v>28</v>
      </c>
      <c r="O1" s="4" t="s">
        <v>29</v>
      </c>
      <c r="P1" s="4" t="s">
        <v>30</v>
      </c>
      <c r="Q1" s="4" t="s">
        <v>32</v>
      </c>
      <c r="R1" s="8" t="s">
        <v>34</v>
      </c>
      <c r="S1" s="8" t="s">
        <v>33</v>
      </c>
    </row>
    <row r="2" spans="1:19" x14ac:dyDescent="0.25">
      <c r="A2" s="3" t="s">
        <v>15</v>
      </c>
      <c r="B2" s="2">
        <v>1</v>
      </c>
      <c r="C2" s="1">
        <v>12</v>
      </c>
      <c r="D2" s="1">
        <f>C2+3</f>
        <v>15</v>
      </c>
      <c r="E2" s="1">
        <f>C2-2</f>
        <v>10</v>
      </c>
      <c r="F2" s="1">
        <f>D2-2</f>
        <v>13</v>
      </c>
      <c r="G2" s="1">
        <f t="shared" ref="G2:K17" si="0">E2-2</f>
        <v>8</v>
      </c>
      <c r="H2" s="1">
        <f t="shared" si="0"/>
        <v>11</v>
      </c>
      <c r="I2" s="1">
        <f t="shared" si="0"/>
        <v>6</v>
      </c>
      <c r="J2" s="1">
        <f t="shared" si="0"/>
        <v>9</v>
      </c>
      <c r="K2" s="1">
        <f t="shared" si="0"/>
        <v>4</v>
      </c>
      <c r="L2" s="1">
        <f>J2-2</f>
        <v>7</v>
      </c>
      <c r="M2" s="1">
        <f>MIN(C2:L2)</f>
        <v>4</v>
      </c>
      <c r="N2" s="7">
        <f>AVERAGE(C2:L2)</f>
        <v>9.5</v>
      </c>
      <c r="O2" s="7">
        <f>MAX(C2:L2)</f>
        <v>15</v>
      </c>
      <c r="P2" s="1">
        <f>STDEV(C2:L2)</f>
        <v>3.3747427885527643</v>
      </c>
      <c r="Q2" s="1">
        <v>1</v>
      </c>
      <c r="R2" s="1">
        <v>5</v>
      </c>
      <c r="S2" s="1">
        <v>14</v>
      </c>
    </row>
    <row r="3" spans="1:19" x14ac:dyDescent="0.25">
      <c r="A3" s="3" t="s">
        <v>14</v>
      </c>
      <c r="B3" s="2">
        <v>1</v>
      </c>
      <c r="C3" s="1">
        <v>200</v>
      </c>
      <c r="D3" s="1">
        <f t="shared" ref="D3:D17" si="1">C3+3</f>
        <v>203</v>
      </c>
      <c r="E3" s="1">
        <f t="shared" ref="E3:F17" si="2">C3-2</f>
        <v>198</v>
      </c>
      <c r="F3" s="1">
        <f t="shared" si="2"/>
        <v>201</v>
      </c>
      <c r="G3" s="1">
        <f t="shared" si="0"/>
        <v>196</v>
      </c>
      <c r="H3" s="1">
        <f t="shared" si="0"/>
        <v>199</v>
      </c>
      <c r="I3" s="1">
        <v>173</v>
      </c>
      <c r="J3" s="1">
        <f t="shared" si="0"/>
        <v>197</v>
      </c>
      <c r="K3" s="1">
        <f t="shared" si="0"/>
        <v>171</v>
      </c>
      <c r="L3" s="1">
        <f>J3-2</f>
        <v>195</v>
      </c>
      <c r="M3" s="1">
        <f t="shared" ref="M3:M17" si="3">MIN(C3:L3)</f>
        <v>171</v>
      </c>
      <c r="N3" s="7">
        <f>AVERAGE(C3:L3)</f>
        <v>193.3</v>
      </c>
      <c r="O3" s="7">
        <f>MAX(C3:L3)</f>
        <v>203</v>
      </c>
      <c r="P3" s="1">
        <f t="shared" ref="P3:P17" si="4">STDEV(C3:L3)</f>
        <v>11.479934184867476</v>
      </c>
      <c r="Q3" s="1">
        <v>14</v>
      </c>
      <c r="R3" s="1">
        <v>28</v>
      </c>
      <c r="S3" s="1">
        <v>180</v>
      </c>
    </row>
    <row r="4" spans="1:19" x14ac:dyDescent="0.25">
      <c r="A4" s="3" t="s">
        <v>13</v>
      </c>
      <c r="B4" s="2">
        <v>1</v>
      </c>
      <c r="C4" s="1">
        <v>11</v>
      </c>
      <c r="D4" s="1">
        <f t="shared" si="1"/>
        <v>14</v>
      </c>
      <c r="E4" s="1">
        <f t="shared" si="2"/>
        <v>9</v>
      </c>
      <c r="F4" s="1">
        <f t="shared" si="2"/>
        <v>12</v>
      </c>
      <c r="G4" s="1">
        <f t="shared" si="0"/>
        <v>7</v>
      </c>
      <c r="H4" s="1">
        <f t="shared" si="0"/>
        <v>10</v>
      </c>
      <c r="I4" s="1">
        <f t="shared" si="0"/>
        <v>5</v>
      </c>
      <c r="J4" s="1">
        <f t="shared" si="0"/>
        <v>8</v>
      </c>
      <c r="K4" s="1">
        <f t="shared" si="0"/>
        <v>3</v>
      </c>
      <c r="L4" s="1">
        <f>J4-2</f>
        <v>6</v>
      </c>
      <c r="M4" s="1">
        <f t="shared" si="3"/>
        <v>3</v>
      </c>
      <c r="N4" s="7">
        <f>AVERAGE(C4:L4)</f>
        <v>8.5</v>
      </c>
      <c r="O4" s="7">
        <f>MAX(C4:L4)</f>
        <v>14</v>
      </c>
      <c r="P4" s="1">
        <f t="shared" si="4"/>
        <v>3.3747427885527643</v>
      </c>
      <c r="Q4" s="1">
        <v>1</v>
      </c>
      <c r="R4" s="1">
        <v>1</v>
      </c>
      <c r="S4" s="1">
        <v>14</v>
      </c>
    </row>
    <row r="5" spans="1:19" x14ac:dyDescent="0.25">
      <c r="A5" s="3" t="s">
        <v>12</v>
      </c>
      <c r="B5" s="2">
        <v>0</v>
      </c>
      <c r="C5" s="1">
        <v>4</v>
      </c>
      <c r="D5" s="1">
        <f t="shared" si="1"/>
        <v>7</v>
      </c>
      <c r="E5" s="1">
        <f t="shared" si="2"/>
        <v>2</v>
      </c>
      <c r="F5" s="1">
        <f t="shared" si="2"/>
        <v>5</v>
      </c>
      <c r="G5" s="1">
        <f t="shared" si="0"/>
        <v>0</v>
      </c>
      <c r="H5" s="1">
        <v>2</v>
      </c>
      <c r="I5" s="1">
        <v>2</v>
      </c>
      <c r="J5" s="1">
        <v>1</v>
      </c>
      <c r="K5" s="1">
        <v>1</v>
      </c>
      <c r="L5" s="1">
        <v>1</v>
      </c>
      <c r="M5" s="1">
        <v>1</v>
      </c>
      <c r="N5" s="7">
        <f>AVERAGE(C5:L5)</f>
        <v>2.5</v>
      </c>
      <c r="O5" s="7">
        <f>MAX(C5:L5)</f>
        <v>7</v>
      </c>
      <c r="P5" s="1">
        <f t="shared" si="4"/>
        <v>2.1730674684008831</v>
      </c>
      <c r="Q5" s="1">
        <v>1</v>
      </c>
      <c r="R5" s="1">
        <v>3</v>
      </c>
      <c r="S5" s="1">
        <v>5</v>
      </c>
    </row>
    <row r="6" spans="1:19" x14ac:dyDescent="0.25">
      <c r="A6" s="3" t="s">
        <v>11</v>
      </c>
      <c r="B6" s="2">
        <v>0</v>
      </c>
      <c r="C6" s="1">
        <v>2</v>
      </c>
      <c r="D6" s="1">
        <f t="shared" si="1"/>
        <v>5</v>
      </c>
      <c r="E6" s="1">
        <v>1</v>
      </c>
      <c r="F6" s="1">
        <f t="shared" si="2"/>
        <v>3</v>
      </c>
      <c r="G6" s="1">
        <v>2</v>
      </c>
      <c r="H6" s="1">
        <f t="shared" si="0"/>
        <v>1</v>
      </c>
      <c r="I6" s="1">
        <v>1</v>
      </c>
      <c r="J6" s="1">
        <v>1</v>
      </c>
      <c r="K6" s="1">
        <v>2</v>
      </c>
      <c r="L6" s="1">
        <v>1</v>
      </c>
      <c r="M6" s="1">
        <f t="shared" si="3"/>
        <v>1</v>
      </c>
      <c r="N6" s="7">
        <f>AVERAGE(C6:L6)</f>
        <v>1.9</v>
      </c>
      <c r="O6" s="7">
        <f>MAX(C6:L6)</f>
        <v>5</v>
      </c>
      <c r="P6" s="1">
        <f t="shared" si="4"/>
        <v>1.2866839377079189</v>
      </c>
      <c r="Q6" s="1">
        <v>1</v>
      </c>
      <c r="R6" s="1">
        <v>2</v>
      </c>
      <c r="S6" s="1">
        <v>14</v>
      </c>
    </row>
    <row r="7" spans="1:19" x14ac:dyDescent="0.25">
      <c r="A7" s="3" t="s">
        <v>10</v>
      </c>
      <c r="B7" s="2">
        <v>0</v>
      </c>
      <c r="C7" s="1">
        <v>59</v>
      </c>
      <c r="D7" s="1">
        <f t="shared" si="1"/>
        <v>62</v>
      </c>
      <c r="E7" s="1">
        <f t="shared" si="2"/>
        <v>57</v>
      </c>
      <c r="F7" s="1">
        <f t="shared" si="2"/>
        <v>60</v>
      </c>
      <c r="G7" s="1">
        <f t="shared" si="0"/>
        <v>55</v>
      </c>
      <c r="H7" s="1">
        <v>30</v>
      </c>
      <c r="I7" s="1">
        <f t="shared" si="0"/>
        <v>53</v>
      </c>
      <c r="J7" s="1">
        <f t="shared" si="0"/>
        <v>28</v>
      </c>
      <c r="K7" s="1">
        <f t="shared" si="0"/>
        <v>51</v>
      </c>
      <c r="L7" s="1">
        <f>J7-2</f>
        <v>26</v>
      </c>
      <c r="M7" s="1">
        <f t="shared" si="3"/>
        <v>26</v>
      </c>
      <c r="N7" s="7">
        <f>AVERAGE(C7:L7)</f>
        <v>48.1</v>
      </c>
      <c r="O7" s="7">
        <f>MAX(C7:L7)</f>
        <v>62</v>
      </c>
      <c r="P7" s="1">
        <f t="shared" si="4"/>
        <v>14.270793795565673</v>
      </c>
      <c r="Q7" s="1">
        <v>1</v>
      </c>
      <c r="R7" s="1">
        <v>14</v>
      </c>
      <c r="S7" s="1">
        <v>28</v>
      </c>
    </row>
    <row r="8" spans="1:19" x14ac:dyDescent="0.25">
      <c r="A8" s="3" t="s">
        <v>9</v>
      </c>
      <c r="B8" s="2">
        <v>1</v>
      </c>
      <c r="C8" s="1">
        <v>23</v>
      </c>
      <c r="D8" s="1">
        <f t="shared" si="1"/>
        <v>26</v>
      </c>
      <c r="E8" s="1">
        <f t="shared" si="2"/>
        <v>21</v>
      </c>
      <c r="F8" s="1">
        <f t="shared" si="2"/>
        <v>24</v>
      </c>
      <c r="G8" s="1">
        <f t="shared" si="0"/>
        <v>19</v>
      </c>
      <c r="H8" s="1">
        <v>40</v>
      </c>
      <c r="I8" s="1">
        <f t="shared" si="0"/>
        <v>17</v>
      </c>
      <c r="J8" s="1">
        <f t="shared" si="0"/>
        <v>38</v>
      </c>
      <c r="K8" s="1">
        <f t="shared" si="0"/>
        <v>15</v>
      </c>
      <c r="L8" s="1">
        <f>J8-2</f>
        <v>36</v>
      </c>
      <c r="M8" s="1">
        <f t="shared" si="3"/>
        <v>15</v>
      </c>
      <c r="N8" s="7">
        <f>AVERAGE(C8:L8)</f>
        <v>25.9</v>
      </c>
      <c r="O8" s="7">
        <f>MAX(C8:L8)</f>
        <v>40</v>
      </c>
      <c r="P8" s="1">
        <f t="shared" si="4"/>
        <v>8.9993826948790687</v>
      </c>
      <c r="Q8" s="1">
        <v>1</v>
      </c>
      <c r="R8" s="1">
        <v>1</v>
      </c>
      <c r="S8" s="1">
        <v>2</v>
      </c>
    </row>
    <row r="9" spans="1:19" x14ac:dyDescent="0.25">
      <c r="A9" s="3" t="s">
        <v>8</v>
      </c>
      <c r="B9" s="2">
        <v>1</v>
      </c>
      <c r="C9" s="1">
        <v>235</v>
      </c>
      <c r="D9" s="1">
        <f t="shared" si="1"/>
        <v>238</v>
      </c>
      <c r="E9" s="1">
        <f t="shared" si="2"/>
        <v>233</v>
      </c>
      <c r="F9" s="1">
        <f t="shared" si="2"/>
        <v>236</v>
      </c>
      <c r="G9" s="1">
        <f t="shared" si="0"/>
        <v>231</v>
      </c>
      <c r="H9" s="1">
        <v>210</v>
      </c>
      <c r="I9" s="1">
        <f t="shared" si="0"/>
        <v>229</v>
      </c>
      <c r="J9" s="1">
        <f t="shared" si="0"/>
        <v>208</v>
      </c>
      <c r="K9" s="1">
        <f t="shared" si="0"/>
        <v>227</v>
      </c>
      <c r="L9" s="1">
        <f>J9-2</f>
        <v>206</v>
      </c>
      <c r="M9" s="1">
        <f t="shared" si="3"/>
        <v>206</v>
      </c>
      <c r="N9" s="7">
        <f>AVERAGE(C9:L9)</f>
        <v>225.3</v>
      </c>
      <c r="O9" s="7">
        <f>MAX(C9:L9)</f>
        <v>238</v>
      </c>
      <c r="P9" s="1">
        <f t="shared" si="4"/>
        <v>12.401164819842082</v>
      </c>
      <c r="Q9" s="1">
        <v>1</v>
      </c>
      <c r="R9" s="1">
        <v>14</v>
      </c>
      <c r="S9" s="1">
        <v>28</v>
      </c>
    </row>
    <row r="10" spans="1:19" x14ac:dyDescent="0.25">
      <c r="A10" s="3" t="s">
        <v>7</v>
      </c>
      <c r="B10" s="2">
        <v>1</v>
      </c>
      <c r="C10" s="1">
        <v>44</v>
      </c>
      <c r="D10" s="1">
        <f t="shared" si="1"/>
        <v>47</v>
      </c>
      <c r="E10" s="1">
        <f t="shared" si="2"/>
        <v>42</v>
      </c>
      <c r="F10" s="1">
        <f t="shared" si="2"/>
        <v>45</v>
      </c>
      <c r="G10" s="1">
        <f t="shared" si="0"/>
        <v>40</v>
      </c>
      <c r="H10" s="1">
        <f t="shared" si="0"/>
        <v>43</v>
      </c>
      <c r="I10" s="1">
        <f t="shared" si="0"/>
        <v>38</v>
      </c>
      <c r="J10" s="1">
        <f t="shared" si="0"/>
        <v>41</v>
      </c>
      <c r="K10" s="1">
        <f t="shared" si="0"/>
        <v>36</v>
      </c>
      <c r="L10" s="1">
        <f>J10-2</f>
        <v>39</v>
      </c>
      <c r="M10" s="1">
        <f t="shared" si="3"/>
        <v>36</v>
      </c>
      <c r="N10" s="7">
        <f>AVERAGE(C10:L10)</f>
        <v>41.5</v>
      </c>
      <c r="O10" s="7">
        <f>MAX(C10:L10)</f>
        <v>47</v>
      </c>
      <c r="P10" s="1">
        <f t="shared" si="4"/>
        <v>3.3747427885527643</v>
      </c>
      <c r="Q10" s="1">
        <v>1</v>
      </c>
      <c r="R10" s="1">
        <v>1</v>
      </c>
      <c r="S10" s="1">
        <v>2</v>
      </c>
    </row>
    <row r="11" spans="1:19" x14ac:dyDescent="0.25">
      <c r="A11" s="3" t="s">
        <v>6</v>
      </c>
      <c r="B11" s="2">
        <v>0</v>
      </c>
      <c r="C11" s="1">
        <v>33</v>
      </c>
      <c r="D11" s="1">
        <f t="shared" si="1"/>
        <v>36</v>
      </c>
      <c r="E11" s="1">
        <f t="shared" si="2"/>
        <v>31</v>
      </c>
      <c r="F11" s="1">
        <f t="shared" si="2"/>
        <v>34</v>
      </c>
      <c r="G11" s="1">
        <f t="shared" si="0"/>
        <v>29</v>
      </c>
      <c r="H11" s="1">
        <f t="shared" si="0"/>
        <v>32</v>
      </c>
      <c r="I11" s="1">
        <f t="shared" si="0"/>
        <v>27</v>
      </c>
      <c r="J11" s="1">
        <f t="shared" si="0"/>
        <v>30</v>
      </c>
      <c r="K11" s="1">
        <f t="shared" si="0"/>
        <v>25</v>
      </c>
      <c r="L11" s="1">
        <f>J11-2</f>
        <v>28</v>
      </c>
      <c r="M11" s="1">
        <f t="shared" si="3"/>
        <v>25</v>
      </c>
      <c r="N11" s="7">
        <f>AVERAGE(C11:L11)</f>
        <v>30.5</v>
      </c>
      <c r="O11" s="7">
        <f>MAX(C11:L11)</f>
        <v>36</v>
      </c>
      <c r="P11" s="1">
        <f t="shared" si="4"/>
        <v>3.3747427885527643</v>
      </c>
      <c r="Q11" s="1">
        <v>1</v>
      </c>
      <c r="R11" s="1">
        <v>28</v>
      </c>
      <c r="S11" s="1">
        <v>270</v>
      </c>
    </row>
    <row r="12" spans="1:19" x14ac:dyDescent="0.25">
      <c r="A12" s="3" t="s">
        <v>5</v>
      </c>
      <c r="B12" s="2">
        <v>1</v>
      </c>
      <c r="C12" s="1">
        <v>23</v>
      </c>
      <c r="D12" s="1">
        <f t="shared" si="1"/>
        <v>26</v>
      </c>
      <c r="E12" s="1">
        <f t="shared" si="2"/>
        <v>21</v>
      </c>
      <c r="F12" s="1">
        <f t="shared" si="2"/>
        <v>24</v>
      </c>
      <c r="G12" s="1">
        <f t="shared" si="0"/>
        <v>19</v>
      </c>
      <c r="H12" s="1">
        <f t="shared" si="0"/>
        <v>22</v>
      </c>
      <c r="I12" s="1">
        <f t="shared" si="0"/>
        <v>17</v>
      </c>
      <c r="J12" s="1">
        <f t="shared" si="0"/>
        <v>20</v>
      </c>
      <c r="K12" s="1">
        <f t="shared" si="0"/>
        <v>15</v>
      </c>
      <c r="L12" s="1">
        <f>J12-2</f>
        <v>18</v>
      </c>
      <c r="M12" s="1">
        <f t="shared" si="3"/>
        <v>15</v>
      </c>
      <c r="N12" s="7">
        <f>AVERAGE(C12:L12)</f>
        <v>20.5</v>
      </c>
      <c r="O12" s="7">
        <f>MAX(C12:L12)</f>
        <v>26</v>
      </c>
      <c r="P12" s="1">
        <f t="shared" si="4"/>
        <v>3.3747427885527643</v>
      </c>
      <c r="Q12" s="1">
        <v>5</v>
      </c>
      <c r="R12" s="1">
        <v>28</v>
      </c>
      <c r="S12" s="1">
        <v>90</v>
      </c>
    </row>
    <row r="13" spans="1:19" x14ac:dyDescent="0.25">
      <c r="A13" s="3" t="s">
        <v>4</v>
      </c>
      <c r="B13" s="2">
        <v>1</v>
      </c>
      <c r="C13" s="1">
        <v>56</v>
      </c>
      <c r="D13" s="1">
        <f t="shared" si="1"/>
        <v>59</v>
      </c>
      <c r="E13" s="1">
        <f t="shared" si="2"/>
        <v>54</v>
      </c>
      <c r="F13" s="1">
        <v>55</v>
      </c>
      <c r="G13" s="1">
        <f t="shared" si="0"/>
        <v>52</v>
      </c>
      <c r="H13" s="1">
        <f t="shared" si="0"/>
        <v>53</v>
      </c>
      <c r="I13" s="1">
        <f t="shared" si="0"/>
        <v>50</v>
      </c>
      <c r="J13" s="1">
        <f t="shared" si="0"/>
        <v>51</v>
      </c>
      <c r="K13" s="1">
        <f t="shared" si="0"/>
        <v>48</v>
      </c>
      <c r="L13" s="1">
        <f>J13-2</f>
        <v>49</v>
      </c>
      <c r="M13" s="1">
        <f t="shared" si="3"/>
        <v>48</v>
      </c>
      <c r="N13" s="7">
        <f>AVERAGE(C13:L13)</f>
        <v>52.7</v>
      </c>
      <c r="O13" s="7">
        <f>MAX(C13:L13)</f>
        <v>59</v>
      </c>
      <c r="P13" s="1">
        <f t="shared" si="4"/>
        <v>3.4009802508492561</v>
      </c>
      <c r="Q13" s="1">
        <v>1</v>
      </c>
      <c r="R13" s="1">
        <v>5</v>
      </c>
      <c r="S13" s="1">
        <v>60</v>
      </c>
    </row>
    <row r="14" spans="1:19" x14ac:dyDescent="0.25">
      <c r="A14" s="3" t="s">
        <v>3</v>
      </c>
      <c r="B14" s="2">
        <v>1</v>
      </c>
      <c r="C14" s="1">
        <v>70</v>
      </c>
      <c r="D14" s="1">
        <f t="shared" si="1"/>
        <v>73</v>
      </c>
      <c r="E14" s="1">
        <f t="shared" si="2"/>
        <v>68</v>
      </c>
      <c r="F14" s="1">
        <v>60</v>
      </c>
      <c r="G14" s="1">
        <f t="shared" si="0"/>
        <v>66</v>
      </c>
      <c r="H14" s="1">
        <f t="shared" si="0"/>
        <v>58</v>
      </c>
      <c r="I14" s="1">
        <f t="shared" si="0"/>
        <v>64</v>
      </c>
      <c r="J14" s="1">
        <f t="shared" si="0"/>
        <v>56</v>
      </c>
      <c r="K14" s="1">
        <f t="shared" si="0"/>
        <v>62</v>
      </c>
      <c r="L14" s="1">
        <f>J14-2</f>
        <v>54</v>
      </c>
      <c r="M14" s="1">
        <f t="shared" si="3"/>
        <v>54</v>
      </c>
      <c r="N14" s="7">
        <f>AVERAGE(C14:L14)</f>
        <v>63.1</v>
      </c>
      <c r="O14" s="7">
        <f>MAX(C14:L14)</f>
        <v>73</v>
      </c>
      <c r="P14" s="1">
        <f t="shared" si="4"/>
        <v>6.2262883539607019</v>
      </c>
      <c r="Q14" s="1">
        <v>3</v>
      </c>
      <c r="R14" s="1">
        <v>5</v>
      </c>
      <c r="S14" s="1">
        <v>60</v>
      </c>
    </row>
    <row r="15" spans="1:19" x14ac:dyDescent="0.25">
      <c r="A15" s="3" t="s">
        <v>2</v>
      </c>
      <c r="B15" s="2">
        <v>1</v>
      </c>
      <c r="C15" s="1">
        <v>30</v>
      </c>
      <c r="D15" s="1">
        <f t="shared" si="1"/>
        <v>33</v>
      </c>
      <c r="E15" s="1">
        <f t="shared" si="2"/>
        <v>28</v>
      </c>
      <c r="F15" s="1">
        <v>20</v>
      </c>
      <c r="G15" s="1">
        <f t="shared" si="0"/>
        <v>26</v>
      </c>
      <c r="H15" s="1">
        <f t="shared" si="0"/>
        <v>18</v>
      </c>
      <c r="I15" s="1">
        <f t="shared" si="0"/>
        <v>24</v>
      </c>
      <c r="J15" s="1">
        <f t="shared" si="0"/>
        <v>16</v>
      </c>
      <c r="K15" s="1">
        <f t="shared" si="0"/>
        <v>22</v>
      </c>
      <c r="L15" s="1">
        <f>J15-2</f>
        <v>14</v>
      </c>
      <c r="M15" s="1">
        <f t="shared" si="3"/>
        <v>14</v>
      </c>
      <c r="N15" s="7">
        <f>AVERAGE(C15:L15)</f>
        <v>23.1</v>
      </c>
      <c r="O15" s="7">
        <f>MAX(C15:L15)</f>
        <v>33</v>
      </c>
      <c r="P15" s="1">
        <f t="shared" si="4"/>
        <v>6.2262883539606984</v>
      </c>
      <c r="Q15" s="1">
        <v>60</v>
      </c>
      <c r="R15" s="1">
        <v>120</v>
      </c>
      <c r="S15" s="1">
        <v>365</v>
      </c>
    </row>
    <row r="16" spans="1:19" x14ac:dyDescent="0.25">
      <c r="A16" s="3" t="s">
        <v>1</v>
      </c>
      <c r="B16" s="2">
        <v>0</v>
      </c>
      <c r="C16" s="1">
        <v>20</v>
      </c>
      <c r="D16" s="1">
        <f t="shared" si="1"/>
        <v>23</v>
      </c>
      <c r="E16" s="1">
        <f t="shared" si="2"/>
        <v>18</v>
      </c>
      <c r="F16" s="1">
        <v>23</v>
      </c>
      <c r="G16" s="1">
        <f t="shared" si="0"/>
        <v>16</v>
      </c>
      <c r="H16" s="1">
        <f t="shared" si="0"/>
        <v>21</v>
      </c>
      <c r="I16" s="1">
        <f t="shared" si="0"/>
        <v>14</v>
      </c>
      <c r="J16" s="1">
        <f t="shared" si="0"/>
        <v>19</v>
      </c>
      <c r="K16" s="1">
        <f t="shared" si="0"/>
        <v>12</v>
      </c>
      <c r="L16" s="1">
        <f>J16-2</f>
        <v>17</v>
      </c>
      <c r="M16" s="1">
        <f t="shared" si="3"/>
        <v>12</v>
      </c>
      <c r="N16" s="7">
        <f>AVERAGE(C16:L16)</f>
        <v>18.3</v>
      </c>
      <c r="O16" s="7">
        <f>MAX(C16:L16)</f>
        <v>23</v>
      </c>
      <c r="P16" s="1">
        <f t="shared" si="4"/>
        <v>3.6530048514126605</v>
      </c>
      <c r="Q16" s="1">
        <v>1</v>
      </c>
      <c r="R16" s="1">
        <v>3</v>
      </c>
      <c r="S16" s="1">
        <v>5</v>
      </c>
    </row>
    <row r="17" spans="1:19" x14ac:dyDescent="0.25">
      <c r="A17" s="3" t="s">
        <v>0</v>
      </c>
      <c r="B17" s="2">
        <v>1</v>
      </c>
      <c r="C17" s="1">
        <v>49</v>
      </c>
      <c r="D17" s="1">
        <f t="shared" si="1"/>
        <v>52</v>
      </c>
      <c r="E17" s="1">
        <f t="shared" si="2"/>
        <v>47</v>
      </c>
      <c r="F17" s="1">
        <v>55</v>
      </c>
      <c r="G17" s="1">
        <f t="shared" si="0"/>
        <v>45</v>
      </c>
      <c r="H17" s="1">
        <f t="shared" si="0"/>
        <v>53</v>
      </c>
      <c r="I17" s="1">
        <f t="shared" si="0"/>
        <v>43</v>
      </c>
      <c r="J17" s="1">
        <f t="shared" si="0"/>
        <v>51</v>
      </c>
      <c r="K17" s="1">
        <f t="shared" si="0"/>
        <v>41</v>
      </c>
      <c r="L17" s="1">
        <f>J17-2</f>
        <v>49</v>
      </c>
      <c r="M17" s="1">
        <f t="shared" si="3"/>
        <v>41</v>
      </c>
      <c r="N17" s="7">
        <f>AVERAGE(C17:L17)</f>
        <v>48.5</v>
      </c>
      <c r="O17" s="7">
        <f>MAX(C17:L17)</f>
        <v>55</v>
      </c>
      <c r="P17" s="1">
        <f t="shared" si="4"/>
        <v>4.5030853620354323</v>
      </c>
      <c r="Q17" s="1">
        <v>14</v>
      </c>
      <c r="R17" s="1">
        <v>28</v>
      </c>
      <c r="S17" s="1">
        <v>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Xinting Wu</cp:lastModifiedBy>
  <dcterms:created xsi:type="dcterms:W3CDTF">2020-09-09T08:00:43Z</dcterms:created>
  <dcterms:modified xsi:type="dcterms:W3CDTF">2020-09-16T08:57:14Z</dcterms:modified>
</cp:coreProperties>
</file>