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t/Desktop/newpicture/"/>
    </mc:Choice>
  </mc:AlternateContent>
  <xr:revisionPtr revIDLastSave="0" documentId="13_ncr:1_{41614445-00CD-344C-B7F1-F03D12BD8B50}" xr6:coauthVersionLast="43" xr6:coauthVersionMax="43" xr10:uidLastSave="{00000000-0000-0000-0000-000000000000}"/>
  <bookViews>
    <workbookView xWindow="0" yWindow="500" windowWidth="28800" windowHeight="16220" xr2:uid="{28F2E58F-E39C-C24E-978A-4DF2F8E14B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39" i="1"/>
  <c r="N49" i="1"/>
  <c r="N48" i="1"/>
  <c r="M49" i="1"/>
  <c r="M48" i="1"/>
  <c r="L49" i="1"/>
  <c r="L48" i="1"/>
  <c r="N47" i="1"/>
  <c r="M47" i="1"/>
  <c r="L47" i="1"/>
  <c r="K65" i="1"/>
  <c r="K64" i="1"/>
  <c r="J65" i="1"/>
  <c r="J64" i="1"/>
  <c r="I65" i="1"/>
  <c r="I64" i="1"/>
  <c r="K63" i="1"/>
  <c r="J63" i="1"/>
  <c r="I63" i="1"/>
  <c r="G23" i="1"/>
  <c r="G22" i="1"/>
  <c r="K32" i="1"/>
  <c r="K31" i="1"/>
  <c r="J32" i="1"/>
  <c r="J31" i="1"/>
  <c r="I32" i="1"/>
  <c r="I31" i="1"/>
  <c r="K30" i="1"/>
  <c r="J30" i="1"/>
  <c r="I30" i="1"/>
  <c r="K16" i="1"/>
  <c r="K15" i="1"/>
  <c r="I16" i="1"/>
  <c r="I15" i="1"/>
  <c r="J16" i="1"/>
  <c r="J15" i="1"/>
  <c r="K14" i="1" l="1"/>
  <c r="J14" i="1"/>
  <c r="I14" i="1"/>
  <c r="G53" i="1" l="1"/>
  <c r="G54" i="1"/>
  <c r="G55" i="1"/>
  <c r="G56" i="1"/>
  <c r="G57" i="1"/>
  <c r="G58" i="1"/>
  <c r="G59" i="1"/>
  <c r="G60" i="1"/>
  <c r="G52" i="1"/>
  <c r="G61" i="1" s="1"/>
  <c r="F61" i="1"/>
  <c r="F53" i="1"/>
  <c r="F54" i="1"/>
  <c r="F55" i="1"/>
  <c r="F56" i="1"/>
  <c r="F57" i="1"/>
  <c r="F58" i="1"/>
  <c r="F59" i="1"/>
  <c r="F60" i="1"/>
  <c r="F52" i="1"/>
  <c r="E53" i="1"/>
  <c r="E54" i="1"/>
  <c r="E55" i="1"/>
  <c r="E56" i="1"/>
  <c r="E61" i="1" s="1"/>
  <c r="E57" i="1"/>
  <c r="E58" i="1"/>
  <c r="E59" i="1"/>
  <c r="E60" i="1"/>
  <c r="E52" i="1"/>
  <c r="G37" i="1"/>
  <c r="G38" i="1"/>
  <c r="G40" i="1"/>
  <c r="G41" i="1"/>
  <c r="G42" i="1"/>
  <c r="G36" i="1"/>
  <c r="F42" i="1"/>
  <c r="F41" i="1"/>
  <c r="F40" i="1"/>
  <c r="F39" i="1"/>
  <c r="F38" i="1"/>
  <c r="F43" i="1" s="1"/>
  <c r="F37" i="1"/>
  <c r="F36" i="1"/>
  <c r="E42" i="1"/>
  <c r="E41" i="1"/>
  <c r="E40" i="1"/>
  <c r="E39" i="1"/>
  <c r="E38" i="1"/>
  <c r="E43" i="1" s="1"/>
  <c r="E37" i="1"/>
  <c r="E36" i="1"/>
  <c r="F22" i="1"/>
  <c r="F21" i="1"/>
  <c r="F20" i="1"/>
  <c r="F19" i="1"/>
  <c r="F23" i="1" s="1"/>
  <c r="E23" i="1"/>
  <c r="E22" i="1"/>
  <c r="E21" i="1"/>
  <c r="E20" i="1"/>
  <c r="E19" i="1"/>
  <c r="G43" i="1" l="1"/>
  <c r="G9" i="1"/>
  <c r="G8" i="1"/>
  <c r="G7" i="1"/>
  <c r="G6" i="1"/>
  <c r="G5" i="1"/>
  <c r="G4" i="1"/>
  <c r="G3" i="1"/>
  <c r="G10" i="1" s="1"/>
  <c r="F9" i="1"/>
  <c r="F8" i="1"/>
  <c r="F7" i="1"/>
  <c r="F6" i="1"/>
  <c r="F5" i="1"/>
  <c r="F4" i="1"/>
  <c r="F3" i="1"/>
  <c r="F10" i="1" s="1"/>
  <c r="E9" i="1"/>
  <c r="E8" i="1"/>
  <c r="E7" i="1"/>
  <c r="E6" i="1"/>
  <c r="E5" i="1"/>
  <c r="E4" i="1"/>
  <c r="E3" i="1"/>
  <c r="E10" i="1" s="1"/>
  <c r="N46" i="1" l="1"/>
  <c r="M46" i="1"/>
  <c r="L46" i="1"/>
  <c r="K46" i="1" l="1"/>
  <c r="J46" i="1"/>
  <c r="I46" i="1"/>
  <c r="K62" i="1" l="1"/>
  <c r="J62" i="1"/>
  <c r="I62" i="1" l="1"/>
  <c r="K29" i="1" l="1"/>
  <c r="J29" i="1"/>
  <c r="I29" i="1"/>
  <c r="K13" i="1" l="1"/>
  <c r="J13" i="1"/>
  <c r="I13" i="1"/>
</calcChain>
</file>

<file path=xl/sharedStrings.xml><?xml version="1.0" encoding="utf-8"?>
<sst xmlns="http://schemas.openxmlformats.org/spreadsheetml/2006/main" count="115" uniqueCount="57">
  <si>
    <t>Energy consumption</t>
  </si>
  <si>
    <t>Number of VM migrations</t>
  </si>
  <si>
    <t>Policy</t>
    <phoneticPr fontId="1" type="noConversion"/>
  </si>
  <si>
    <r>
      <rPr>
        <sz val="13"/>
        <color theme="1"/>
        <rFont val="Helvetica Neue"/>
        <family val="2"/>
      </rPr>
      <t>VMS策略使用</t>
    </r>
    <r>
      <rPr>
        <sz val="13"/>
        <color theme="1"/>
        <rFont val="Cambria"/>
        <family val="1"/>
      </rPr>
      <t>MMT、VMP</t>
    </r>
    <r>
      <rPr>
        <sz val="13"/>
        <color theme="1"/>
        <rFont val="Helvetica Neue"/>
        <family val="2"/>
      </rPr>
      <t>策略使用</t>
    </r>
    <r>
      <rPr>
        <sz val="13"/>
        <color theme="1"/>
        <rFont val="Cambria"/>
        <family val="1"/>
      </rPr>
      <t>PABFD</t>
    </r>
    <phoneticPr fontId="1" type="noConversion"/>
  </si>
  <si>
    <t>SLAV(%)</t>
    <phoneticPr fontId="1" type="noConversion"/>
  </si>
  <si>
    <t>2011/03/03</t>
    <phoneticPr fontId="1" type="noConversion"/>
  </si>
  <si>
    <t>date</t>
    <phoneticPr fontId="1" type="noConversion"/>
  </si>
  <si>
    <t>EC</t>
    <phoneticPr fontId="1" type="noConversion"/>
  </si>
  <si>
    <t>2011/03/06</t>
    <phoneticPr fontId="1" type="noConversion"/>
  </si>
  <si>
    <t>2011/03/09</t>
    <phoneticPr fontId="1" type="noConversion"/>
  </si>
  <si>
    <t>2011/03/22</t>
    <phoneticPr fontId="1" type="noConversion"/>
  </si>
  <si>
    <t>2011/03/25</t>
    <phoneticPr fontId="1" type="noConversion"/>
  </si>
  <si>
    <t>2011/04/03</t>
    <phoneticPr fontId="1" type="noConversion"/>
  </si>
  <si>
    <t>2011/04/09</t>
    <phoneticPr fontId="1" type="noConversion"/>
  </si>
  <si>
    <t>2011/04/11</t>
    <phoneticPr fontId="1" type="noConversion"/>
  </si>
  <si>
    <t>2011/04/12</t>
    <phoneticPr fontId="1" type="noConversion"/>
  </si>
  <si>
    <t>2011/04/20</t>
    <phoneticPr fontId="1" type="noConversion"/>
  </si>
  <si>
    <t>实验2. VMS</t>
    <phoneticPr fontId="1" type="noConversion"/>
  </si>
  <si>
    <r>
      <t>PMC策略使用LR</t>
    </r>
    <r>
      <rPr>
        <sz val="13"/>
        <color theme="1"/>
        <rFont val="Cambria"/>
        <family val="1"/>
      </rPr>
      <t>、VMP</t>
    </r>
    <r>
      <rPr>
        <sz val="13"/>
        <color theme="1"/>
        <rFont val="Helvetica Neue"/>
        <family val="2"/>
      </rPr>
      <t>策略使用</t>
    </r>
    <r>
      <rPr>
        <sz val="13"/>
        <color theme="1"/>
        <rFont val="Cambria"/>
        <family val="1"/>
      </rPr>
      <t>PABFD</t>
    </r>
    <phoneticPr fontId="1" type="noConversion"/>
  </si>
  <si>
    <t>实验1. PMC</t>
    <phoneticPr fontId="1" type="noConversion"/>
  </si>
  <si>
    <t>实验3. VMP</t>
    <phoneticPr fontId="1" type="noConversion"/>
  </si>
  <si>
    <t>实验4. 综合实验</t>
    <phoneticPr fontId="1" type="noConversion"/>
  </si>
  <si>
    <t>DTHMF</t>
    <phoneticPr fontId="1" type="noConversion"/>
  </si>
  <si>
    <t>THR_0.8</t>
    <phoneticPr fontId="1" type="noConversion"/>
  </si>
  <si>
    <t>MAD_2.5</t>
    <phoneticPr fontId="1" type="noConversion"/>
  </si>
  <si>
    <t>IQR_1.5</t>
    <phoneticPr fontId="1" type="noConversion"/>
  </si>
  <si>
    <t>LR_1.2</t>
    <phoneticPr fontId="1" type="noConversion"/>
  </si>
  <si>
    <t>MDP_3.0</t>
    <phoneticPr fontId="1" type="noConversion"/>
  </si>
  <si>
    <t>EPA</t>
    <phoneticPr fontId="1" type="noConversion"/>
  </si>
  <si>
    <t>MMSD_FS</t>
    <phoneticPr fontId="1" type="noConversion"/>
  </si>
  <si>
    <t>EQ_DVMCA</t>
    <phoneticPr fontId="1" type="noConversion"/>
  </si>
  <si>
    <t>EPA_AMLA</t>
    <phoneticPr fontId="1" type="noConversion"/>
  </si>
  <si>
    <t>MMT</t>
    <phoneticPr fontId="1" type="noConversion"/>
  </si>
  <si>
    <t>MU</t>
    <phoneticPr fontId="1" type="noConversion"/>
  </si>
  <si>
    <t>MPCM</t>
    <phoneticPr fontId="1" type="noConversion"/>
  </si>
  <si>
    <t>MUMA</t>
    <phoneticPr fontId="1" type="noConversion"/>
  </si>
  <si>
    <t>PABFD</t>
    <phoneticPr fontId="1" type="noConversion"/>
  </si>
  <si>
    <t>THR_0.8_MMT_PABFD</t>
    <phoneticPr fontId="1" type="noConversion"/>
  </si>
  <si>
    <t>LAOD_1.5_MMT_PABFD</t>
    <phoneticPr fontId="1" type="noConversion"/>
  </si>
  <si>
    <t>LR_1.2_MU_PABFD</t>
    <phoneticPr fontId="1" type="noConversion"/>
  </si>
  <si>
    <t>LR_1.2_MUMA_PABFD</t>
    <phoneticPr fontId="1" type="noConversion"/>
  </si>
  <si>
    <r>
      <rPr>
        <sz val="13"/>
        <color theme="1"/>
        <rFont val="Cambria"/>
        <family val="1"/>
      </rPr>
      <t>PMC</t>
    </r>
    <r>
      <rPr>
        <sz val="13"/>
        <color theme="1"/>
        <rFont val="Helvetica Neue"/>
        <family val="2"/>
      </rPr>
      <t>策略使用</t>
    </r>
    <r>
      <rPr>
        <sz val="13"/>
        <color theme="1"/>
        <rFont val="Cambria"/>
        <family val="1"/>
      </rPr>
      <t>LR、VMS</t>
    </r>
    <r>
      <rPr>
        <sz val="13"/>
        <color theme="1"/>
        <rFont val="Helvetica Neue"/>
        <family val="2"/>
      </rPr>
      <t>策略使用</t>
    </r>
    <r>
      <rPr>
        <sz val="13"/>
        <color theme="1"/>
        <rFont val="Cambria"/>
        <family val="1"/>
      </rPr>
      <t>MC</t>
    </r>
    <phoneticPr fontId="1" type="noConversion"/>
  </si>
  <si>
    <t>ADT-EC_300</t>
    <phoneticPr fontId="1" type="noConversion"/>
  </si>
  <si>
    <t>Energy consumption (KWH)</t>
    <phoneticPr fontId="1" type="noConversion"/>
  </si>
  <si>
    <t>SS-CAU</t>
    <phoneticPr fontId="1" type="noConversion"/>
  </si>
  <si>
    <t>ADT-EC_300_ SS-CAU_ IEABF</t>
    <phoneticPr fontId="1" type="noConversion"/>
  </si>
  <si>
    <r>
      <rPr>
        <sz val="13"/>
        <color theme="1"/>
        <rFont val="Cambria"/>
        <family val="1"/>
      </rPr>
      <t>PMC</t>
    </r>
    <r>
      <rPr>
        <sz val="13"/>
        <color theme="1"/>
        <rFont val="Helvetica Neue"/>
        <family val="2"/>
      </rPr>
      <t>策略使用</t>
    </r>
    <r>
      <rPr>
        <sz val="13"/>
        <color theme="1"/>
        <rFont val="Cambria"/>
        <family val="1"/>
      </rPr>
      <t>LR、VMS</t>
    </r>
    <r>
      <rPr>
        <sz val="13"/>
        <color theme="1"/>
        <rFont val="Helvetica Neue"/>
        <family val="2"/>
      </rPr>
      <t>策略使用</t>
    </r>
    <r>
      <rPr>
        <sz val="13"/>
        <color theme="1"/>
        <rFont val="Cambria"/>
        <family val="1"/>
      </rPr>
      <t>MMT</t>
    </r>
    <phoneticPr fontId="1" type="noConversion"/>
  </si>
  <si>
    <t>TPSA</t>
    <phoneticPr fontId="1" type="noConversion"/>
  </si>
  <si>
    <t>ALBA</t>
    <phoneticPr fontId="1" type="noConversion"/>
  </si>
  <si>
    <t>HPNBFD</t>
    <phoneticPr fontId="1" type="noConversion"/>
  </si>
  <si>
    <t>SABFD</t>
    <phoneticPr fontId="1" type="noConversion"/>
  </si>
  <si>
    <t>AntPu</t>
    <phoneticPr fontId="1" type="noConversion"/>
  </si>
  <si>
    <t>AntAc</t>
    <phoneticPr fontId="1" type="noConversion"/>
  </si>
  <si>
    <t>IEABF</t>
    <phoneticPr fontId="1" type="noConversion"/>
  </si>
  <si>
    <t>PPAVP</t>
    <phoneticPr fontId="1" type="noConversion"/>
  </si>
  <si>
    <t>LAOD</t>
    <phoneticPr fontId="1" type="noConversion"/>
  </si>
  <si>
    <t>Number of VM migrations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</si>
</sst>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_ 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3"/>
      <color rgb="FFFF0000"/>
      <name val="Helvetica Neue"/>
      <family val="2"/>
    </font>
    <font>
      <sz val="13"/>
      <color theme="1"/>
      <name val="Helvetica Neue"/>
      <family val="2"/>
    </font>
    <font>
      <sz val="13"/>
      <color theme="1"/>
      <name val="Cambria"/>
      <family val="1"/>
    </font>
    <font>
      <sz val="12"/>
      <color rgb="FF000000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3"/>
      <color theme="1"/>
      <name val="Helvetica Neu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4" fillId="0" borderId="0" xfId="0" applyNumberFormat="1" applyFont="1" applyAlignment="1">
      <alignment horizontal="center" vertical="center" wrapText="1"/>
    </xf>
    <xf numFmtId="49" fontId="6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7" fillId="0" borderId="0" xfId="0" applyFont="1">
      <alignment vertical="center"/>
    </xf>
    <xf numFmtId="177" fontId="6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C9BF-F559-2344-9A38-A472F5600C4E}">
  <dimension ref="A1:N65"/>
  <sheetViews>
    <sheetView tabSelected="1" topLeftCell="A21" zoomScale="130" zoomScaleNormal="130" workbookViewId="0">
      <selection activeCell="G44" sqref="G44"/>
    </sheetView>
  </sheetViews>
  <sheetFormatPr baseColWidth="10" defaultRowHeight="16"/>
  <cols>
    <col min="1" max="1" width="23.83203125" customWidth="1"/>
    <col min="2" max="2" width="21.6640625" customWidth="1"/>
    <col min="3" max="3" width="17" customWidth="1"/>
    <col min="5" max="5" width="10.83203125" customWidth="1"/>
    <col min="9" max="9" width="20.5" style="6" customWidth="1"/>
    <col min="10" max="10" width="16.1640625" customWidth="1"/>
    <col min="11" max="11" width="10.83203125" style="8"/>
    <col min="12" max="12" width="18.6640625" customWidth="1"/>
    <col min="13" max="13" width="15.33203125" customWidth="1"/>
  </cols>
  <sheetData>
    <row r="1" spans="1:11" ht="33" customHeight="1">
      <c r="A1" s="1" t="s">
        <v>19</v>
      </c>
      <c r="B1" s="4" t="s">
        <v>3</v>
      </c>
    </row>
    <row r="2" spans="1:11" ht="36">
      <c r="A2" s="4" t="s">
        <v>2</v>
      </c>
      <c r="B2" s="2" t="s">
        <v>43</v>
      </c>
      <c r="C2" s="3" t="s">
        <v>56</v>
      </c>
      <c r="D2" s="4" t="s">
        <v>4</v>
      </c>
      <c r="H2" s="4" t="s">
        <v>6</v>
      </c>
      <c r="I2" s="11" t="s">
        <v>7</v>
      </c>
      <c r="J2" s="3" t="s">
        <v>1</v>
      </c>
      <c r="K2" s="9" t="s">
        <v>4</v>
      </c>
    </row>
    <row r="3" spans="1:11">
      <c r="A3" t="s">
        <v>23</v>
      </c>
      <c r="B3" s="6">
        <v>188.5</v>
      </c>
      <c r="C3">
        <v>26602</v>
      </c>
      <c r="D3">
        <v>3.3700000000000002E-3</v>
      </c>
      <c r="E3">
        <f>(B3-B10)/B3</f>
        <v>0.29283819628647206</v>
      </c>
      <c r="F3">
        <f>(C3-C10)/C3</f>
        <v>0.83978648221938201</v>
      </c>
      <c r="G3">
        <f>(D3-D10)/D3</f>
        <v>0.77744807121661719</v>
      </c>
      <c r="H3" s="7" t="s">
        <v>5</v>
      </c>
      <c r="I3" s="6">
        <v>137.94</v>
      </c>
      <c r="J3">
        <v>4067</v>
      </c>
      <c r="K3" s="8">
        <v>6.6E-4</v>
      </c>
    </row>
    <row r="4" spans="1:11">
      <c r="A4" t="s">
        <v>24</v>
      </c>
      <c r="B4" s="6">
        <v>183.49</v>
      </c>
      <c r="C4">
        <v>26305</v>
      </c>
      <c r="D4">
        <v>3.3400000000000001E-3</v>
      </c>
      <c r="E4">
        <f>(B4-B10)/B4</f>
        <v>0.2735298926372009</v>
      </c>
      <c r="F4">
        <f>(C4-C10)/C4</f>
        <v>0.83797757080402968</v>
      </c>
      <c r="G4">
        <f>(D4-D10)/D4</f>
        <v>0.77544910179640725</v>
      </c>
      <c r="H4" s="7" t="s">
        <v>8</v>
      </c>
      <c r="I4" s="6">
        <v>108.85</v>
      </c>
      <c r="J4">
        <v>3752</v>
      </c>
      <c r="K4" s="8">
        <v>7.3999999999999999E-4</v>
      </c>
    </row>
    <row r="5" spans="1:11">
      <c r="A5" t="s">
        <v>25</v>
      </c>
      <c r="B5" s="6">
        <v>187.53</v>
      </c>
      <c r="C5">
        <v>26497</v>
      </c>
      <c r="D5">
        <v>3.29E-3</v>
      </c>
      <c r="E5">
        <f>(B5-B10)/B5</f>
        <v>0.28918039780301813</v>
      </c>
      <c r="F5">
        <f>(C5-C10)/C5</f>
        <v>0.83915160206815864</v>
      </c>
      <c r="G5">
        <f>(D5-D10)/D5</f>
        <v>0.77203647416413368</v>
      </c>
      <c r="H5" s="7" t="s">
        <v>9</v>
      </c>
      <c r="I5" s="6">
        <v>117.05</v>
      </c>
      <c r="J5">
        <v>4119</v>
      </c>
      <c r="K5" s="8">
        <v>8.9999999999999998E-4</v>
      </c>
    </row>
    <row r="6" spans="1:11">
      <c r="A6" s="5" t="s">
        <v>26</v>
      </c>
      <c r="B6" s="6">
        <v>161.87</v>
      </c>
      <c r="C6">
        <v>28174</v>
      </c>
      <c r="D6">
        <v>4.9699999999999996E-3</v>
      </c>
      <c r="E6">
        <f>(B6-B10)/B6</f>
        <v>0.17649966022116509</v>
      </c>
      <c r="F6">
        <f>(C6-C10)/C6</f>
        <v>0.84872577553772988</v>
      </c>
      <c r="G6">
        <f>(D6-D10)/D6</f>
        <v>0.84909456740442657</v>
      </c>
      <c r="H6" s="7" t="s">
        <v>10</v>
      </c>
      <c r="I6" s="6">
        <v>142.32</v>
      </c>
      <c r="J6">
        <v>5272</v>
      </c>
      <c r="K6" s="8">
        <v>7.2999999999999996E-4</v>
      </c>
    </row>
    <row r="7" spans="1:11">
      <c r="A7" s="5" t="s">
        <v>55</v>
      </c>
      <c r="B7" s="6">
        <v>175.48</v>
      </c>
      <c r="C7">
        <v>24624</v>
      </c>
      <c r="D7">
        <v>3.2599999999999999E-3</v>
      </c>
      <c r="E7">
        <f>(B7-B10)/B7</f>
        <v>0.24036927285160692</v>
      </c>
      <c r="F7">
        <f>(C7-C10)/C7</f>
        <v>0.82691682910981157</v>
      </c>
      <c r="G7">
        <f>(D7-D10)/D7</f>
        <v>0.76993865030674857</v>
      </c>
      <c r="H7" s="7" t="s">
        <v>11</v>
      </c>
      <c r="I7" s="6">
        <v>114.08</v>
      </c>
      <c r="J7">
        <v>4473</v>
      </c>
      <c r="K7" s="8">
        <v>8.9999999999999998E-4</v>
      </c>
    </row>
    <row r="8" spans="1:11">
      <c r="A8" s="5" t="s">
        <v>27</v>
      </c>
      <c r="B8" s="6">
        <v>173.23</v>
      </c>
      <c r="C8">
        <v>24349</v>
      </c>
      <c r="D8">
        <v>3.2100000000000002E-3</v>
      </c>
      <c r="E8">
        <f>(B8-B10)/B8</f>
        <v>0.23050279974600232</v>
      </c>
      <c r="F8">
        <f>(C8-C10)/C8</f>
        <v>0.82496201076019549</v>
      </c>
      <c r="G8">
        <f>(D8-D10)/D8</f>
        <v>0.76635514018691597</v>
      </c>
      <c r="H8" s="7" t="s">
        <v>12</v>
      </c>
      <c r="I8" s="6">
        <v>188.79</v>
      </c>
      <c r="J8">
        <v>4840</v>
      </c>
      <c r="K8" s="8">
        <v>5.1000000000000004E-4</v>
      </c>
    </row>
    <row r="9" spans="1:11">
      <c r="A9" s="5" t="s">
        <v>28</v>
      </c>
      <c r="B9" s="17">
        <v>154.51</v>
      </c>
      <c r="C9" s="18">
        <v>25596</v>
      </c>
      <c r="D9" s="18">
        <v>4.2300000000000003E-3</v>
      </c>
      <c r="E9">
        <f>(B9-B10)/B9</f>
        <v>0.13727266843569982</v>
      </c>
      <c r="F9">
        <f>(C9-C10)/C9</f>
        <v>0.83348960775121117</v>
      </c>
      <c r="G9">
        <f>(D9-D10)/D9</f>
        <v>0.82269503546099298</v>
      </c>
      <c r="H9" s="7" t="s">
        <v>13</v>
      </c>
      <c r="I9" s="6">
        <v>149.75</v>
      </c>
      <c r="J9">
        <v>4497</v>
      </c>
      <c r="K9" s="8">
        <v>6.3000000000000003E-4</v>
      </c>
    </row>
    <row r="10" spans="1:11">
      <c r="A10" s="15" t="s">
        <v>42</v>
      </c>
      <c r="B10" s="12">
        <v>133.30000000000001</v>
      </c>
      <c r="C10" s="13">
        <v>4262</v>
      </c>
      <c r="D10" s="13">
        <v>7.5000000000000002E-4</v>
      </c>
      <c r="E10" s="13">
        <f>AVERAGE(E3:E9)</f>
        <v>0.23431326971159502</v>
      </c>
      <c r="F10" s="13">
        <f>AVERAGE(F3:F9)</f>
        <v>0.83585855403578846</v>
      </c>
      <c r="G10" s="13">
        <f>AVERAGE(G3:G9)</f>
        <v>0.79043100579089176</v>
      </c>
      <c r="H10" s="10" t="s">
        <v>14</v>
      </c>
      <c r="I10" s="6">
        <v>145.9</v>
      </c>
      <c r="J10">
        <v>4466</v>
      </c>
      <c r="K10" s="8">
        <v>6.6E-4</v>
      </c>
    </row>
    <row r="11" spans="1:11">
      <c r="H11" s="10" t="s">
        <v>15</v>
      </c>
      <c r="I11" s="6">
        <v>126.17</v>
      </c>
      <c r="J11">
        <v>3249</v>
      </c>
      <c r="K11" s="8">
        <v>5.6999999999999998E-4</v>
      </c>
    </row>
    <row r="12" spans="1:11">
      <c r="H12" s="10" t="s">
        <v>16</v>
      </c>
      <c r="I12" s="6">
        <v>102.18</v>
      </c>
      <c r="J12">
        <v>3881</v>
      </c>
      <c r="K12" s="8">
        <v>1.1900000000000001E-3</v>
      </c>
    </row>
    <row r="13" spans="1:11">
      <c r="I13" s="12">
        <f>AVERAGE(I3:I12)</f>
        <v>133.30300000000003</v>
      </c>
      <c r="J13" s="13">
        <f>AVERAGE(J3:J12)</f>
        <v>4261.6000000000004</v>
      </c>
      <c r="K13" s="14">
        <f>AVERAGE(K3:K12)</f>
        <v>7.4899999999999999E-4</v>
      </c>
    </row>
    <row r="14" spans="1:11">
      <c r="I14" s="12">
        <f>STDEV(I3:I12)</f>
        <v>25.521139843057199</v>
      </c>
      <c r="J14" s="13">
        <f>STDEV(J3:J12)</f>
        <v>575.94833873264145</v>
      </c>
      <c r="K14" s="14">
        <f>STDEV(K3:K12)</f>
        <v>1.9991387034309441E-4</v>
      </c>
    </row>
    <row r="15" spans="1:11">
      <c r="I15" s="12">
        <f>MAX(I3:I12)</f>
        <v>188.79</v>
      </c>
      <c r="J15" s="13">
        <f>MAX(J3:J12)</f>
        <v>5272</v>
      </c>
      <c r="K15" s="14">
        <f>MAX(K3:K12)</f>
        <v>1.1900000000000001E-3</v>
      </c>
    </row>
    <row r="16" spans="1:11">
      <c r="I16" s="12">
        <f>MIN(I3:I12)</f>
        <v>102.18</v>
      </c>
      <c r="J16" s="13">
        <f>MIN(J3:J12)</f>
        <v>3249</v>
      </c>
      <c r="K16" s="14">
        <f>MIN(K3:K12)</f>
        <v>5.1000000000000004E-4</v>
      </c>
    </row>
    <row r="17" spans="1:11" ht="44" customHeight="1">
      <c r="A17" s="1" t="s">
        <v>17</v>
      </c>
      <c r="B17" s="4" t="s">
        <v>18</v>
      </c>
    </row>
    <row r="18" spans="1:11" ht="36">
      <c r="A18" s="4" t="s">
        <v>2</v>
      </c>
      <c r="B18" s="2" t="s">
        <v>0</v>
      </c>
      <c r="C18" s="3" t="s">
        <v>1</v>
      </c>
      <c r="D18" s="4" t="s">
        <v>4</v>
      </c>
      <c r="H18" s="4" t="s">
        <v>6</v>
      </c>
      <c r="I18" s="11" t="s">
        <v>7</v>
      </c>
      <c r="J18" s="3" t="s">
        <v>1</v>
      </c>
      <c r="K18" s="9" t="s">
        <v>4</v>
      </c>
    </row>
    <row r="19" spans="1:11">
      <c r="A19" s="5" t="s">
        <v>32</v>
      </c>
      <c r="B19" s="6">
        <v>161.87</v>
      </c>
      <c r="C19">
        <v>28174</v>
      </c>
      <c r="D19">
        <v>4.9699999999999996E-3</v>
      </c>
      <c r="E19">
        <f>(B19-B23)/B19</f>
        <v>2.1869401371470885E-2</v>
      </c>
      <c r="F19">
        <f>(C19-C23)/C19</f>
        <v>0.11872648541208206</v>
      </c>
      <c r="G19">
        <f>-(D23-D19)/D23</f>
        <v>-0.25710014947683113</v>
      </c>
      <c r="H19" s="7" t="s">
        <v>5</v>
      </c>
      <c r="I19" s="6">
        <v>161.61000000000001</v>
      </c>
      <c r="J19">
        <v>23977</v>
      </c>
      <c r="K19" s="8">
        <v>5.9500000000000004E-3</v>
      </c>
    </row>
    <row r="20" spans="1:11">
      <c r="A20" s="5" t="s">
        <v>33</v>
      </c>
      <c r="B20" s="6">
        <v>173.06</v>
      </c>
      <c r="C20">
        <v>29419</v>
      </c>
      <c r="D20">
        <v>6.28E-3</v>
      </c>
      <c r="E20">
        <f>(B20-B23)/B20</f>
        <v>8.5114989021148668E-2</v>
      </c>
      <c r="F20">
        <f>(C20-C23)/C20</f>
        <v>0.15602161868180428</v>
      </c>
      <c r="G20">
        <f>-(D23-D20)/D23</f>
        <v>-6.1285500747384127E-2</v>
      </c>
      <c r="H20" s="7" t="s">
        <v>8</v>
      </c>
      <c r="I20" s="6">
        <v>122.87</v>
      </c>
      <c r="J20">
        <v>17484</v>
      </c>
      <c r="K20" s="8">
        <v>5.7200000000000003E-3</v>
      </c>
    </row>
    <row r="21" spans="1:11">
      <c r="A21" s="5" t="s">
        <v>34</v>
      </c>
      <c r="B21" s="6">
        <v>173.87</v>
      </c>
      <c r="C21">
        <v>29819</v>
      </c>
      <c r="D21">
        <v>5.4099999999999999E-3</v>
      </c>
      <c r="E21">
        <f>(B21-B23)/B21</f>
        <v>8.9377120837407203E-2</v>
      </c>
      <c r="F21">
        <f>(C21-C23)/C21</f>
        <v>0.16734296924779504</v>
      </c>
      <c r="G21">
        <f>-(D23-D21)/D23</f>
        <v>-0.19133034379671149</v>
      </c>
      <c r="H21" s="7" t="s">
        <v>9</v>
      </c>
      <c r="I21" s="6">
        <v>135.93</v>
      </c>
      <c r="J21">
        <v>20309</v>
      </c>
      <c r="K21" s="8">
        <v>6.7600000000000004E-3</v>
      </c>
    </row>
    <row r="22" spans="1:11">
      <c r="A22" s="5" t="s">
        <v>35</v>
      </c>
      <c r="B22" s="6">
        <v>161.06</v>
      </c>
      <c r="C22">
        <v>28743</v>
      </c>
      <c r="D22" s="5">
        <v>7.8700000000000003E-3</v>
      </c>
      <c r="E22">
        <f>(B22-B23)/B22</f>
        <v>1.695020489258655E-2</v>
      </c>
      <c r="F22">
        <f>(C22-C23)/C22</f>
        <v>0.13617228542601678</v>
      </c>
      <c r="G22">
        <f>(D22-D23)/D22</f>
        <v>0.14993646759847529</v>
      </c>
      <c r="H22" s="7" t="s">
        <v>10</v>
      </c>
      <c r="I22" s="6">
        <v>173.53</v>
      </c>
      <c r="J22">
        <v>29791</v>
      </c>
      <c r="K22" s="8">
        <v>6.4799999999999996E-3</v>
      </c>
    </row>
    <row r="23" spans="1:11">
      <c r="A23" s="15" t="s">
        <v>44</v>
      </c>
      <c r="B23" s="12">
        <v>158.33000000000001</v>
      </c>
      <c r="C23" s="13">
        <v>24829</v>
      </c>
      <c r="D23" s="13">
        <v>6.6899999999999998E-3</v>
      </c>
      <c r="E23" s="13">
        <f>AVERAGE(E19:E22)</f>
        <v>5.332792903065333E-2</v>
      </c>
      <c r="F23" s="13">
        <f>AVERAGE(F19:F22)</f>
        <v>0.14456583969192455</v>
      </c>
      <c r="G23" s="13">
        <f>AVERAGE(G19:G22)</f>
        <v>-8.9944881605612884E-2</v>
      </c>
      <c r="H23" s="7" t="s">
        <v>11</v>
      </c>
      <c r="I23" s="6">
        <v>141.33000000000001</v>
      </c>
      <c r="J23">
        <v>23589</v>
      </c>
      <c r="K23" s="8">
        <v>6.2500000000000003E-3</v>
      </c>
    </row>
    <row r="24" spans="1:11">
      <c r="A24" s="15"/>
      <c r="B24" s="12"/>
      <c r="C24" s="13"/>
      <c r="D24" s="13"/>
      <c r="H24" s="7" t="s">
        <v>12</v>
      </c>
      <c r="I24" s="6">
        <v>216.16</v>
      </c>
      <c r="J24">
        <v>32679</v>
      </c>
      <c r="K24" s="8">
        <v>6.45E-3</v>
      </c>
    </row>
    <row r="25" spans="1:11">
      <c r="A25" s="15"/>
      <c r="H25" s="7" t="s">
        <v>13</v>
      </c>
      <c r="I25" s="6">
        <v>178.18</v>
      </c>
      <c r="J25">
        <v>27787</v>
      </c>
      <c r="K25" s="8">
        <v>6.6499999999999997E-3</v>
      </c>
    </row>
    <row r="26" spans="1:11">
      <c r="H26" s="10" t="s">
        <v>14</v>
      </c>
      <c r="I26" s="6">
        <v>174.34</v>
      </c>
      <c r="J26">
        <v>27198</v>
      </c>
      <c r="K26" s="8">
        <v>6.5399999999999998E-3</v>
      </c>
    </row>
    <row r="27" spans="1:11">
      <c r="H27" s="10" t="s">
        <v>15</v>
      </c>
      <c r="I27" s="6">
        <v>149.28</v>
      </c>
      <c r="J27">
        <v>23377</v>
      </c>
      <c r="K27" s="8">
        <v>6.8900000000000003E-3</v>
      </c>
    </row>
    <row r="28" spans="1:11">
      <c r="H28" s="10" t="s">
        <v>16</v>
      </c>
      <c r="I28" s="6">
        <v>130.09</v>
      </c>
      <c r="J28">
        <v>22102</v>
      </c>
      <c r="K28" s="8">
        <v>9.1699999999999993E-3</v>
      </c>
    </row>
    <row r="29" spans="1:11">
      <c r="I29" s="12">
        <f>AVERAGE(I19:I28)</f>
        <v>158.33199999999999</v>
      </c>
      <c r="J29" s="13">
        <f>AVERAGE(J19:J28)</f>
        <v>24829.3</v>
      </c>
      <c r="K29" s="14">
        <f>AVERAGE(K19:K28)</f>
        <v>6.6859999999999992E-3</v>
      </c>
    </row>
    <row r="30" spans="1:11">
      <c r="I30" s="12">
        <f>STDEV(I19:I28)</f>
        <v>28.213514413407651</v>
      </c>
      <c r="J30" s="13">
        <f>STDEV(J19:J28)</f>
        <v>4555.7488724565283</v>
      </c>
      <c r="K30" s="14">
        <f>STDEV(K19:K28)</f>
        <v>9.4298815828549308E-4</v>
      </c>
    </row>
    <row r="31" spans="1:11">
      <c r="I31" s="12">
        <f>MAX(I19:I28)</f>
        <v>216.16</v>
      </c>
      <c r="J31" s="13">
        <f>MAX(J19:J28)</f>
        <v>32679</v>
      </c>
      <c r="K31" s="14">
        <f>MAX(K19:K28)</f>
        <v>9.1699999999999993E-3</v>
      </c>
    </row>
    <row r="32" spans="1:11">
      <c r="I32" s="12">
        <f>MIN(I19:I28)</f>
        <v>122.87</v>
      </c>
      <c r="J32" s="13">
        <f>MIN(J19:J28)</f>
        <v>17484</v>
      </c>
      <c r="K32" s="14">
        <f>MIN(K19:K28)</f>
        <v>5.7200000000000003E-3</v>
      </c>
    </row>
    <row r="33" spans="1:14">
      <c r="I33" s="12"/>
      <c r="J33" s="13"/>
      <c r="K33" s="14"/>
    </row>
    <row r="34" spans="1:14" ht="36">
      <c r="A34" s="1" t="s">
        <v>20</v>
      </c>
      <c r="B34" s="19" t="s">
        <v>46</v>
      </c>
      <c r="I34" s="19" t="s">
        <v>41</v>
      </c>
      <c r="L34" s="19" t="s">
        <v>46</v>
      </c>
    </row>
    <row r="35" spans="1:14" ht="36">
      <c r="A35" s="4" t="s">
        <v>2</v>
      </c>
      <c r="B35" s="2" t="s">
        <v>0</v>
      </c>
      <c r="C35" s="3" t="s">
        <v>1</v>
      </c>
      <c r="D35" s="4" t="s">
        <v>4</v>
      </c>
      <c r="H35" s="4" t="s">
        <v>6</v>
      </c>
      <c r="I35" s="11" t="s">
        <v>7</v>
      </c>
      <c r="J35" s="3" t="s">
        <v>1</v>
      </c>
      <c r="K35" s="9" t="s">
        <v>4</v>
      </c>
      <c r="L35" s="11" t="s">
        <v>7</v>
      </c>
      <c r="M35" s="3" t="s">
        <v>1</v>
      </c>
      <c r="N35" s="9" t="s">
        <v>4</v>
      </c>
    </row>
    <row r="36" spans="1:14">
      <c r="A36" s="5" t="s">
        <v>36</v>
      </c>
      <c r="B36" s="6">
        <v>161.87</v>
      </c>
      <c r="C36">
        <v>28174</v>
      </c>
      <c r="D36">
        <v>4.9699999999999996E-3</v>
      </c>
      <c r="E36">
        <f>(B36-B43)/B36</f>
        <v>0.34360906900599247</v>
      </c>
      <c r="F36">
        <f>(C36-C43)/C36</f>
        <v>0.90061759068644853</v>
      </c>
      <c r="G36">
        <f>(D36-$D$43)/D36</f>
        <v>0.58953722334004022</v>
      </c>
      <c r="H36" s="7" t="s">
        <v>5</v>
      </c>
      <c r="I36" s="6">
        <v>113.55</v>
      </c>
      <c r="J36">
        <v>2604</v>
      </c>
      <c r="K36" s="8">
        <v>1.58E-3</v>
      </c>
      <c r="L36">
        <v>112.42</v>
      </c>
      <c r="M36">
        <v>2558</v>
      </c>
      <c r="N36">
        <v>1.6299999999999999E-3</v>
      </c>
    </row>
    <row r="37" spans="1:14">
      <c r="A37" s="5" t="s">
        <v>47</v>
      </c>
      <c r="B37" s="6">
        <v>158.5</v>
      </c>
      <c r="C37">
        <v>5695</v>
      </c>
      <c r="D37">
        <v>2.3900000000000002E-3</v>
      </c>
      <c r="E37">
        <f>(B37-B43)/B37</f>
        <v>0.32965299684542587</v>
      </c>
      <c r="F37">
        <f>(C37-C43)/C37</f>
        <v>0.50834064969271286</v>
      </c>
      <c r="G37">
        <f t="shared" ref="G37:G42" si="0">(D37-$D$43)/D37</f>
        <v>0.14644351464435149</v>
      </c>
      <c r="H37" s="7" t="s">
        <v>8</v>
      </c>
      <c r="I37" s="6">
        <v>85.73</v>
      </c>
      <c r="J37">
        <v>2219</v>
      </c>
      <c r="K37" s="8">
        <v>2.2499999999999998E-3</v>
      </c>
      <c r="L37">
        <v>85.54</v>
      </c>
      <c r="M37">
        <v>2257</v>
      </c>
      <c r="N37">
        <v>2.0500000000000002E-3</v>
      </c>
    </row>
    <row r="38" spans="1:14">
      <c r="A38" s="5" t="s">
        <v>48</v>
      </c>
      <c r="B38" s="6">
        <v>151.74</v>
      </c>
      <c r="C38">
        <v>23527</v>
      </c>
      <c r="D38">
        <v>4.5799999999999999E-3</v>
      </c>
      <c r="E38">
        <f>(B38-B43)/B38</f>
        <v>0.29978911295637278</v>
      </c>
      <c r="F38">
        <f>(C38-C43)/C38</f>
        <v>0.88098780124962806</v>
      </c>
      <c r="G38">
        <f t="shared" si="0"/>
        <v>0.55458515283842791</v>
      </c>
      <c r="H38" s="7" t="s">
        <v>9</v>
      </c>
      <c r="I38" s="6">
        <v>91.76</v>
      </c>
      <c r="J38">
        <v>2811</v>
      </c>
      <c r="K38" s="8">
        <v>2.8700000000000002E-3</v>
      </c>
      <c r="L38">
        <v>90.15</v>
      </c>
      <c r="M38">
        <v>2857</v>
      </c>
      <c r="N38">
        <v>3.1800000000000001E-3</v>
      </c>
    </row>
    <row r="39" spans="1:14">
      <c r="A39" s="5" t="s">
        <v>49</v>
      </c>
      <c r="B39" s="6">
        <v>133.88999999999999</v>
      </c>
      <c r="C39">
        <v>2503</v>
      </c>
      <c r="D39">
        <v>1.3999999999999999E-4</v>
      </c>
      <c r="E39">
        <f>(B39-B43)/B39</f>
        <v>0.20643812084547009</v>
      </c>
      <c r="F39">
        <f>(C39-C43)/C39</f>
        <v>-0.11865761086695965</v>
      </c>
      <c r="G39">
        <f>-(D43-D39)/D43</f>
        <v>-0.93137254901960786</v>
      </c>
      <c r="H39" s="7" t="s">
        <v>10</v>
      </c>
      <c r="I39" s="6">
        <v>108.85</v>
      </c>
      <c r="J39">
        <v>3422</v>
      </c>
      <c r="K39" s="8">
        <v>2.2499999999999998E-3</v>
      </c>
      <c r="L39">
        <v>108.93</v>
      </c>
      <c r="M39">
        <v>3421</v>
      </c>
      <c r="N39">
        <v>2.1199999999999999E-3</v>
      </c>
    </row>
    <row r="40" spans="1:14">
      <c r="A40" s="5" t="s">
        <v>50</v>
      </c>
      <c r="B40" s="6">
        <v>118.92</v>
      </c>
      <c r="C40">
        <v>16460</v>
      </c>
      <c r="D40">
        <v>2.0300000000000001E-3</v>
      </c>
      <c r="E40">
        <f>(B40-B43)/B40</f>
        <v>0.10654221325260681</v>
      </c>
      <c r="F40">
        <f>(C40-C43)/C40</f>
        <v>0.82989064398541923</v>
      </c>
      <c r="G40">
        <f t="shared" si="0"/>
        <v>-4.9261083743842487E-3</v>
      </c>
      <c r="H40" s="7" t="s">
        <v>11</v>
      </c>
      <c r="I40" s="6">
        <v>92.17</v>
      </c>
      <c r="J40">
        <v>2565</v>
      </c>
      <c r="K40" s="8">
        <v>1.9400000000000001E-3</v>
      </c>
      <c r="L40">
        <v>92.27</v>
      </c>
      <c r="M40">
        <v>2597</v>
      </c>
      <c r="N40">
        <v>1.89E-3</v>
      </c>
    </row>
    <row r="41" spans="1:14">
      <c r="A41" s="5" t="s">
        <v>51</v>
      </c>
      <c r="B41" s="6">
        <v>122.05</v>
      </c>
      <c r="C41">
        <v>13642</v>
      </c>
      <c r="D41">
        <v>2.32E-3</v>
      </c>
      <c r="E41">
        <f>(B41-B43)/B41</f>
        <v>0.12945514133551822</v>
      </c>
      <c r="F41">
        <f>(C41-C43)/C41</f>
        <v>0.79475150271221229</v>
      </c>
      <c r="G41">
        <f t="shared" si="0"/>
        <v>0.12068965517241373</v>
      </c>
      <c r="H41" s="7" t="s">
        <v>12</v>
      </c>
      <c r="I41" s="6">
        <v>148.19</v>
      </c>
      <c r="J41">
        <v>3113</v>
      </c>
      <c r="K41" s="8">
        <v>1.89E-3</v>
      </c>
      <c r="L41">
        <v>147.80000000000001</v>
      </c>
      <c r="M41">
        <v>3149</v>
      </c>
      <c r="N41">
        <v>1.6999999999999999E-3</v>
      </c>
    </row>
    <row r="42" spans="1:14">
      <c r="A42" s="5" t="s">
        <v>52</v>
      </c>
      <c r="B42" s="6">
        <v>123.24</v>
      </c>
      <c r="C42">
        <v>16017</v>
      </c>
      <c r="D42">
        <v>2.2100000000000002E-3</v>
      </c>
      <c r="E42">
        <f>(B42-B43)/B42</f>
        <v>0.13786108406361566</v>
      </c>
      <c r="F42">
        <f>(C42-C43)/C42</f>
        <v>0.82518574015108948</v>
      </c>
      <c r="G42">
        <f t="shared" si="0"/>
        <v>7.6923076923076927E-2</v>
      </c>
      <c r="H42" s="7" t="s">
        <v>13</v>
      </c>
      <c r="I42" s="6">
        <v>124.31</v>
      </c>
      <c r="J42">
        <v>3022</v>
      </c>
      <c r="K42" s="8">
        <v>1.4400000000000001E-3</v>
      </c>
      <c r="L42">
        <v>123.7</v>
      </c>
      <c r="M42">
        <v>3062</v>
      </c>
      <c r="N42">
        <v>1.42E-3</v>
      </c>
    </row>
    <row r="43" spans="1:14">
      <c r="A43" s="15" t="s">
        <v>53</v>
      </c>
      <c r="B43" s="12">
        <v>106.25</v>
      </c>
      <c r="C43" s="13">
        <v>2800</v>
      </c>
      <c r="D43" s="13">
        <v>2.0400000000000001E-3</v>
      </c>
      <c r="E43" s="13">
        <f>AVERAGE(E36:E42)</f>
        <v>0.22190681975785739</v>
      </c>
      <c r="F43" s="13">
        <f>AVERAGE(F36:F42)</f>
        <v>0.66015947394436425</v>
      </c>
      <c r="G43" s="13">
        <f>AVERAGE(G36:G42)</f>
        <v>7.883999507490258E-2</v>
      </c>
      <c r="H43" s="10" t="s">
        <v>14</v>
      </c>
      <c r="I43" s="6">
        <v>119.07</v>
      </c>
      <c r="J43">
        <v>2882</v>
      </c>
      <c r="K43" s="8">
        <v>1.6900000000000001E-3</v>
      </c>
      <c r="L43">
        <v>118.87</v>
      </c>
      <c r="M43">
        <v>2866</v>
      </c>
      <c r="N43">
        <v>1.6199999999999999E-3</v>
      </c>
    </row>
    <row r="44" spans="1:14">
      <c r="H44" s="10" t="s">
        <v>15</v>
      </c>
      <c r="I44" s="6">
        <v>99.53</v>
      </c>
      <c r="J44">
        <v>2583</v>
      </c>
      <c r="K44" s="8">
        <v>2.1199999999999999E-3</v>
      </c>
      <c r="L44">
        <v>99.4</v>
      </c>
      <c r="M44">
        <v>2622</v>
      </c>
      <c r="N44">
        <v>2.2699999999999999E-3</v>
      </c>
    </row>
    <row r="45" spans="1:14">
      <c r="H45" s="10" t="s">
        <v>16</v>
      </c>
      <c r="I45" s="6">
        <v>83.76</v>
      </c>
      <c r="J45">
        <v>2650</v>
      </c>
      <c r="K45" s="8">
        <v>2.8600000000000001E-3</v>
      </c>
      <c r="L45">
        <v>83.43</v>
      </c>
      <c r="M45">
        <v>2619</v>
      </c>
      <c r="N45">
        <v>2.5200000000000001E-3</v>
      </c>
    </row>
    <row r="46" spans="1:14">
      <c r="I46" s="12">
        <f t="shared" ref="I46:N46" si="1">AVERAGE(I36:I45)</f>
        <v>106.69199999999998</v>
      </c>
      <c r="J46" s="13">
        <f t="shared" si="1"/>
        <v>2787.1</v>
      </c>
      <c r="K46" s="14">
        <f t="shared" si="1"/>
        <v>2.0890000000000001E-3</v>
      </c>
      <c r="L46" s="13">
        <f t="shared" si="1"/>
        <v>106.251</v>
      </c>
      <c r="M46" s="13">
        <f t="shared" si="1"/>
        <v>2800.8</v>
      </c>
      <c r="N46" s="13">
        <f t="shared" si="1"/>
        <v>2.0400000000000001E-3</v>
      </c>
    </row>
    <row r="47" spans="1:14">
      <c r="I47" s="12"/>
      <c r="J47" s="13"/>
      <c r="K47" s="14"/>
      <c r="L47" s="13">
        <f>STDEV(L36:L45)</f>
        <v>20.239263518660429</v>
      </c>
      <c r="M47" s="13">
        <f>STDEV(M36:M45)</f>
        <v>340.3840314833941</v>
      </c>
      <c r="N47" s="13">
        <f>STDEV(N36:N45)</f>
        <v>5.2243021862573508E-4</v>
      </c>
    </row>
    <row r="48" spans="1:14">
      <c r="I48" s="12"/>
      <c r="J48" s="13"/>
      <c r="K48" s="14"/>
      <c r="L48" s="13">
        <f>MAX(L36:L45)</f>
        <v>147.80000000000001</v>
      </c>
      <c r="M48" s="13">
        <f>MAX(M36:M45)</f>
        <v>3421</v>
      </c>
      <c r="N48" s="13">
        <f>MAX(N36:N45)</f>
        <v>3.1800000000000001E-3</v>
      </c>
    </row>
    <row r="49" spans="1:14">
      <c r="I49" s="12"/>
      <c r="J49" s="13"/>
      <c r="K49" s="14"/>
      <c r="L49" s="13">
        <f>MIN(L36:L45)</f>
        <v>83.43</v>
      </c>
      <c r="M49" s="13">
        <f>MIN(M36:M45)</f>
        <v>2257</v>
      </c>
      <c r="N49" s="13">
        <f>MIN(N36:N45)</f>
        <v>1.42E-3</v>
      </c>
    </row>
    <row r="50" spans="1:14" ht="17">
      <c r="A50" s="1" t="s">
        <v>21</v>
      </c>
      <c r="B50" s="4"/>
    </row>
    <row r="51" spans="1:14" ht="36">
      <c r="A51" s="4" t="s">
        <v>2</v>
      </c>
      <c r="B51" s="2" t="s">
        <v>0</v>
      </c>
      <c r="C51" s="3" t="s">
        <v>1</v>
      </c>
      <c r="D51" s="4" t="s">
        <v>4</v>
      </c>
      <c r="H51" s="4" t="s">
        <v>6</v>
      </c>
      <c r="I51" s="11" t="s">
        <v>7</v>
      </c>
      <c r="J51" s="3" t="s">
        <v>1</v>
      </c>
      <c r="K51" s="9" t="s">
        <v>4</v>
      </c>
    </row>
    <row r="52" spans="1:14">
      <c r="A52" t="s">
        <v>37</v>
      </c>
      <c r="B52" s="6">
        <v>188.5</v>
      </c>
      <c r="C52">
        <v>26602</v>
      </c>
      <c r="D52" s="16">
        <v>3.3700000000000002E-3</v>
      </c>
      <c r="E52">
        <f>(B52-$B$61)/B52</f>
        <v>0.31055702917771877</v>
      </c>
      <c r="F52">
        <f>(C52-$C$61)/C52</f>
        <v>0.89316592737388167</v>
      </c>
      <c r="G52">
        <f>(D52-$D$61)/D52</f>
        <v>0.85756676557863498</v>
      </c>
      <c r="H52" s="7" t="s">
        <v>5</v>
      </c>
      <c r="I52" s="6">
        <v>132.81</v>
      </c>
      <c r="J52">
        <v>2570</v>
      </c>
      <c r="K52" s="8">
        <v>4.2999999999999999E-4</v>
      </c>
    </row>
    <row r="53" spans="1:14">
      <c r="A53" s="5" t="s">
        <v>38</v>
      </c>
      <c r="B53" s="6">
        <v>175.48</v>
      </c>
      <c r="C53">
        <v>24624</v>
      </c>
      <c r="D53" s="16">
        <v>3.2599999999999999E-3</v>
      </c>
      <c r="E53">
        <f t="shared" ref="E53:E60" si="2">(B53-$B$61)/B53</f>
        <v>0.25940278094369718</v>
      </c>
      <c r="F53">
        <f t="shared" ref="F53:F60" si="3">(C53-$C$61)/C53</f>
        <v>0.88458414554905784</v>
      </c>
      <c r="G53">
        <f t="shared" ref="G53:G60" si="4">(D53-$D$61)/D53</f>
        <v>0.85276073619631898</v>
      </c>
      <c r="H53" s="7" t="s">
        <v>8</v>
      </c>
      <c r="I53" s="6">
        <v>107.87</v>
      </c>
      <c r="J53">
        <v>2238</v>
      </c>
      <c r="K53" s="8">
        <v>4.0000000000000002E-4</v>
      </c>
    </row>
    <row r="54" spans="1:14">
      <c r="A54" s="5" t="s">
        <v>39</v>
      </c>
      <c r="B54" s="6">
        <v>173.06</v>
      </c>
      <c r="C54">
        <v>29419</v>
      </c>
      <c r="D54" s="16">
        <v>6.28E-3</v>
      </c>
      <c r="E54">
        <f t="shared" si="2"/>
        <v>0.24904657344273659</v>
      </c>
      <c r="F54">
        <f t="shared" si="3"/>
        <v>0.90339576464189808</v>
      </c>
      <c r="G54">
        <f t="shared" si="4"/>
        <v>0.92356687898089163</v>
      </c>
      <c r="H54" s="7" t="s">
        <v>9</v>
      </c>
      <c r="I54" s="6">
        <v>113.13</v>
      </c>
      <c r="J54">
        <v>2750</v>
      </c>
      <c r="K54" s="8">
        <v>6.2E-4</v>
      </c>
    </row>
    <row r="55" spans="1:14">
      <c r="A55" s="5" t="s">
        <v>40</v>
      </c>
      <c r="B55" s="6">
        <v>161.06</v>
      </c>
      <c r="C55">
        <v>28743</v>
      </c>
      <c r="D55" s="16">
        <v>7.8700000000000003E-3</v>
      </c>
      <c r="E55">
        <f t="shared" si="2"/>
        <v>0.19309574071774491</v>
      </c>
      <c r="F55">
        <f t="shared" si="3"/>
        <v>0.90112375187002047</v>
      </c>
      <c r="G55">
        <f t="shared" si="4"/>
        <v>0.93900889453621339</v>
      </c>
      <c r="H55" s="7" t="s">
        <v>10</v>
      </c>
      <c r="I55" s="6">
        <v>141.09</v>
      </c>
      <c r="J55">
        <v>3496</v>
      </c>
      <c r="K55" s="8">
        <v>4.0999999999999999E-4</v>
      </c>
    </row>
    <row r="56" spans="1:14">
      <c r="A56" s="5" t="s">
        <v>22</v>
      </c>
      <c r="B56" s="6">
        <v>146.22999999999999</v>
      </c>
      <c r="C56">
        <v>13609</v>
      </c>
      <c r="D56" s="16">
        <v>3.5999999999999999E-3</v>
      </c>
      <c r="E56">
        <f t="shared" si="2"/>
        <v>0.11126307871161857</v>
      </c>
      <c r="F56">
        <f t="shared" si="3"/>
        <v>0.79116760967007127</v>
      </c>
      <c r="G56">
        <f t="shared" si="4"/>
        <v>0.8666666666666667</v>
      </c>
      <c r="H56" s="7" t="s">
        <v>11</v>
      </c>
      <c r="I56" s="6">
        <v>107.79</v>
      </c>
      <c r="J56">
        <v>2741</v>
      </c>
      <c r="K56" s="8">
        <v>6.4999999999999997E-4</v>
      </c>
    </row>
    <row r="57" spans="1:14">
      <c r="A57" s="5" t="s">
        <v>29</v>
      </c>
      <c r="B57" s="6">
        <v>136.5</v>
      </c>
      <c r="C57">
        <v>7943</v>
      </c>
      <c r="D57" s="16">
        <v>5.0000000000000001E-4</v>
      </c>
      <c r="E57">
        <f t="shared" si="2"/>
        <v>4.7912087912087856E-2</v>
      </c>
      <c r="F57">
        <f t="shared" si="3"/>
        <v>0.64220067984388773</v>
      </c>
      <c r="G57">
        <f t="shared" si="4"/>
        <v>3.9999999999999994E-2</v>
      </c>
      <c r="H57" s="7" t="s">
        <v>12</v>
      </c>
      <c r="I57" s="6">
        <v>180.38</v>
      </c>
      <c r="J57">
        <v>3433</v>
      </c>
      <c r="K57" s="8">
        <v>3.6999999999999999E-4</v>
      </c>
    </row>
    <row r="58" spans="1:14">
      <c r="A58" t="s">
        <v>31</v>
      </c>
      <c r="B58" s="6">
        <v>139.76</v>
      </c>
      <c r="C58">
        <v>19884</v>
      </c>
      <c r="D58" s="16">
        <v>4.5399999999999998E-3</v>
      </c>
      <c r="E58">
        <f t="shared" si="2"/>
        <v>7.0120206067544238E-2</v>
      </c>
      <c r="F58">
        <f t="shared" si="3"/>
        <v>0.85707101186883927</v>
      </c>
      <c r="G58">
        <f t="shared" si="4"/>
        <v>0.89427312775330392</v>
      </c>
      <c r="H58" s="7" t="s">
        <v>13</v>
      </c>
      <c r="I58" s="6">
        <v>148.19</v>
      </c>
      <c r="J58">
        <v>3192</v>
      </c>
      <c r="K58" s="8">
        <v>4.4000000000000002E-4</v>
      </c>
    </row>
    <row r="59" spans="1:14">
      <c r="A59" s="5" t="s">
        <v>30</v>
      </c>
      <c r="B59" s="17">
        <v>142.38999999999999</v>
      </c>
      <c r="C59" s="18">
        <v>21345</v>
      </c>
      <c r="D59" s="18">
        <v>5.0400000000000002E-3</v>
      </c>
      <c r="E59">
        <f t="shared" si="2"/>
        <v>8.7295456141582836E-2</v>
      </c>
      <c r="F59">
        <f t="shared" si="3"/>
        <v>0.86685406418364952</v>
      </c>
      <c r="G59">
        <f t="shared" si="4"/>
        <v>0.90476190476190466</v>
      </c>
      <c r="H59" s="10" t="s">
        <v>14</v>
      </c>
      <c r="I59" s="6">
        <v>143.91999999999999</v>
      </c>
      <c r="J59">
        <v>2972</v>
      </c>
      <c r="K59" s="8">
        <v>4.2000000000000002E-4</v>
      </c>
    </row>
    <row r="60" spans="1:14">
      <c r="A60" s="5" t="s">
        <v>54</v>
      </c>
      <c r="B60" s="17">
        <v>139.02000000000001</v>
      </c>
      <c r="C60" s="18">
        <v>11789</v>
      </c>
      <c r="D60" s="18">
        <v>2.2799999999999999E-3</v>
      </c>
      <c r="E60">
        <f t="shared" si="2"/>
        <v>6.5170479067760051E-2</v>
      </c>
      <c r="F60">
        <f t="shared" si="3"/>
        <v>0.75892781406395793</v>
      </c>
      <c r="G60">
        <f t="shared" si="4"/>
        <v>0.78947368421052633</v>
      </c>
      <c r="H60" s="10" t="s">
        <v>15</v>
      </c>
      <c r="I60" s="6">
        <v>124.06</v>
      </c>
      <c r="J60">
        <v>2447</v>
      </c>
      <c r="K60" s="8">
        <v>3.8000000000000002E-4</v>
      </c>
    </row>
    <row r="61" spans="1:14">
      <c r="A61" s="15" t="s">
        <v>45</v>
      </c>
      <c r="B61" s="12">
        <v>129.96</v>
      </c>
      <c r="C61" s="13">
        <v>2842</v>
      </c>
      <c r="D61" s="13">
        <v>4.8000000000000001E-4</v>
      </c>
      <c r="E61" s="13">
        <f>AVERAGE(E52:E60)</f>
        <v>0.15487371468694347</v>
      </c>
      <c r="F61" s="13">
        <f>AVERAGE(F52:F60)</f>
        <v>0.83316564100725143</v>
      </c>
      <c r="G61" s="13">
        <f>AVERAGE(G52:G60)</f>
        <v>0.78534207318716232</v>
      </c>
      <c r="H61" s="10" t="s">
        <v>16</v>
      </c>
      <c r="I61" s="6">
        <v>100.39</v>
      </c>
      <c r="J61">
        <v>2576</v>
      </c>
      <c r="K61" s="8">
        <v>6.9999999999999999E-4</v>
      </c>
    </row>
    <row r="62" spans="1:14">
      <c r="A62" s="15"/>
      <c r="B62" s="12"/>
      <c r="C62" s="13"/>
      <c r="D62" s="13"/>
      <c r="I62" s="12">
        <f>AVERAGE(I52:I61)</f>
        <v>129.96300000000002</v>
      </c>
      <c r="J62" s="13">
        <f>AVERAGE(J52:J61)</f>
        <v>2841.5</v>
      </c>
      <c r="K62" s="14">
        <f>AVERAGE(K52:K61)</f>
        <v>4.8200000000000006E-4</v>
      </c>
    </row>
    <row r="63" spans="1:14">
      <c r="I63" s="6">
        <f>STDEV(I52:I61)</f>
        <v>24.434290590615898</v>
      </c>
      <c r="J63">
        <f>STDEV(J52:J61)</f>
        <v>421.72140619660797</v>
      </c>
      <c r="K63" s="8">
        <f>STDEV(K52:K61)</f>
        <v>1.2380989010934821E-4</v>
      </c>
    </row>
    <row r="64" spans="1:14">
      <c r="I64" s="6">
        <f>MAX(I52:I61)</f>
        <v>180.38</v>
      </c>
      <c r="J64">
        <f>MAX(J52:J61)</f>
        <v>3496</v>
      </c>
      <c r="K64" s="8">
        <f>MAX(K52:K61)</f>
        <v>6.9999999999999999E-4</v>
      </c>
    </row>
    <row r="65" spans="9:11">
      <c r="I65" s="6">
        <f>MIN(I52:I61)</f>
        <v>100.39</v>
      </c>
      <c r="J65">
        <f>MIN(J52:J61)</f>
        <v>2238</v>
      </c>
      <c r="K65" s="8">
        <f>MIN(K52:K61)</f>
        <v>3.6999999999999999E-4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2023-06-18T10:57:59Z</dcterms:created>
  <dcterms:modified xsi:type="dcterms:W3CDTF">2023-07-27T05:04:40Z</dcterms:modified>
</cp:coreProperties>
</file>