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2945"/>
  </bookViews>
  <sheets>
    <sheet name="スキルシート" sheetId="1" r:id="rId1"/>
    <sheet name="記入例" sheetId="2" r:id="rId2"/>
  </sheets>
  <calcPr calcId="144525"/>
</workbook>
</file>

<file path=xl/sharedStrings.xml><?xml version="1.0" encoding="utf-8"?>
<sst xmlns="http://schemas.openxmlformats.org/spreadsheetml/2006/main" count="97">
  <si>
    <t>スキルシート</t>
  </si>
  <si>
    <t>生年月日</t>
  </si>
  <si>
    <t>名  前</t>
  </si>
  <si>
    <t>小林　雄磨</t>
  </si>
  <si>
    <t>年齢</t>
  </si>
  <si>
    <t>最終学歴</t>
  </si>
  <si>
    <t>四年制専門学校 IT学部 高度情報処理学科 卒業</t>
  </si>
  <si>
    <t>職歴</t>
  </si>
  <si>
    <t>利用交通</t>
  </si>
  <si>
    <t>埼京線</t>
  </si>
  <si>
    <t>最寄り駅</t>
  </si>
  <si>
    <t>与野本町駅</t>
  </si>
  <si>
    <t>性別</t>
  </si>
  <si>
    <t>男</t>
  </si>
  <si>
    <t>経験年数</t>
  </si>
  <si>
    <t>資格
（資格名及び取得年月）</t>
  </si>
  <si>
    <t>～</t>
  </si>
  <si>
    <t>空白期間　計算フォーム</t>
  </si>
  <si>
    <t>No.</t>
  </si>
  <si>
    <t>業種 / 対象システム名
業務内容</t>
  </si>
  <si>
    <t>人数</t>
  </si>
  <si>
    <t>コンサル</t>
  </si>
  <si>
    <t>PM　　PMO</t>
  </si>
  <si>
    <t>調査分析</t>
  </si>
  <si>
    <t>要件定義</t>
  </si>
  <si>
    <t>基本設計</t>
  </si>
  <si>
    <t>詳細設計</t>
  </si>
  <si>
    <t>製 造</t>
  </si>
  <si>
    <t>単体試験</t>
  </si>
  <si>
    <t>結合試験</t>
  </si>
  <si>
    <t>総合試験</t>
  </si>
  <si>
    <t>導入支援</t>
  </si>
  <si>
    <t>運用保守</t>
  </si>
  <si>
    <t>その他</t>
  </si>
  <si>
    <t>OS
DB</t>
  </si>
  <si>
    <t>開発言語
ツール等</t>
  </si>
  <si>
    <t>期間</t>
  </si>
  <si>
    <t>ECサイト新規開発案件
フロント:TypeScript(Vue)
バックエンド:Java(Spring)
開発手法::ｳｫｰﾀｰﾌｫｰﾙ
フロント・バックエンド両方担当
担当:詳細～
内容:新規開発バックエンド要因として参画
途中、フロント側の工数遅れ + Angularでのフロント開発の知見があるとのことでフロント開発にも参加
主な開発実績
詳細設計
・アカウント系、商品系、カート系のバックエンド詳細設計
バックエンド開発
・JavaでのREST APIのサンプル開発
及び、ECサイトの主要API(商品系、アカウント系、カート系・・・etc)の開発
・REST APIのcontrollerエラーハンドリング開発
・Junit、DBUnitでのUnitテストのサンプル開発、及び、開発APIのUnitテストを作成
フロント開発
管理画面系の開発を担当
(カテゴリー追加/削除、商品追加/編集/削除等)
カテゴリーや、商品はpiniaでの状態管理を行う</t>
  </si>
  <si>
    <t>●</t>
  </si>
  <si>
    <t>【OS】
Windows11
【DB】
PostgreSQL</t>
  </si>
  <si>
    <t>【言語】
Java
TypeScript
【開発系】
Spring
JUnit
DBUnit
vue3
pinia
【ｿｰｽ管理＆ﾌｧｲﾙ管理】
Git
【その他】
Eclipse
Visual Studio Code
Sakura Editor
swagger
Postman
【ﾀｽｸ管理】
backlog
【コミュニケーションツール】
Slack
Teams
【開発手法】
:ｳｫｰﾀｰﾌｫｰﾙ</t>
  </si>
  <si>
    <t>食品の棚卸し管理システム
フロント:TypeScript
バックエンド:Java(Spring)
開発手法:ｳｫｰﾀｰﾌｫｰﾙ
フロント・バックエンド両方担当
担当:開発～
内容:開発の途中から入場し、
ソースコードをオフショアが担当していたが
単体、結合でバグが多発、修正要員が足らなくなったため
こちらの開発も2.2の案件と並行担当。
全画面、バッチ領域に及ぶ、バグの発見及び修正対応</t>
  </si>
  <si>
    <t>【OS】
Windows10
【DB】
PostgreSQL</t>
  </si>
  <si>
    <t>【言語】
Java
TypeScript
【開発系】
Spring
【ｿｰｽ管理】
Git
【ﾌｧｲﾙ管理】
TortoiseSVN
【その他】
Eclipse
Sakura Editor
WinSCP
【ﾀｽｸ管理】
Redmine
Excel
【開発手法】
ｳｫｰﾀｰﾌｫｰﾙ</t>
  </si>
  <si>
    <t xml:space="preserve">販促資材受発注システム
概要:商品の管理、受注、発注システム
フロント:TypeScript (Angular)
バックエンド：Python
開発手法:アジャイル
フロント担当
(バックエンドはバグ発生時にCloudWatchでバグ確認のみ)
担当:基本設計～　
AWSの設定(フロント側)も行った
AWSは以下で使用
EC2　⇒　開発環境で使用
VSCodeからEC2にリモート接続して、EC2内で開発
EC2からGitHubでコード管理
※これにより、リモートワークに移行した際に、
VSCodeをインストールしEC2に繋ぐだけで開発環境が出来た
実装環境(サーバレス)
フロント
Route53 ドメインネームを設定
↕
CloudFront S3に配置したウェブコンテンツを配信
↕
S3 開発環境でビルドしたウェブコンテンツを配置
バックエンド
API Gateway　APIにエンドポイント割振り
↕
Lambda　API配置先　⇔　CloudWatch　APIのログ集積
↕
RDS　データベース構築
フロント側の構築を担当、
バックエンド側は構築はしていないが、
概要レベルの知見有
また、バックエンド側でエラーがは発生した場合はCloudWatchでのバグ調査までは実施
</t>
  </si>
  <si>
    <t>【OS】
Windows10
Linux
【DB】
PostgreSQL</t>
  </si>
  <si>
    <t>【言語】
TypeScript
Python
【開発系】
Angular
【ｿｰｽ管理】
Git
【ﾌｧｲﾙ管理】
TortoiseSVN
【その他】
Slack
Visual Studio Code
Sakura Editor
WinSCP
【ﾀｽｸ管理】
backlog
【開発手法】
アジャイル
【AWS】
EC2
API Gateway
Lambda
CloudWatch
S3
Route53
CloudFront
RDS
【ログイン認証】
Auth0</t>
  </si>
  <si>
    <t>建築会社向け業務システム
内　熱負荷計算システムを対応
フロント、バックエンド両担当
・設計工程
既存システムの追加開発の対応であるが、
設計書が未存在 及び　存在する設計書も誤りや、ほぼ未記入の為、
現行の実装から
設計書 + 追加開発分の設計書の作成
・開発工程
既存システムの追加開発　及び
既存システムのバグ対応
angularのバージョンアップ対応 8 → 11
ライブラリやコンポーネント、共通部品やapi、service、storeがごった煮だったため、整理
・フロント情報
①portal　(大本の画面:別チームが製造)にiframeで熱負荷計算システムで読込表示
②画面情報は全てNgRxで状態管理を行う事でComponent 間での値の受け渡しを統一
③ローカルでのportal 及び DB の仮想サーバーとして、Dockerを利用(ローカル以外ではAWSのRDSを使用)
・UI ライブラリ
Angular Material
wijmo
・Angularライブラリ
RxJS
NgRx</t>
  </si>
  <si>
    <t xml:space="preserve">【言語】
TypeScript
C#
【開発系】
Angular
Bootstrap
Tailwind CSS
AWS(CloudWatch,
S3,Route53,CloudFront,EC2,API Gateway,Lambda,RDS,CodePipeline,CodeCommit,CodeBuild)
swagger
Postman
Visual Studio Code
Visual Studio
Sakura Editor
Docker
【ｿｰｽ管理】
Sourcetree
Git
【ﾀｽｸ管理】
backlog
【コミュニケーションツール】
Slack
Teams
【開発手法】
ウォーターフォール
</t>
  </si>
  <si>
    <t>情報通信業/社内システム開発
-----------------------------------
社内で使用するシステム
担当領域
・中古車販売管理
・顧客管理
【システム構成】
フロントエンド(Angular)
バックエンド(Java)
-----------------------------------
既存機能のバグ改修・仕様変更
(上記、両領域を担当)
・フロントエンド
　見た目の修正
　遷移しないバグ対応
・バックエンド
　Inパラメータのチェック内容
　DBへのデータ登録失敗のバグ対応
新規機能の新規製造
(顧客管理領域を担当)
・バックエンド
　メール送信機能
　顧客情報の更新など
・結合試験時のバグ対応</t>
  </si>
  <si>
    <t>【OS】
Windows7
【DB】
Oracle</t>
  </si>
  <si>
    <r>
      <rPr>
        <sz val="6"/>
        <color theme="1"/>
        <rFont val="MS PGothic"/>
        <charset val="134"/>
      </rPr>
      <t xml:space="preserve">【言語】
</t>
    </r>
    <r>
      <rPr>
        <b/>
        <sz val="6"/>
        <color theme="1"/>
        <rFont val="MS PGothic"/>
        <charset val="134"/>
      </rPr>
      <t>Java</t>
    </r>
    <r>
      <rPr>
        <sz val="6"/>
        <color theme="1"/>
        <rFont val="MS PGothic"/>
        <charset val="134"/>
      </rPr>
      <t xml:space="preserve">
JavaScript
【開発系】
 Spring
 Angular
 JUnit
 DBUnit
【ｿｰｽ管理】
Git
【ﾌｧｲﾙ管理】
 TortoiseSVN
【その他】
Eclipse
Visual Studio Code
Sakura Editor
WinSCP
【ﾀｽｸ管理】
Redmine
Excel
【開発手法】
ｱｼﾞｬｲﾙ</t>
    </r>
  </si>
  <si>
    <t>①情報通信業/家事代行システム
-----------------------------------
・新システムの製造
・新システムで用いるAPI及びバッチの設計、製造を行う
・本システム利用者は以下の通り
　①家事代行を依頼する利用者
　②家事代行を提供する事業者
　③本システムの管理者
-----------------------------------
[API]
・お知らせ情報出力API
　ユーザ、事業者、管理者によって複数の情報を
　レスポンスするAPI又、詳細な情報をレスポンスした場合、
　既読管理も行う
[バッチ]
・メール情報作成バッチ
　DBから情報の取得を行い、その情報を元にユーザ、
　事業者に配信するメール情報を作成する
　※実際の配信は別のバッチで行う
・クーポン配布バッチ
　事業者から提供されたクーポン情報をユーザに配布する</t>
  </si>
  <si>
    <t>【OS】
Windows7
Linux
【DB】
MySQL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</si>
  <si>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JUnit
 DBUnit
【ｿｰｽ管理】
 Git
【その他】
 Eclipse
 YAML
 Sakura Editor
 WinSCP
【設計書記載】
 Word
【ﾀｽｸ管理】
 Excel
【開発手法】
 ｳｫｰﾀｰﾌｫｰﾙ</t>
    </r>
  </si>
  <si>
    <t>②情報通信業/ポイント管理システム
-----------------------------------
・既存システムの移行
・バックエンドの開発及びバッチの開発を主に
　製造から結合試験迄行った
-----------------------------------
[バックエンド側]
・メール送付のために登録されたデータの
  検索システムの作成
・金額非掲載機能、データ検索機能、汎用ファイルの
　UP・DL機能の実装
[バッチ側]
　ポイント配布や管理システムの作成
[その他]
　フロントエンドの調整及び仕様変更対応</t>
  </si>
  <si>
    <t>【OS】
Windows7
Linux
【DB】
MySQL
Teradata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</si>
  <si>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JSP
 CSS
  javascript
 Ajax
 jquery
【ｿｰｽ管理】
 Git
【その他】
 Eclipse
 Tomcat
 Teradata
 Sakura Editor
【開発手法】
 ｳｫｰﾀｰﾌｫｰﾙ</t>
    </r>
  </si>
  <si>
    <t>小売業/小売経営戦略システム
-----------------------------------
・既存システムへの追加対応
・DBから別のDBへのデータの移行
 作業用プログラムの製造～単体試験及び
 単体試験仕様書作成を行った
-----------------------------------
[アステリア]
バックエンドからDBに保存されたデータを別のDBに
移し替える
[ストアド]
アステリアで移されたデータに対して採番処理を行った</t>
  </si>
  <si>
    <t>【OS】
Windows7 
【DB】
MySQL
SQL Server</t>
  </si>
  <si>
    <t>【言語】
-
【開発系】
 ASTERIA
 ｽﾄｱﾄﾞ
【ｿｰｽ管理】
 Git
【その他】
 Sakura Editor
【開発手法】
 ｳｫｰﾀｰﾌｫｰﾙ</t>
  </si>
  <si>
    <t>専門サービス業/
研究所プロジェクト・予算管理システム
-----------------------------------
・既存システムの追加改修
・既存SQLの修正を、主に詳細設計～結合テスト迄行った
-----------------------------------
・フロントエンドで入力されたデータをDB上に登録し、
  PDFやCSVなどの帳票で出力
・既存システムの改修のため、既存の詳細設計の変更対応
 及び帳票出力用のSQL対応</t>
  </si>
  <si>
    <t>【言語】
PL/SQL
【ｿｰｽ管理】
 Git
【その他】
 Sakura Editor
【開発手法】
 ｳｫｰﾀｰﾌｫｰﾙ</t>
  </si>
  <si>
    <t>①電気・ガス業/電力の他システム連携
-----------------------------------
・凍結したプロジェクトの再稼働
-----------------------------------
・他社のシステムとデータをやり取りし、
 DBの操作及び帳票の出力を行った
・プロジェクト再稼働のための既存バグの改修及び再テスト
・VBAを使用したテストフェーズにおける　
 帳票確認・比較用マクロの作成</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</si>
  <si>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VBA
【ｿｰｽ管理】
　Git
【その他】
　Eclipse
　SQLPlus
  Sakura Editor
【開発手法】
 ｳｫｰﾀｰﾌｫｰﾙ</t>
    </r>
  </si>
  <si>
    <t>②電気・ガス業/損害賠償系システム開発
-----------------------------------
原子力の損害に応じて、見舞金を算出する既存システムの
追加改修
-----------------------------------
・既存シナリオを流用した総合テスト
・次年度用ツール作成
　（Excel Grepツール）</t>
  </si>
  <si>
    <t>【言語】
VBA
【その他】
 Salesforce
 SQLPlus
 Sakura Editor
【開発手法】
 ｱｼﾞｬｲﾙ</t>
  </si>
  <si>
    <t xml:space="preserve">情報通信業
/通信会社向け・次期顧客管理システム開発
-----------------------------------
・新規システムの作成
・バッチ系の開発を主に製造～結合テスト迄を行った
・前のバッチで作成されたファイルをインプットとして
 次のバッチを動かすことを主としたプロジェクト
-----------------------------------
バッチ系の主な操作はフロントエンドから入力された
 データを用いた、DBの操作、帳票の出力
</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</si>
  <si>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Shell
【ｿｰｽ管理】
 Git
【その他】
 Eclipse
 Tomcat
 SQLPlus
 Sakura Editor
【開発手法】
 ｳｫｰﾀｰﾌｫｰﾙ</t>
    </r>
  </si>
  <si>
    <t>情報通信業
/通信機器のシステム・開発・維持・運用
-----------------------------------
・既存システムの改修
・既存システムの仕様変更対応を主に
 詳細設計～結合テスト迄を行った
-----------------------------------
現行システムの仕様変更に伴った、
既存の仕様書の修正、及び製造～総合テスト</t>
  </si>
  <si>
    <t>【OS】
Windows7
【DB】
SQL Server</t>
  </si>
  <si>
    <t xml:space="preserve">【言語】
COBOL
【その他】
 Sakura Editor
【開発手法】
 ｳｫｰﾀｰﾌｫｰﾙ
</t>
  </si>
  <si>
    <t xml:space="preserve">陸運業
/運送会社の配達管理システムの構築
-----------------------------------
・既存システムの追加対応
・単体テスト、結合テストを主に製造～性能テスト
-----------------------------------
・製造では既存プログロムを元に、テーブルの　
 接続先を変更・展開
・単体テスト項目書の作成
</t>
  </si>
  <si>
    <r>
      <rPr>
        <sz val="6"/>
        <color theme="1"/>
        <rFont val="MS PGothic"/>
        <charset val="134"/>
      </rPr>
      <t xml:space="preserve">【言語】
</t>
    </r>
    <r>
      <rPr>
        <b/>
        <sz val="6"/>
        <color theme="1"/>
        <rFont val="ＭＳ Ｐゴシック"/>
        <charset val="134"/>
      </rPr>
      <t>Java8</t>
    </r>
    <r>
      <rPr>
        <sz val="6"/>
        <color theme="1"/>
        <rFont val="ＭＳ Ｐゴシック"/>
        <charset val="134"/>
      </rPr>
      <t xml:space="preserve">
Shell
【ｿｰｽ管理】
 Git
【その他】
 Eclipse
 SQLPlus
 Sakura Editor
【開発手法】
 ｱｼﾞｬｲﾙ</t>
    </r>
  </si>
  <si>
    <t>　　/
-----------------------------------
-----------------------------------
-----------------------------------</t>
  </si>
  <si>
    <t xml:space="preserve">【OS】
【DB】
</t>
  </si>
  <si>
    <t xml:space="preserve">【言語】
【開発系】
【ソース管理】
【開発手法】
</t>
  </si>
  <si>
    <t>佐味     太郎</t>
  </si>
  <si>
    <t>○○大学工学部システム工学科 卒業</t>
  </si>
  <si>
    <t>JR山手線・総武線、東京メトロ日比谷線</t>
  </si>
  <si>
    <t>秋葉原駅</t>
  </si>
  <si>
    <t>2016年  5月　基本情報技術者</t>
  </si>
  <si>
    <t>2019年10月　AWS 認定 デベロッパー – アソシエイト</t>
  </si>
  <si>
    <t>2020年10月　Oracle Certified Java Programmer, Gold SE 11</t>
  </si>
  <si>
    <t>金融業　/　証券取引システム新規開発
-----------------------------------
証券関連のWebサービスの新規開発PJで、
スクラムでプロトタイプを作成した。
-----------------------------------
サーバーサイドエンジニアとして、業務フローから
必要なAPIをフロントエンドエンジニアと
詳細を詰めながら主に出金フローや取引確認
記録機能、外部システムからのデータ取込バッチ
などの開発を行った。</t>
  </si>
  <si>
    <t>【OS】
Windows10
【DB】
MySQL</t>
  </si>
  <si>
    <t>【言語】
Java12
Python3.7
【開発系】
SpringBoot
Django
Hibernate
gRPC
JUnit
gradle
CircleCI
AWS(S3,Lambda)
【ソース管理】
Git
【開発手法】
アジャイル</t>
  </si>
  <si>
    <t>大学法人　/　旅費管理システム,科研費管理システム
-----------------------------------
某大学法人の旅費・科研費を管理する
法人内システムの改修を行った。
-----------------------------------
・既存のパッケージのカスタマイズ要件を
　基本設計から単体テストまでを担当し、
　開発を行った。
・既存のソースが古く、マジックナンバー等が
　目立ったためメンテナンスしやすいように
　改良を行った。</t>
  </si>
  <si>
    <t>【言語】
Java8
【開発系】
SpringBoot
Struts
【ソース管理】
Git
SVN
【開発手法】
ウォーターフォール</t>
  </si>
  <si>
    <t>金融業　/　銀行向け 業務支援アプリ製造PJ
-----------------------------------
銀行にて使用される、業務支援アプリの新規製造PJ
-----------------------------------
・詳細設計書作成
・SOAP連携モジュールの製造
・日次JOBの作成(Dockerにて起動)
・フロントはReact.js、バックエンドのメイン言語がPython、
  例外的に、リクエスト受信部分のみJava
・JavaとPython間のデータの受け渡しはRedisにて行う。
(Javaにて書き込み、Pythonパブリッシャにて感知し、
 後続処理を呼び出す)</t>
  </si>
  <si>
    <t>【OS】
Windows10
【DB】
MongoDB
ElastiCache(Redis)
Amazon Aurora</t>
  </si>
  <si>
    <t>【言語】
Java8
JavaScript
Python3
【フレームワーク】
SpringBoot 
Tornado
React
【その他】
Eclipse
Gradle
Docker
AWS(Direct   
Connect,Lambda,
CloudWatch,
Systems Manager)
【ソース管理】
GitLab
【プロジェクト管理】
Jira
【開発手法】
アジャイル開発</t>
  </si>
  <si>
    <t>金融業　/　大手銀行 情報連携システム製造PJ
-----------------------------------
大手銀行で使用される
情報連携システムの新規製造PJ
-----------------------------------
・基本設計書作成
・情報連携システムの新規製造
・パスワード暗号化システムの新規製造
・結合試験にて利用される、シミュレータ製造
・単体試験項目表の作成および自動テストコードの製造
・結合試験計画書の作成
・結合試験項目表の作成
・総合試験の実施補佐
・本番移行支援</t>
  </si>
  <si>
    <t>【OS】
Windows10
【DB】
SAP Sybase Adaptive Server Enterprise 16.0</t>
  </si>
  <si>
    <t>【言語】
Java8
JavaScript
【開発系】
Spring
Eclipse
apach Camel
ActiveMQ
SonicMQ
Amazon(EC2)
【ソース管理】
GitHub
【プロジェクト管理】
Jira
【開発手法】
ウォーターフォール</t>
  </si>
  <si>
    <t>エネルギー業　/　大手ガス会社　REST API製造PJ
-----------------------------------
大手ガス会社で使用されるクラウド上で動作する
REST APIおよび取込みバッチの新規製造PJ
-----------------------------------
・要件定義書修正
・インターフェイス仕様書の作成
・内部設計書の作成
・csvファイル読み込みバッチの製造
・REST API及び取込みバッチの
  製造を一気通貫で1人で担当
・単体試験項目表の作成および自動テストコードの製造
・結合試験計画書・項目表の作成
・総合試験の実施補佐
・本番移行支援</t>
  </si>
  <si>
    <t>【言語】
Java8
JavaScript
ｊQuery
CSS3
HTML5
【開発系】
SpringBoot 
MyBatis 
Eclipse
Azure(DevOps)
Swagger
Junit
Postman
【ソース管理】
Git
【開発手法】
アジャイル</t>
  </si>
</sst>
</file>

<file path=xl/styles.xml><?xml version="1.0" encoding="utf-8"?>
<styleSheet xmlns="http://schemas.openxmlformats.org/spreadsheetml/2006/main">
  <numFmts count="7">
    <numFmt numFmtId="43" formatCode="_ * #,##0.00_ ;_ * \-#,##0.00_ ;_ * &quot;-&quot;??_ ;_ @_ "/>
    <numFmt numFmtId="176" formatCode="_ * #,##0_ ;_ * \-#,##0_ ;_ * &quot;-&quot;??_ ;_ @_ "/>
    <numFmt numFmtId="177" formatCode="yyyy/mm"/>
    <numFmt numFmtId="178" formatCode="yyyy/m/d&quot;現&quot;&quot;在&quot;"/>
    <numFmt numFmtId="179" formatCode="yyyy/mm&quot;～&quot;"/>
    <numFmt numFmtId="180" formatCode="_-&quot;\&quot;* #,##0.00_-\ ;\-&quot;\&quot;* #,##0.00_-\ ;_-&quot;\&quot;* &quot;-&quot;??_-\ ;_-@_-"/>
    <numFmt numFmtId="181" formatCode="_-&quot;\&quot;* #,##0_-\ ;\-&quot;\&quot;* #,##0_-\ ;_-&quot;\&quot;* &quot;-&quot;??_-\ ;_-@_-"/>
  </numFmts>
  <fonts count="37">
    <font>
      <sz val="11"/>
      <color rgb="FF000000"/>
      <name val="Calibri"/>
      <charset val="134"/>
      <scheme val="minor"/>
    </font>
    <font>
      <sz val="7"/>
      <color theme="1"/>
      <name val="MS PGothic"/>
      <charset val="134"/>
    </font>
    <font>
      <sz val="20"/>
      <color theme="1"/>
      <name val="MS PGothic"/>
      <charset val="134"/>
    </font>
    <font>
      <sz val="9"/>
      <color theme="0"/>
      <name val="MS PGothic"/>
      <charset val="134"/>
    </font>
    <font>
      <sz val="11"/>
      <name val="Calibri"/>
      <charset val="134"/>
      <scheme val="minor"/>
    </font>
    <font>
      <sz val="9"/>
      <color theme="1"/>
      <name val="MS PGothic"/>
      <charset val="134"/>
    </font>
    <font>
      <sz val="6"/>
      <color theme="1"/>
      <name val="MS PGothic"/>
      <charset val="134"/>
    </font>
    <font>
      <sz val="7"/>
      <color theme="0"/>
      <name val="MS PGothic"/>
      <charset val="134"/>
    </font>
    <font>
      <sz val="8"/>
      <color rgb="FFFFFFFF"/>
      <name val="MS PGothic"/>
      <charset val="134"/>
    </font>
    <font>
      <sz val="8"/>
      <color theme="0"/>
      <name val="MS PGothic"/>
      <charset val="134"/>
    </font>
    <font>
      <sz val="6"/>
      <color theme="0"/>
      <name val="MS PGothic"/>
      <charset val="134"/>
    </font>
    <font>
      <sz val="11"/>
      <color theme="1"/>
      <name val="MS PGothic"/>
      <charset val="134"/>
    </font>
    <font>
      <sz val="10"/>
      <color theme="1"/>
      <name val="MS PGothic"/>
      <charset val="134"/>
    </font>
    <font>
      <sz val="8"/>
      <color theme="1"/>
      <name val="MS PGothic"/>
      <charset val="134"/>
    </font>
    <font>
      <sz val="11"/>
      <color theme="0"/>
      <name val="Calibri"/>
      <charset val="0"/>
      <scheme val="minor"/>
    </font>
    <font>
      <sz val="11"/>
      <color theme="1"/>
      <name val="Calibri"/>
      <charset val="0"/>
      <scheme val="minor"/>
    </font>
    <font>
      <b/>
      <sz val="15"/>
      <color theme="3"/>
      <name val="Calibri"/>
      <charset val="134"/>
      <scheme val="minor"/>
    </font>
    <font>
      <sz val="11"/>
      <color theme="1"/>
      <name val="Calibri"/>
      <charset val="134"/>
      <scheme val="minor"/>
    </font>
    <font>
      <sz val="11"/>
      <color rgb="FF3F3F76"/>
      <name val="Calibri"/>
      <charset val="0"/>
      <scheme val="minor"/>
    </font>
    <font>
      <b/>
      <sz val="11"/>
      <color rgb="FFFFFFFF"/>
      <name val="Calibri"/>
      <charset val="0"/>
      <scheme val="minor"/>
    </font>
    <font>
      <b/>
      <sz val="11"/>
      <color theme="3"/>
      <name val="Calibri"/>
      <charset val="134"/>
      <scheme val="minor"/>
    </font>
    <font>
      <b/>
      <sz val="11"/>
      <color rgb="FF3F3F3F"/>
      <name val="Calibri"/>
      <charset val="0"/>
      <scheme val="minor"/>
    </font>
    <font>
      <b/>
      <sz val="18"/>
      <color theme="3"/>
      <name val="Calibri"/>
      <charset val="134"/>
      <scheme val="minor"/>
    </font>
    <font>
      <sz val="11"/>
      <color rgb="FFFA7D00"/>
      <name val="Calibri"/>
      <charset val="0"/>
      <scheme val="minor"/>
    </font>
    <font>
      <u/>
      <sz val="11"/>
      <color rgb="FF0000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b/>
      <sz val="11"/>
      <color rgb="FFFA7D00"/>
      <name val="Calibri"/>
      <charset val="0"/>
      <scheme val="minor"/>
    </font>
    <font>
      <b/>
      <sz val="6"/>
      <color theme="1"/>
      <name val="MS PGothic"/>
      <charset val="134"/>
    </font>
    <font>
      <b/>
      <sz val="6"/>
      <color theme="1"/>
      <name val="ＭＳ Ｐゴシック"/>
      <charset val="134"/>
    </font>
    <font>
      <sz val="6"/>
      <color theme="1"/>
      <name val="ＭＳ Ｐゴシック"/>
      <charset val="134"/>
    </font>
  </fonts>
  <fills count="34">
    <fill>
      <patternFill patternType="none"/>
    </fill>
    <fill>
      <patternFill patternType="gray125"/>
    </fill>
    <fill>
      <patternFill patternType="solid">
        <fgColor rgb="FF7F7F7F"/>
        <bgColor rgb="FF7F7F7F"/>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7" fillId="0" borderId="0" applyFont="0" applyFill="0" applyBorder="0" applyAlignment="0" applyProtection="0">
      <alignment vertical="center"/>
    </xf>
    <xf numFmtId="0" fontId="18" fillId="6" borderId="22" applyNumberFormat="0" applyAlignment="0" applyProtection="0">
      <alignment vertical="center"/>
    </xf>
    <xf numFmtId="176" fontId="17" fillId="0" borderId="0" applyFont="0" applyFill="0" applyBorder="0" applyAlignment="0" applyProtection="0">
      <alignment vertical="center"/>
    </xf>
    <xf numFmtId="180" fontId="17" fillId="0" borderId="0" applyFont="0" applyFill="0" applyBorder="0" applyAlignment="0" applyProtection="0">
      <alignment vertical="center"/>
    </xf>
    <xf numFmtId="0" fontId="15" fillId="17" borderId="0" applyNumberFormat="0" applyBorder="0" applyAlignment="0" applyProtection="0">
      <alignment vertical="center"/>
    </xf>
    <xf numFmtId="181" fontId="17" fillId="0" borderId="0" applyFont="0" applyFill="0" applyBorder="0" applyAlignment="0" applyProtection="0">
      <alignment vertical="center"/>
    </xf>
    <xf numFmtId="0" fontId="15" fillId="11" borderId="0" applyNumberFormat="0" applyBorder="0" applyAlignment="0" applyProtection="0">
      <alignment vertical="center"/>
    </xf>
    <xf numFmtId="0" fontId="17" fillId="7" borderId="23" applyNumberFormat="0" applyFont="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14" fillId="25" borderId="0" applyNumberFormat="0" applyBorder="0" applyAlignment="0" applyProtection="0">
      <alignment vertical="center"/>
    </xf>
    <xf numFmtId="0" fontId="27" fillId="0" borderId="0" applyNumberFormat="0" applyFill="0" applyBorder="0" applyAlignment="0" applyProtection="0">
      <alignment vertical="center"/>
    </xf>
    <xf numFmtId="0" fontId="32" fillId="24" borderId="0" applyNumberFormat="0" applyBorder="0" applyAlignment="0" applyProtection="0">
      <alignment vertical="center"/>
    </xf>
    <xf numFmtId="0" fontId="31" fillId="0" borderId="0" applyNumberFormat="0" applyFill="0" applyBorder="0" applyAlignment="0" applyProtection="0">
      <alignment vertical="center"/>
    </xf>
    <xf numFmtId="0" fontId="23" fillId="0" borderId="27" applyNumberFormat="0" applyFill="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5" borderId="0" applyNumberFormat="0" applyBorder="0" applyAlignment="0" applyProtection="0">
      <alignment vertical="center"/>
    </xf>
    <xf numFmtId="0" fontId="21" fillId="14" borderId="26" applyNumberFormat="0" applyAlignment="0" applyProtection="0">
      <alignment vertical="center"/>
    </xf>
    <xf numFmtId="0" fontId="16" fillId="0" borderId="21" applyNumberFormat="0" applyFill="0" applyAlignment="0" applyProtection="0">
      <alignment vertical="center"/>
    </xf>
    <xf numFmtId="0" fontId="30" fillId="0" borderId="21" applyNumberFormat="0" applyFill="0" applyAlignment="0" applyProtection="0">
      <alignment vertical="center"/>
    </xf>
    <xf numFmtId="0" fontId="33" fillId="14" borderId="22" applyNumberFormat="0" applyAlignment="0" applyProtection="0">
      <alignment vertical="center"/>
    </xf>
    <xf numFmtId="0" fontId="20" fillId="0" borderId="25" applyNumberFormat="0" applyFill="0" applyAlignment="0" applyProtection="0">
      <alignment vertical="center"/>
    </xf>
    <xf numFmtId="0" fontId="20" fillId="0" borderId="0" applyNumberFormat="0" applyFill="0" applyBorder="0" applyAlignment="0" applyProtection="0">
      <alignment vertical="center"/>
    </xf>
    <xf numFmtId="0" fontId="14" fillId="10" borderId="0" applyNumberFormat="0" applyBorder="0" applyAlignment="0" applyProtection="0">
      <alignment vertical="center"/>
    </xf>
    <xf numFmtId="0" fontId="19" fillId="9" borderId="24" applyNumberFormat="0" applyAlignment="0" applyProtection="0">
      <alignment vertical="center"/>
    </xf>
    <xf numFmtId="0" fontId="15" fillId="23" borderId="0" applyNumberFormat="0" applyBorder="0" applyAlignment="0" applyProtection="0">
      <alignment vertical="center"/>
    </xf>
    <xf numFmtId="0" fontId="25" fillId="0" borderId="28" applyNumberFormat="0" applyFill="0" applyAlignment="0" applyProtection="0">
      <alignment vertical="center"/>
    </xf>
    <xf numFmtId="0" fontId="29" fillId="21" borderId="0" applyNumberFormat="0" applyBorder="0" applyAlignment="0" applyProtection="0">
      <alignment vertical="center"/>
    </xf>
    <xf numFmtId="0" fontId="28" fillId="20" borderId="0" applyNumberFormat="0" applyBorder="0" applyAlignment="0" applyProtection="0">
      <alignment vertical="center"/>
    </xf>
    <xf numFmtId="0" fontId="14" fillId="33" borderId="0" applyNumberFormat="0" applyBorder="0" applyAlignment="0" applyProtection="0">
      <alignment vertical="center"/>
    </xf>
    <xf numFmtId="0" fontId="15" fillId="32" borderId="0" applyNumberFormat="0" applyBorder="0" applyAlignment="0" applyProtection="0">
      <alignment vertical="center"/>
    </xf>
    <xf numFmtId="0" fontId="15" fillId="4" borderId="0" applyNumberFormat="0" applyBorder="0" applyAlignment="0" applyProtection="0">
      <alignment vertical="center"/>
    </xf>
    <xf numFmtId="0" fontId="14" fillId="31" borderId="0" applyNumberFormat="0" applyBorder="0" applyAlignment="0" applyProtection="0">
      <alignment vertical="center"/>
    </xf>
    <xf numFmtId="0" fontId="15" fillId="8" borderId="0" applyNumberFormat="0" applyBorder="0" applyAlignment="0" applyProtection="0">
      <alignment vertical="center"/>
    </xf>
    <xf numFmtId="0" fontId="15" fillId="16" borderId="0" applyNumberFormat="0" applyBorder="0" applyAlignment="0" applyProtection="0">
      <alignment vertical="center"/>
    </xf>
    <xf numFmtId="0" fontId="15" fillId="22" borderId="0" applyNumberFormat="0" applyBorder="0" applyAlignment="0" applyProtection="0">
      <alignment vertical="center"/>
    </xf>
    <xf numFmtId="0" fontId="14" fillId="28" borderId="0" applyNumberFormat="0" applyBorder="0" applyAlignment="0" applyProtection="0">
      <alignment vertical="center"/>
    </xf>
    <xf numFmtId="0" fontId="14" fillId="30" borderId="0" applyNumberFormat="0" applyBorder="0" applyAlignment="0" applyProtection="0">
      <alignment vertical="center"/>
    </xf>
    <xf numFmtId="0" fontId="15" fillId="13" borderId="0" applyNumberFormat="0" applyBorder="0" applyAlignment="0" applyProtection="0">
      <alignment vertical="center"/>
    </xf>
    <xf numFmtId="0" fontId="15" fillId="19" borderId="0" applyNumberFormat="0" applyBorder="0" applyAlignment="0" applyProtection="0">
      <alignment vertical="center"/>
    </xf>
    <xf numFmtId="0" fontId="14" fillId="27" borderId="0" applyNumberFormat="0" applyBorder="0" applyAlignment="0" applyProtection="0">
      <alignment vertical="center"/>
    </xf>
    <xf numFmtId="0" fontId="14" fillId="15" borderId="0" applyNumberFormat="0" applyBorder="0" applyAlignment="0" applyProtection="0">
      <alignment vertical="center"/>
    </xf>
    <xf numFmtId="0" fontId="15" fillId="12" borderId="0" applyNumberFormat="0" applyBorder="0" applyAlignment="0" applyProtection="0">
      <alignment vertical="center"/>
    </xf>
    <xf numFmtId="0" fontId="14" fillId="29" borderId="0" applyNumberFormat="0" applyBorder="0" applyAlignment="0" applyProtection="0">
      <alignment vertical="center"/>
    </xf>
    <xf numFmtId="0" fontId="14" fillId="26" borderId="0" applyNumberFormat="0" applyBorder="0" applyAlignment="0" applyProtection="0">
      <alignment vertical="center"/>
    </xf>
    <xf numFmtId="0" fontId="15" fillId="18" borderId="0" applyNumberFormat="0" applyBorder="0" applyAlignment="0" applyProtection="0">
      <alignment vertical="center"/>
    </xf>
    <xf numFmtId="0" fontId="14" fillId="3" borderId="0" applyNumberFormat="0" applyBorder="0" applyAlignment="0" applyProtection="0">
      <alignment vertical="center"/>
    </xf>
  </cellStyleXfs>
  <cellXfs count="65">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left" vertical="center"/>
    </xf>
    <xf numFmtId="0" fontId="1" fillId="0" borderId="0" xfId="0" applyFont="1" applyAlignment="1">
      <alignment vertical="center"/>
    </xf>
    <xf numFmtId="0" fontId="3" fillId="2" borderId="1" xfId="0" applyFont="1" applyFill="1" applyBorder="1" applyAlignment="1">
      <alignment horizontal="center" vertical="center" shrinkToFit="1"/>
    </xf>
    <xf numFmtId="0" fontId="4" fillId="0" borderId="2" xfId="0" applyFont="1" applyBorder="1"/>
    <xf numFmtId="0" fontId="5" fillId="0" borderId="2" xfId="0" applyFont="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4" xfId="0" applyFont="1" applyBorder="1"/>
    <xf numFmtId="0" fontId="5" fillId="0" borderId="4" xfId="0" applyFont="1" applyBorder="1" applyAlignment="1">
      <alignment horizontal="left" vertical="center" shrinkToFit="1"/>
    </xf>
    <xf numFmtId="0" fontId="4" fillId="0" borderId="5" xfId="0" applyFont="1" applyBorder="1"/>
    <xf numFmtId="0" fontId="4" fillId="0" borderId="0" xfId="0" applyFont="1" applyBorder="1"/>
    <xf numFmtId="0" fontId="5" fillId="0" borderId="0" xfId="0" applyFont="1" applyAlignment="1">
      <alignment horizontal="left" vertical="center" shrinkToFit="1"/>
    </xf>
    <xf numFmtId="0" fontId="4" fillId="0" borderId="6" xfId="0" applyFont="1" applyBorder="1"/>
    <xf numFmtId="0" fontId="4" fillId="0" borderId="7" xfId="0" applyFont="1" applyBorder="1"/>
    <xf numFmtId="0" fontId="5" fillId="0" borderId="7" xfId="0" applyFont="1" applyBorder="1" applyAlignment="1">
      <alignment horizontal="left" vertical="center" shrinkToFit="1"/>
    </xf>
    <xf numFmtId="0" fontId="6" fillId="0" borderId="0" xfId="0" applyFont="1"/>
    <xf numFmtId="0" fontId="7"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9" fillId="2" borderId="8" xfId="0" applyFont="1" applyFill="1" applyBorder="1" applyAlignment="1">
      <alignment horizontal="center" vertical="center" shrinkToFit="1"/>
    </xf>
    <xf numFmtId="0" fontId="7" fillId="2" borderId="2" xfId="0" applyFont="1" applyFill="1" applyBorder="1" applyAlignment="1">
      <alignment horizontal="center" vertical="center" textRotation="255" wrapText="1"/>
    </xf>
    <xf numFmtId="0" fontId="10" fillId="2" borderId="9" xfId="0" applyFont="1" applyFill="1" applyBorder="1" applyAlignment="1">
      <alignment horizontal="center" vertical="center" textRotation="255" wrapText="1"/>
    </xf>
    <xf numFmtId="0" fontId="7" fillId="2" borderId="10" xfId="0" applyFont="1" applyFill="1" applyBorder="1" applyAlignment="1">
      <alignment horizontal="center" vertical="center" textRotation="255" wrapText="1"/>
    </xf>
    <xf numFmtId="0" fontId="7" fillId="2" borderId="11" xfId="0" applyFont="1" applyFill="1" applyBorder="1" applyAlignment="1">
      <alignment horizontal="center" vertical="center" textRotation="255" wrapText="1"/>
    </xf>
    <xf numFmtId="0" fontId="7" fillId="2" borderId="12" xfId="0" applyFont="1" applyFill="1" applyBorder="1" applyAlignment="1">
      <alignment horizontal="center" vertical="center" textRotation="255" wrapText="1"/>
    </xf>
    <xf numFmtId="0" fontId="1"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1" fillId="0" borderId="0" xfId="0" applyFont="1" applyAlignment="1">
      <alignment vertical="center"/>
    </xf>
    <xf numFmtId="0" fontId="7" fillId="2" borderId="9" xfId="0" applyFont="1" applyFill="1" applyBorder="1" applyAlignment="1">
      <alignment horizontal="center" vertical="center" textRotation="255" wrapText="1"/>
    </xf>
    <xf numFmtId="0" fontId="7" fillId="2" borderId="1" xfId="0" applyFont="1" applyFill="1" applyBorder="1" applyAlignment="1">
      <alignment horizontal="center" vertical="center" textRotation="255"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 xfId="0" applyFont="1" applyBorder="1" applyAlignment="1">
      <alignment horizontal="center" vertical="center"/>
    </xf>
    <xf numFmtId="178" fontId="6" fillId="0" borderId="0" xfId="0" applyNumberFormat="1" applyFont="1"/>
    <xf numFmtId="0" fontId="12" fillId="0" borderId="0" xfId="0" applyFont="1" applyAlignment="1">
      <alignment vertical="center" shrinkToFit="1"/>
    </xf>
    <xf numFmtId="14" fontId="11" fillId="0" borderId="16" xfId="0" applyNumberFormat="1" applyFont="1" applyBorder="1" applyAlignment="1">
      <alignment horizontal="center" vertical="center"/>
    </xf>
    <xf numFmtId="0" fontId="4" fillId="0" borderId="17" xfId="0" applyFont="1" applyBorder="1"/>
    <xf numFmtId="0" fontId="5" fillId="0" borderId="4" xfId="0" applyFont="1" applyBorder="1" applyAlignment="1">
      <alignment horizontal="center" vertical="center" shrinkToFit="1"/>
    </xf>
    <xf numFmtId="0" fontId="4" fillId="0" borderId="18" xfId="0" applyFont="1" applyBorder="1"/>
    <xf numFmtId="0" fontId="11" fillId="0" borderId="0" xfId="0" applyFont="1" applyAlignment="1">
      <alignment horizontal="center" vertical="center"/>
    </xf>
    <xf numFmtId="0" fontId="5" fillId="0" borderId="0" xfId="0" applyFont="1" applyAlignment="1">
      <alignment horizontal="center" vertical="center" shrinkToFit="1"/>
    </xf>
    <xf numFmtId="0" fontId="4" fillId="0" borderId="19" xfId="0" applyFont="1" applyBorder="1"/>
    <xf numFmtId="0" fontId="5" fillId="0" borderId="7" xfId="0" applyFont="1" applyBorder="1" applyAlignment="1">
      <alignment horizontal="center" vertical="center" shrinkToFit="1"/>
    </xf>
    <xf numFmtId="0" fontId="4" fillId="0" borderId="20" xfId="0" applyFont="1" applyBorder="1"/>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8" xfId="0" applyFont="1" applyBorder="1" applyAlignment="1">
      <alignment vertical="center" wrapText="1"/>
    </xf>
    <xf numFmtId="177" fontId="6" fillId="0" borderId="1" xfId="0" applyNumberFormat="1" applyFont="1" applyBorder="1" applyAlignment="1">
      <alignment horizontal="center" vertical="center"/>
    </xf>
    <xf numFmtId="179" fontId="6" fillId="0" borderId="2" xfId="0" applyNumberFormat="1" applyFont="1" applyBorder="1" applyAlignment="1">
      <alignment horizontal="center" vertical="center" wrapText="1"/>
    </xf>
    <xf numFmtId="177" fontId="6" fillId="0" borderId="17" xfId="0" applyNumberFormat="1" applyFont="1" applyBorder="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center" vertical="center" shrinkToFit="1"/>
    </xf>
    <xf numFmtId="0" fontId="6" fillId="0" borderId="2" xfId="0" applyFont="1" applyBorder="1" applyAlignment="1">
      <alignment horizontal="center" vertical="center" textRotation="255" wrapText="1"/>
    </xf>
    <xf numFmtId="0" fontId="6" fillId="0" borderId="9" xfId="0" applyFont="1" applyBorder="1" applyAlignment="1">
      <alignment horizontal="center" vertical="center" textRotation="255" wrapText="1"/>
    </xf>
    <xf numFmtId="0" fontId="6" fillId="0" borderId="10" xfId="0" applyFont="1" applyBorder="1" applyAlignment="1">
      <alignment horizontal="center" vertical="center" textRotation="255" wrapText="1"/>
    </xf>
    <xf numFmtId="0" fontId="6" fillId="0" borderId="11" xfId="0" applyFont="1" applyBorder="1" applyAlignment="1">
      <alignment horizontal="center" vertical="center" textRotation="255" wrapText="1"/>
    </xf>
    <xf numFmtId="0" fontId="6" fillId="0" borderId="8" xfId="0" applyFont="1" applyBorder="1" applyAlignment="1">
      <alignment horizontal="center" vertical="center" wrapText="1"/>
    </xf>
    <xf numFmtId="0" fontId="6" fillId="0" borderId="8" xfId="0" applyFont="1" applyBorder="1" applyAlignment="1" quotePrefix="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66675</xdr:colOff>
      <xdr:row>14</xdr:row>
      <xdr:rowOff>1314450</xdr:rowOff>
    </xdr:from>
    <xdr:ext cx="971550" cy="647700"/>
    <xdr:sp>
      <xdr:nvSpPr>
        <xdr:cNvPr id="3" name="Shape 3"/>
        <xdr:cNvSpPr/>
      </xdr:nvSpPr>
      <xdr:spPr>
        <a:xfrm>
          <a:off x="5772150" y="20447000"/>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11ヶ月</a:t>
          </a:r>
          <a:endParaRPr sz="1400"/>
        </a:p>
      </xdr:txBody>
    </xdr:sp>
    <xdr:clientData fLocksWithSheet="0"/>
  </xdr:oneCellAnchor>
  <xdr:oneCellAnchor>
    <xdr:from>
      <xdr:col>18</xdr:col>
      <xdr:colOff>104775</xdr:colOff>
      <xdr:row>18</xdr:row>
      <xdr:rowOff>828675</xdr:rowOff>
    </xdr:from>
    <xdr:ext cx="971550" cy="647700"/>
    <xdr:sp>
      <xdr:nvSpPr>
        <xdr:cNvPr id="4" name="Shape 4"/>
        <xdr:cNvSpPr/>
      </xdr:nvSpPr>
      <xdr:spPr>
        <a:xfrm>
          <a:off x="5810250" y="293846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7ヶ月</a:t>
          </a:r>
          <a:endParaRPr sz="1400"/>
        </a:p>
      </xdr:txBody>
    </xdr:sp>
    <xdr:clientData fLocksWithSheet="0"/>
  </xdr:oneCellAnchor>
  <xdr:oneCellAnchor>
    <xdr:from>
      <xdr:col>18</xdr:col>
      <xdr:colOff>104775</xdr:colOff>
      <xdr:row>10</xdr:row>
      <xdr:rowOff>1114425</xdr:rowOff>
    </xdr:from>
    <xdr:ext cx="971550" cy="647700"/>
    <xdr:sp>
      <xdr:nvSpPr>
        <xdr:cNvPr id="5" name="Shape 5"/>
        <xdr:cNvSpPr/>
      </xdr:nvSpPr>
      <xdr:spPr>
        <a:xfrm>
          <a:off x="5810250" y="68548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46ヶ月</a:t>
          </a:r>
          <a:endParaRPr sz="1400"/>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18</xdr:col>
      <xdr:colOff>9525</xdr:colOff>
      <xdr:row>12</xdr:row>
      <xdr:rowOff>1590675</xdr:rowOff>
    </xdr:from>
    <xdr:ext cx="895350" cy="428625"/>
    <xdr:sp>
      <xdr:nvSpPr>
        <xdr:cNvPr id="6" name="Shape 6"/>
        <xdr:cNvSpPr/>
      </xdr:nvSpPr>
      <xdr:spPr>
        <a:xfrm>
          <a:off x="4486275" y="8801100"/>
          <a:ext cx="895350" cy="428625"/>
        </a:xfrm>
        <a:prstGeom prst="rect">
          <a:avLst/>
        </a:prstGeom>
        <a:noFill/>
        <a:ln>
          <a:noFill/>
        </a:ln>
      </xdr:spPr>
      <xdr:txBody>
        <a:bodyPr spcFirstLastPara="1" wrap="square" lIns="18275" tIns="0" rIns="0" bIns="0" anchor="ctr" anchorCtr="0">
          <a:noAutofit/>
        </a:bodyPr>
        <a:lstStyle/>
        <a:p>
          <a:pPr marL="0" lvl="0" indent="0" algn="l" rtl="0">
            <a:spcBef>
              <a:spcPts val="0"/>
            </a:spcBef>
            <a:spcAft>
              <a:spcPts val="0"/>
            </a:spcAft>
            <a:buSzPts val="800"/>
            <a:buFont typeface="Arial" panose="020B0604020202020204"/>
            <a:buNone/>
          </a:pPr>
          <a:r>
            <a:rPr lang="en-US" sz="800"/>
            <a:t>同一企業</a:t>
          </a:r>
          <a:endParaRPr sz="800"/>
        </a:p>
        <a:p>
          <a:pPr marL="0" lvl="0" indent="0" algn="l" rtl="0">
            <a:spcBef>
              <a:spcPts val="0"/>
            </a:spcBef>
            <a:spcAft>
              <a:spcPts val="0"/>
            </a:spcAft>
            <a:buSzPts val="800"/>
            <a:buFont typeface="Arial" panose="020B0604020202020204"/>
            <a:buNone/>
          </a:pPr>
          <a:r>
            <a:rPr lang="en-US" sz="800"/>
            <a:t>2案件で合計15ヶ月</a:t>
          </a:r>
          <a:endParaRPr sz="1400"/>
        </a:p>
      </xdr:txBody>
    </xdr:sp>
    <xdr:clientData fLocksWithSheet="0"/>
  </xdr:oneCellAnchor>
  <xdr:oneCellAnchor>
    <xdr:from>
      <xdr:col>1</xdr:col>
      <xdr:colOff>123825</xdr:colOff>
      <xdr:row>2</xdr:row>
      <xdr:rowOff>114300</xdr:rowOff>
    </xdr:from>
    <xdr:ext cx="1095375" cy="971550"/>
    <xdr:sp>
      <xdr:nvSpPr>
        <xdr:cNvPr id="7" name="Shape 7"/>
        <xdr:cNvSpPr/>
      </xdr:nvSpPr>
      <xdr:spPr>
        <a:xfrm>
          <a:off x="304800" y="419100"/>
          <a:ext cx="1095375" cy="971550"/>
        </a:xfrm>
        <a:prstGeom prst="wedgeRoundRectCallout">
          <a:avLst>
            <a:gd name="adj1" fmla="val -72627"/>
            <a:gd name="adj2" fmla="val 71082"/>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企業単位</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SzPts val="1100"/>
            <a:buFont typeface="Arial" panose="020B0604020202020204"/>
            <a:buNone/>
          </a:pP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同一企業</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複数案件は</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1.1、1.2 と記載</a:t>
          </a:r>
          <a:endParaRPr sz="1400"/>
        </a:p>
      </xdr:txBody>
    </xdr:sp>
    <xdr:clientData fLocksWithSheet="0"/>
  </xdr:oneCellAnchor>
  <xdr:oneCellAnchor>
    <xdr:from>
      <xdr:col>1</xdr:col>
      <xdr:colOff>1352550</xdr:colOff>
      <xdr:row>5</xdr:row>
      <xdr:rowOff>142875</xdr:rowOff>
    </xdr:from>
    <xdr:ext cx="1143000" cy="409575"/>
    <xdr:sp>
      <xdr:nvSpPr>
        <xdr:cNvPr id="8" name="Shape 8"/>
        <xdr:cNvSpPr/>
      </xdr:nvSpPr>
      <xdr:spPr>
        <a:xfrm>
          <a:off x="1533525" y="1076325"/>
          <a:ext cx="1143000" cy="409575"/>
        </a:xfrm>
        <a:prstGeom prst="wedgeRoundRectCallout">
          <a:avLst>
            <a:gd name="adj1" fmla="val -88074"/>
            <a:gd name="adj2" fmla="val 72025"/>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固有の会社名は</a:t>
          </a:r>
          <a:endParaRPr sz="1400"/>
        </a:p>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記入しない</a:t>
          </a:r>
          <a:endParaRPr sz="1400"/>
        </a:p>
      </xdr:txBody>
    </xdr:sp>
    <xdr:clientData fLocksWithSheet="0"/>
  </xdr:oneCellAnchor>
  <xdr:oneCellAnchor>
    <xdr:from>
      <xdr:col>5</xdr:col>
      <xdr:colOff>9525</xdr:colOff>
      <xdr:row>3</xdr:row>
      <xdr:rowOff>85725</xdr:rowOff>
    </xdr:from>
    <xdr:ext cx="1057275" cy="590550"/>
    <xdr:sp>
      <xdr:nvSpPr>
        <xdr:cNvPr id="9" name="Shape 9"/>
        <xdr:cNvSpPr/>
      </xdr:nvSpPr>
      <xdr:spPr>
        <a:xfrm>
          <a:off x="2095500" y="600075"/>
          <a:ext cx="1057275"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右記の経験年数から自動算出</a:t>
          </a:r>
          <a:endParaRPr sz="1400"/>
        </a:p>
      </xdr:txBody>
    </xdr:sp>
    <xdr:clientData fLocksWithSheet="0"/>
  </xdr:oneCellAnchor>
  <xdr:oneCellAnchor>
    <xdr:from>
      <xdr:col>17</xdr:col>
      <xdr:colOff>542925</xdr:colOff>
      <xdr:row>3</xdr:row>
      <xdr:rowOff>85725</xdr:rowOff>
    </xdr:from>
    <xdr:ext cx="1028700" cy="590550"/>
    <xdr:sp>
      <xdr:nvSpPr>
        <xdr:cNvPr id="10" name="Shape 10"/>
        <xdr:cNvSpPr/>
      </xdr:nvSpPr>
      <xdr:spPr>
        <a:xfrm>
          <a:off x="4476750" y="600075"/>
          <a:ext cx="1028700"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右記の生年月日から自動算出</a:t>
          </a:r>
          <a:endParaRPr sz="1400"/>
        </a:p>
      </xdr:txBody>
    </xdr:sp>
    <xdr:clientData fLocksWithSheet="0"/>
  </xdr:oneCellAnchor>
  <xdr:oneCellAnchor>
    <xdr:from>
      <xdr:col>21</xdr:col>
      <xdr:colOff>104775</xdr:colOff>
      <xdr:row>9</xdr:row>
      <xdr:rowOff>428625</xdr:rowOff>
    </xdr:from>
    <xdr:ext cx="1485900" cy="381000"/>
    <xdr:sp>
      <xdr:nvSpPr>
        <xdr:cNvPr id="11" name="Shape 11"/>
        <xdr:cNvSpPr/>
      </xdr:nvSpPr>
      <xdr:spPr>
        <a:xfrm>
          <a:off x="5267325" y="2428875"/>
          <a:ext cx="1485900" cy="381000"/>
        </a:xfrm>
        <a:prstGeom prst="wedgeRoundRectCallout">
          <a:avLst>
            <a:gd name="adj1" fmla="val -73395"/>
            <a:gd name="adj2" fmla="val 41677"/>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最新の案件が一番上</a:t>
          </a:r>
          <a:endParaRPr sz="1400"/>
        </a:p>
      </xdr:txBody>
    </xdr:sp>
    <xdr:clientData fLocksWithSheet="0"/>
  </xdr:oneCellAnchor>
  <xdr:oneCellAnchor>
    <xdr:from>
      <xdr:col>18</xdr:col>
      <xdr:colOff>247650</xdr:colOff>
      <xdr:row>9</xdr:row>
      <xdr:rowOff>1143000</xdr:rowOff>
    </xdr:from>
    <xdr:ext cx="1266825" cy="428625"/>
    <xdr:sp>
      <xdr:nvSpPr>
        <xdr:cNvPr id="12" name="Shape 12"/>
        <xdr:cNvSpPr/>
      </xdr:nvSpPr>
      <xdr:spPr>
        <a:xfrm>
          <a:off x="4705350" y="3143250"/>
          <a:ext cx="1266825" cy="428625"/>
        </a:xfrm>
        <a:prstGeom prst="wedgeRoundRectCallout">
          <a:avLst>
            <a:gd name="adj1" fmla="val -34518"/>
            <a:gd name="adj2" fmla="val -68954"/>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期間から自動算出</a:t>
          </a:r>
          <a:endParaRPr sz="1400"/>
        </a:p>
      </xdr:txBody>
    </xdr:sp>
    <xdr:clientData fLocksWithSheet="0"/>
  </xdr:oneCellAnchor>
  <xdr:oneCellAnchor>
    <xdr:from>
      <xdr:col>2</xdr:col>
      <xdr:colOff>19050</xdr:colOff>
      <xdr:row>9</xdr:row>
      <xdr:rowOff>1095375</xdr:rowOff>
    </xdr:from>
    <xdr:ext cx="2619375" cy="542925"/>
    <xdr:sp>
      <xdr:nvSpPr>
        <xdr:cNvPr id="13" name="Shape 13"/>
        <xdr:cNvSpPr/>
      </xdr:nvSpPr>
      <xdr:spPr>
        <a:xfrm>
          <a:off x="1657350" y="3095625"/>
          <a:ext cx="2619375" cy="542925"/>
        </a:xfrm>
        <a:prstGeom prst="wedgeRoundRectCallout">
          <a:avLst>
            <a:gd name="adj1" fmla="val 13580"/>
            <a:gd name="adj2" fmla="val 11648"/>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印刷倍率100％はキープする為、</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横幅を変更する事は禁止</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160" zoomScaleNormal="160" workbookViewId="0">
      <selection activeCell="A3" sqref="A3:B3"/>
    </sheetView>
  </sheetViews>
  <sheetFormatPr defaultColWidth="14.4285714285714" defaultRowHeight="15" customHeight="1"/>
  <cols>
    <col min="1" max="1" width="4.14285714285714" customWidth="1"/>
    <col min="2" max="2" width="21.8571428571429" customWidth="1"/>
    <col min="3" max="3" width="2.71428571428571" customWidth="1"/>
    <col min="4" max="16" width="2.57142857142857" customWidth="1"/>
    <col min="17" max="17" width="9.85714285714286" customWidth="1"/>
    <col min="18" max="18" width="13.5714285714286" customWidth="1"/>
    <col min="19" max="19" width="5.14285714285714" customWidth="1"/>
    <col min="20" max="20" width="5.42857142857143" customWidth="1"/>
    <col min="21" max="21" width="5.57142857142857" customWidth="1"/>
    <col min="22" max="22" width="3.71428571428571" customWidth="1"/>
    <col min="23" max="23" width="12" customWidth="1"/>
    <col min="24" max="24" width="6.57142857142857" customWidth="1"/>
    <col min="25" max="25" width="10.7142857142857" customWidth="1"/>
    <col min="26" max="26" width="6.57142857142857" customWidth="1"/>
  </cols>
  <sheetData>
    <row r="1" ht="9" customHeight="1" spans="1:24">
      <c r="A1" s="1"/>
      <c r="C1" s="2"/>
      <c r="D1" s="2"/>
      <c r="E1" s="2"/>
      <c r="F1" s="2"/>
      <c r="G1" s="3" t="s">
        <v>0</v>
      </c>
      <c r="Q1" s="2"/>
      <c r="R1" s="2"/>
      <c r="S1" s="2"/>
      <c r="T1" s="40">
        <f ca="1">NOW()</f>
        <v>45449.6328935185</v>
      </c>
      <c r="W1" s="41" t="s">
        <v>1</v>
      </c>
      <c r="X1" s="33"/>
    </row>
    <row r="2" customHeight="1" spans="1:24">
      <c r="A2" s="4"/>
      <c r="B2" s="2"/>
      <c r="C2" s="2"/>
      <c r="D2" s="2"/>
      <c r="E2" s="2"/>
      <c r="F2" s="2"/>
      <c r="Q2" s="2"/>
      <c r="R2" s="2"/>
      <c r="S2" s="2"/>
      <c r="T2" s="40"/>
      <c r="W2" s="42">
        <v>34418</v>
      </c>
      <c r="X2" s="33"/>
    </row>
    <row r="3" ht="27" customHeight="1" spans="1:24">
      <c r="A3" s="5" t="s">
        <v>2</v>
      </c>
      <c r="B3" s="6"/>
      <c r="C3" s="7" t="s">
        <v>3</v>
      </c>
      <c r="D3" s="6"/>
      <c r="E3" s="6"/>
      <c r="F3" s="6"/>
      <c r="G3" s="6"/>
      <c r="H3" s="5" t="s">
        <v>4</v>
      </c>
      <c r="I3" s="6"/>
      <c r="J3" s="7" t="str">
        <f ca="1">DATEDIF(W2,TODAY(),"Y")&amp;"歳"</f>
        <v>30歳</v>
      </c>
      <c r="K3" s="6"/>
      <c r="L3" s="5" t="s">
        <v>5</v>
      </c>
      <c r="M3" s="6"/>
      <c r="N3" s="6"/>
      <c r="O3" s="7" t="s">
        <v>6</v>
      </c>
      <c r="P3" s="6"/>
      <c r="Q3" s="6"/>
      <c r="R3" s="43"/>
      <c r="S3" s="5" t="s">
        <v>7</v>
      </c>
      <c r="T3" s="7" t="str">
        <f>IF(DATEDIF(W5,Y5,"Y")=0,"",IF(DATEDIF(W5,Y5,"YM")+1=12,DATEDIF(W5,Y5,"Y")+1&amp;"年",DATEDIF(W5,Y5,"Y")&amp;"年"))&amp;IF(DATEDIF(W5,Y5,"YM")+1=12,"",DATEDIF(W5,Y5,"YM")+1&amp;"ヶ月")</f>
        <v>8年3ヶ月</v>
      </c>
      <c r="U3" s="43"/>
      <c r="W3" s="33"/>
      <c r="X3" s="33"/>
    </row>
    <row r="4" ht="16.5" customHeight="1" spans="1:24">
      <c r="A4" s="5" t="s">
        <v>8</v>
      </c>
      <c r="B4" s="6"/>
      <c r="C4" s="7" t="s">
        <v>9</v>
      </c>
      <c r="D4" s="6"/>
      <c r="E4" s="6"/>
      <c r="F4" s="6"/>
      <c r="G4" s="6"/>
      <c r="H4" s="6"/>
      <c r="I4" s="6"/>
      <c r="J4" s="6"/>
      <c r="K4" s="6"/>
      <c r="L4" s="6"/>
      <c r="M4" s="6"/>
      <c r="N4" s="5" t="s">
        <v>10</v>
      </c>
      <c r="O4" s="6"/>
      <c r="P4" s="6"/>
      <c r="Q4" s="7" t="s">
        <v>11</v>
      </c>
      <c r="R4" s="6"/>
      <c r="S4" s="5" t="s">
        <v>12</v>
      </c>
      <c r="T4" s="7" t="s">
        <v>13</v>
      </c>
      <c r="U4" s="43"/>
      <c r="W4" s="33" t="s">
        <v>14</v>
      </c>
      <c r="X4" s="33"/>
    </row>
    <row r="5" ht="16.5" customHeight="1" spans="1:25">
      <c r="A5" s="8" t="s">
        <v>15</v>
      </c>
      <c r="B5" s="9"/>
      <c r="C5" s="10"/>
      <c r="D5" s="9"/>
      <c r="E5" s="9"/>
      <c r="F5" s="9"/>
      <c r="G5" s="9"/>
      <c r="H5" s="9"/>
      <c r="I5" s="9"/>
      <c r="J5" s="9"/>
      <c r="K5" s="9"/>
      <c r="L5" s="9"/>
      <c r="M5" s="9"/>
      <c r="N5" s="9"/>
      <c r="O5" s="9"/>
      <c r="P5" s="9"/>
      <c r="Q5" s="44"/>
      <c r="R5" s="9"/>
      <c r="S5" s="9"/>
      <c r="T5" s="9"/>
      <c r="U5" s="45"/>
      <c r="W5" s="42">
        <f>$S$23</f>
        <v>42461</v>
      </c>
      <c r="X5" s="46" t="s">
        <v>16</v>
      </c>
      <c r="Y5" s="42">
        <f>U10</f>
        <v>45473</v>
      </c>
    </row>
    <row r="6" ht="16.5" customHeight="1" spans="1:21">
      <c r="A6" s="11"/>
      <c r="B6" s="12"/>
      <c r="C6" s="13"/>
      <c r="Q6" s="47"/>
      <c r="U6" s="48"/>
    </row>
    <row r="7" ht="16.5" customHeight="1" spans="1:24">
      <c r="A7" s="14"/>
      <c r="B7" s="15"/>
      <c r="C7" s="16"/>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284" customHeight="1" spans="1:22">
      <c r="A10" s="57">
        <v>1</v>
      </c>
      <c r="B10" s="27" t="s">
        <v>37</v>
      </c>
      <c r="C10" s="28">
        <v>10</v>
      </c>
      <c r="D10" s="29"/>
      <c r="E10" s="30"/>
      <c r="F10" s="31"/>
      <c r="G10" s="32"/>
      <c r="H10" s="30"/>
      <c r="I10" s="36" t="s">
        <v>38</v>
      </c>
      <c r="J10" s="37" t="s">
        <v>38</v>
      </c>
      <c r="K10" s="38" t="s">
        <v>38</v>
      </c>
      <c r="L10" s="39" t="s">
        <v>38</v>
      </c>
      <c r="M10" s="30"/>
      <c r="N10" s="31"/>
      <c r="O10" s="32"/>
      <c r="P10" s="30"/>
      <c r="Q10" s="53" t="s">
        <v>39</v>
      </c>
      <c r="R10" s="53" t="s">
        <v>40</v>
      </c>
      <c r="S10" s="54">
        <v>45200</v>
      </c>
      <c r="T10" s="55" t="str">
        <f t="shared" ref="T10:T16" si="0">""&amp;CHAR(10)&amp;"～"&amp;CHAR(10)&amp;IF(OR(S10="",U10=""),"","("&amp;DATEDIF(S10,U10,"M")+1&amp;"ヶ月)")</f>
        <v>
～
(9ヶ月)</v>
      </c>
      <c r="U10" s="56">
        <v>45473</v>
      </c>
      <c r="V10" s="33"/>
    </row>
    <row r="11" ht="186" customHeight="1" spans="1:22">
      <c r="A11" s="57">
        <v>2.1</v>
      </c>
      <c r="B11" s="27" t="s">
        <v>41</v>
      </c>
      <c r="C11" s="28">
        <v>12</v>
      </c>
      <c r="D11" s="29"/>
      <c r="E11" s="30"/>
      <c r="F11" s="31"/>
      <c r="G11" s="32"/>
      <c r="H11" s="30"/>
      <c r="I11" s="36"/>
      <c r="J11" s="37" t="s">
        <v>38</v>
      </c>
      <c r="K11" s="38" t="s">
        <v>38</v>
      </c>
      <c r="L11" s="39" t="s">
        <v>38</v>
      </c>
      <c r="M11" s="30"/>
      <c r="N11" s="31"/>
      <c r="O11" s="32"/>
      <c r="P11" s="30"/>
      <c r="Q11" s="53" t="s">
        <v>42</v>
      </c>
      <c r="R11" s="53" t="s">
        <v>43</v>
      </c>
      <c r="S11" s="54">
        <v>44228</v>
      </c>
      <c r="T11" s="55" t="str">
        <f t="shared" si="0"/>
        <v>
～
(32ヶ月)</v>
      </c>
      <c r="U11" s="56">
        <v>45199</v>
      </c>
      <c r="V11" s="33"/>
    </row>
    <row r="12" ht="313.5" customHeight="1" spans="1:22">
      <c r="A12" s="26">
        <f>A11+0.1</f>
        <v>2.2</v>
      </c>
      <c r="B12" s="27" t="s">
        <v>44</v>
      </c>
      <c r="C12" s="28">
        <v>12</v>
      </c>
      <c r="D12" s="29"/>
      <c r="E12" s="30"/>
      <c r="F12" s="31"/>
      <c r="G12" s="32"/>
      <c r="H12" s="30" t="s">
        <v>38</v>
      </c>
      <c r="I12" s="36" t="s">
        <v>38</v>
      </c>
      <c r="J12" s="37" t="s">
        <v>38</v>
      </c>
      <c r="K12" s="38" t="s">
        <v>38</v>
      </c>
      <c r="L12" s="39" t="s">
        <v>38</v>
      </c>
      <c r="M12" s="30"/>
      <c r="N12" s="31"/>
      <c r="O12" s="32"/>
      <c r="P12" s="30"/>
      <c r="Q12" s="53" t="s">
        <v>45</v>
      </c>
      <c r="R12" s="53" t="s">
        <v>46</v>
      </c>
      <c r="S12" s="54">
        <v>44228</v>
      </c>
      <c r="T12" s="55" t="str">
        <f t="shared" si="0"/>
        <v>
～
(14ヶ月)</v>
      </c>
      <c r="U12" s="56">
        <v>44651</v>
      </c>
      <c r="V12" s="33"/>
    </row>
    <row r="13" ht="270" customHeight="1" spans="1:22">
      <c r="A13" s="28">
        <f>A11+0.9</f>
        <v>3</v>
      </c>
      <c r="B13" s="58" t="s">
        <v>47</v>
      </c>
      <c r="C13" s="59">
        <v>4</v>
      </c>
      <c r="D13" s="60"/>
      <c r="E13" s="61"/>
      <c r="F13" s="62"/>
      <c r="G13" s="63"/>
      <c r="H13" s="30" t="s">
        <v>38</v>
      </c>
      <c r="I13" s="36" t="s">
        <v>38</v>
      </c>
      <c r="J13" s="37" t="s">
        <v>38</v>
      </c>
      <c r="K13" s="38" t="s">
        <v>38</v>
      </c>
      <c r="L13" s="39" t="s">
        <v>38</v>
      </c>
      <c r="M13" s="61"/>
      <c r="N13" s="62"/>
      <c r="O13" s="63"/>
      <c r="P13" s="61"/>
      <c r="Q13" s="64" t="s">
        <v>42</v>
      </c>
      <c r="R13" s="58" t="s">
        <v>48</v>
      </c>
      <c r="S13" s="56">
        <v>43709</v>
      </c>
      <c r="T13" s="55" t="str">
        <f t="shared" si="0"/>
        <v>
～
(17ヶ月)</v>
      </c>
      <c r="U13" s="56">
        <v>44227</v>
      </c>
      <c r="V13" s="33"/>
    </row>
    <row r="14" ht="285" customHeight="1" spans="1:22">
      <c r="A14" s="57">
        <f>A13+1</f>
        <v>4</v>
      </c>
      <c r="B14" s="65" t="s">
        <v>49</v>
      </c>
      <c r="C14" s="28">
        <v>10</v>
      </c>
      <c r="D14" s="29"/>
      <c r="E14" s="30"/>
      <c r="F14" s="31"/>
      <c r="G14" s="32"/>
      <c r="H14" s="30"/>
      <c r="I14" s="36"/>
      <c r="J14" s="37" t="s">
        <v>38</v>
      </c>
      <c r="K14" s="38" t="s">
        <v>38</v>
      </c>
      <c r="L14" s="39" t="s">
        <v>38</v>
      </c>
      <c r="M14" s="30"/>
      <c r="N14" s="31"/>
      <c r="O14" s="32"/>
      <c r="P14" s="30"/>
      <c r="Q14" s="53" t="s">
        <v>50</v>
      </c>
      <c r="R14" s="53" t="s">
        <v>51</v>
      </c>
      <c r="S14" s="54">
        <v>43556</v>
      </c>
      <c r="T14" s="55" t="str">
        <f t="shared" si="0"/>
        <v>
～
(5ヶ月)</v>
      </c>
      <c r="U14" s="56">
        <v>43708</v>
      </c>
      <c r="V14" s="33"/>
    </row>
    <row r="15" ht="290" customHeight="1" spans="1:22">
      <c r="A15" s="57">
        <f>A14+1.1</f>
        <v>5.1</v>
      </c>
      <c r="B15" s="65" t="s">
        <v>52</v>
      </c>
      <c r="C15" s="28">
        <v>9</v>
      </c>
      <c r="D15" s="29"/>
      <c r="E15" s="30"/>
      <c r="F15" s="31"/>
      <c r="G15" s="32"/>
      <c r="H15" s="30" t="s">
        <v>38</v>
      </c>
      <c r="I15" s="36" t="s">
        <v>38</v>
      </c>
      <c r="J15" s="37" t="s">
        <v>38</v>
      </c>
      <c r="K15" s="38" t="s">
        <v>38</v>
      </c>
      <c r="L15" s="39" t="s">
        <v>38</v>
      </c>
      <c r="M15" s="30"/>
      <c r="N15" s="31"/>
      <c r="O15" s="32"/>
      <c r="P15" s="30"/>
      <c r="Q15" s="53" t="s">
        <v>53</v>
      </c>
      <c r="R15" s="53" t="s">
        <v>54</v>
      </c>
      <c r="S15" s="54">
        <v>43313</v>
      </c>
      <c r="T15" s="55" t="str">
        <f t="shared" si="0"/>
        <v>
～
(8ヶ月)</v>
      </c>
      <c r="U15" s="56">
        <v>43555</v>
      </c>
      <c r="V15" s="33"/>
    </row>
    <row r="16" ht="209" customHeight="1" spans="1:22">
      <c r="A16" s="57">
        <f>A14+1.2</f>
        <v>5.2</v>
      </c>
      <c r="B16" s="65" t="s">
        <v>55</v>
      </c>
      <c r="C16" s="28">
        <v>7</v>
      </c>
      <c r="D16" s="29"/>
      <c r="E16" s="30"/>
      <c r="F16" s="31"/>
      <c r="G16" s="32"/>
      <c r="H16" s="30"/>
      <c r="I16" s="36"/>
      <c r="J16" s="37" t="s">
        <v>38</v>
      </c>
      <c r="K16" s="38" t="s">
        <v>38</v>
      </c>
      <c r="L16" s="39" t="s">
        <v>38</v>
      </c>
      <c r="M16" s="30"/>
      <c r="N16" s="31"/>
      <c r="O16" s="32"/>
      <c r="P16" s="30"/>
      <c r="Q16" s="53" t="s">
        <v>56</v>
      </c>
      <c r="R16" s="53" t="s">
        <v>57</v>
      </c>
      <c r="S16" s="54">
        <v>43221</v>
      </c>
      <c r="T16" s="55" t="str">
        <f t="shared" si="0"/>
        <v>
～
(3ヶ月)</v>
      </c>
      <c r="U16" s="56">
        <v>43282</v>
      </c>
      <c r="V16" s="33"/>
    </row>
    <row r="17" ht="127.5" customHeight="1" spans="1:22">
      <c r="A17" s="57">
        <f>A14+2</f>
        <v>6</v>
      </c>
      <c r="B17" s="65" t="s">
        <v>58</v>
      </c>
      <c r="C17" s="28">
        <v>2</v>
      </c>
      <c r="D17" s="29"/>
      <c r="E17" s="30"/>
      <c r="F17" s="31"/>
      <c r="G17" s="32"/>
      <c r="H17" s="30"/>
      <c r="I17" s="36"/>
      <c r="J17" s="37" t="s">
        <v>38</v>
      </c>
      <c r="K17" s="38" t="s">
        <v>38</v>
      </c>
      <c r="L17" s="39"/>
      <c r="M17" s="30"/>
      <c r="N17" s="31"/>
      <c r="O17" s="32"/>
      <c r="P17" s="30"/>
      <c r="Q17" s="53" t="s">
        <v>59</v>
      </c>
      <c r="R17" s="53" t="s">
        <v>60</v>
      </c>
      <c r="S17" s="54">
        <v>43160</v>
      </c>
      <c r="T17" s="55" t="str">
        <f>""&amp;CHAR(10)&amp;""&amp;CHAR(10)&amp;""&amp;CHAR(10)&amp;"～"&amp;CHAR(10)&amp;IF(OR(S17="",U17=""),"","("&amp;DATEDIF(S17,U17,"M")+1&amp;"ヶ月)")</f>
        <v>
～
(2ヶ月)</v>
      </c>
      <c r="U17" s="56">
        <v>43191</v>
      </c>
      <c r="V17" s="33"/>
    </row>
    <row r="18" ht="115.5" customHeight="1" spans="1:22">
      <c r="A18" s="57">
        <f>A17+1</f>
        <v>7</v>
      </c>
      <c r="B18" s="65" t="s">
        <v>61</v>
      </c>
      <c r="C18" s="28">
        <v>3</v>
      </c>
      <c r="D18" s="29"/>
      <c r="E18" s="30"/>
      <c r="F18" s="31"/>
      <c r="G18" s="32"/>
      <c r="H18" s="30"/>
      <c r="I18" s="36" t="s">
        <v>38</v>
      </c>
      <c r="J18" s="37" t="s">
        <v>38</v>
      </c>
      <c r="K18" s="38" t="s">
        <v>38</v>
      </c>
      <c r="L18" s="39" t="s">
        <v>38</v>
      </c>
      <c r="M18" s="30"/>
      <c r="N18" s="31"/>
      <c r="O18" s="32"/>
      <c r="P18" s="30"/>
      <c r="Q18" s="53" t="s">
        <v>50</v>
      </c>
      <c r="R18" s="53" t="s">
        <v>62</v>
      </c>
      <c r="S18" s="54">
        <v>43070</v>
      </c>
      <c r="T18" s="55" t="str">
        <f t="shared" ref="T18:T26" si="1">""&amp;CHAR(10)&amp;"～"&amp;CHAR(10)&amp;IF(OR(S18="",U18=""),"","("&amp;DATEDIF(S18,U18,"M")+1&amp;"ヶ月)")</f>
        <v>
～
(3ヶ月)</v>
      </c>
      <c r="U18" s="56">
        <v>43132</v>
      </c>
      <c r="V18" s="33"/>
    </row>
    <row r="19" ht="123.75" customHeight="1" spans="1:22">
      <c r="A19" s="57">
        <f>A18+1.1</f>
        <v>8.1</v>
      </c>
      <c r="B19" s="65" t="s">
        <v>63</v>
      </c>
      <c r="C19" s="28">
        <v>7</v>
      </c>
      <c r="D19" s="29"/>
      <c r="E19" s="30"/>
      <c r="F19" s="31"/>
      <c r="G19" s="32"/>
      <c r="H19" s="30"/>
      <c r="I19" s="36"/>
      <c r="J19" s="37"/>
      <c r="K19" s="38" t="s">
        <v>38</v>
      </c>
      <c r="L19" s="39" t="s">
        <v>38</v>
      </c>
      <c r="M19" s="30"/>
      <c r="N19" s="31"/>
      <c r="O19" s="32"/>
      <c r="P19" s="30"/>
      <c r="Q19" s="53" t="s">
        <v>50</v>
      </c>
      <c r="R19" s="53" t="s">
        <v>64</v>
      </c>
      <c r="S19" s="54">
        <v>43009</v>
      </c>
      <c r="T19" s="55" t="str">
        <f t="shared" si="1"/>
        <v>
～
(2ヶ月)</v>
      </c>
      <c r="U19" s="56">
        <v>43040</v>
      </c>
      <c r="V19" s="33"/>
    </row>
    <row r="20" ht="159.75" customHeight="1" spans="1:22">
      <c r="A20" s="57">
        <f>A18+1.2</f>
        <v>8.2</v>
      </c>
      <c r="B20" s="65" t="s">
        <v>65</v>
      </c>
      <c r="C20" s="28">
        <v>9</v>
      </c>
      <c r="D20" s="29"/>
      <c r="E20" s="30"/>
      <c r="F20" s="31"/>
      <c r="G20" s="32"/>
      <c r="H20" s="30"/>
      <c r="I20" s="36"/>
      <c r="J20" s="37" t="s">
        <v>38</v>
      </c>
      <c r="K20" s="38"/>
      <c r="L20" s="39"/>
      <c r="M20" s="30" t="s">
        <v>38</v>
      </c>
      <c r="N20" s="31"/>
      <c r="O20" s="32"/>
      <c r="P20" s="30"/>
      <c r="Q20" s="53" t="s">
        <v>50</v>
      </c>
      <c r="R20" s="53" t="s">
        <v>66</v>
      </c>
      <c r="S20" s="54">
        <v>42856</v>
      </c>
      <c r="T20" s="55" t="str">
        <f t="shared" si="1"/>
        <v>
～
(5ヶ月)</v>
      </c>
      <c r="U20" s="56">
        <v>42979</v>
      </c>
      <c r="V20" s="33"/>
    </row>
    <row r="21" ht="116.25" customHeight="1" spans="1:22">
      <c r="A21" s="57">
        <f>A18+2</f>
        <v>9</v>
      </c>
      <c r="B21" s="65" t="s">
        <v>67</v>
      </c>
      <c r="C21" s="28">
        <v>4</v>
      </c>
      <c r="D21" s="29"/>
      <c r="E21" s="30"/>
      <c r="F21" s="31"/>
      <c r="G21" s="32"/>
      <c r="H21" s="30"/>
      <c r="I21" s="36"/>
      <c r="J21" s="37" t="s">
        <v>38</v>
      </c>
      <c r="K21" s="38" t="s">
        <v>38</v>
      </c>
      <c r="L21" s="39" t="s">
        <v>38</v>
      </c>
      <c r="M21" s="30"/>
      <c r="N21" s="31"/>
      <c r="O21" s="32"/>
      <c r="P21" s="30"/>
      <c r="Q21" s="53" t="s">
        <v>50</v>
      </c>
      <c r="R21" s="53" t="s">
        <v>68</v>
      </c>
      <c r="S21" s="54">
        <v>42736</v>
      </c>
      <c r="T21" s="55" t="str">
        <f t="shared" si="1"/>
        <v>
～
(4ヶ月)</v>
      </c>
      <c r="U21" s="56">
        <v>42826</v>
      </c>
      <c r="V21" s="33"/>
    </row>
    <row r="22" ht="96" customHeight="1" spans="1:22">
      <c r="A22" s="57">
        <f>A21+1</f>
        <v>10</v>
      </c>
      <c r="B22" s="65" t="s">
        <v>69</v>
      </c>
      <c r="C22" s="28">
        <v>13</v>
      </c>
      <c r="D22" s="29"/>
      <c r="E22" s="30"/>
      <c r="F22" s="31"/>
      <c r="G22" s="32"/>
      <c r="H22" s="30"/>
      <c r="I22" s="36" t="s">
        <v>38</v>
      </c>
      <c r="J22" s="37" t="s">
        <v>38</v>
      </c>
      <c r="K22" s="38" t="s">
        <v>38</v>
      </c>
      <c r="L22" s="39" t="s">
        <v>38</v>
      </c>
      <c r="M22" s="30"/>
      <c r="N22" s="31"/>
      <c r="O22" s="32"/>
      <c r="P22" s="30"/>
      <c r="Q22" s="53" t="s">
        <v>70</v>
      </c>
      <c r="R22" s="53" t="s">
        <v>71</v>
      </c>
      <c r="S22" s="54">
        <v>42644</v>
      </c>
      <c r="T22" s="55" t="str">
        <f t="shared" si="1"/>
        <v>
～
(3ヶ月)</v>
      </c>
      <c r="U22" s="56">
        <v>42705</v>
      </c>
      <c r="V22" s="33"/>
    </row>
    <row r="23" ht="135.75" customHeight="1" spans="1:22">
      <c r="A23" s="26">
        <f t="shared" ref="A23:A26" si="2">$A22+1</f>
        <v>11</v>
      </c>
      <c r="B23" s="65" t="s">
        <v>72</v>
      </c>
      <c r="C23" s="28">
        <v>12</v>
      </c>
      <c r="D23" s="29"/>
      <c r="E23" s="30"/>
      <c r="F23" s="31"/>
      <c r="G23" s="32"/>
      <c r="H23" s="30"/>
      <c r="I23" s="36"/>
      <c r="J23" s="37" t="s">
        <v>38</v>
      </c>
      <c r="K23" s="38" t="s">
        <v>38</v>
      </c>
      <c r="L23" s="39" t="s">
        <v>38</v>
      </c>
      <c r="M23" s="30"/>
      <c r="N23" s="31"/>
      <c r="O23" s="32"/>
      <c r="P23" s="30"/>
      <c r="Q23" s="53" t="s">
        <v>50</v>
      </c>
      <c r="R23" s="53" t="s">
        <v>73</v>
      </c>
      <c r="S23" s="54">
        <v>42461</v>
      </c>
      <c r="T23" s="55" t="str">
        <f t="shared" si="1"/>
        <v>
～
(6ヶ月)</v>
      </c>
      <c r="U23" s="56">
        <v>42614</v>
      </c>
      <c r="V23" s="33"/>
    </row>
    <row r="24" ht="13.5" customHeight="1" spans="1:22">
      <c r="A24" s="26">
        <f t="shared" si="2"/>
        <v>12</v>
      </c>
      <c r="B24" s="65" t="s">
        <v>74</v>
      </c>
      <c r="C24" s="28"/>
      <c r="D24" s="29"/>
      <c r="E24" s="30"/>
      <c r="F24" s="31"/>
      <c r="G24" s="32"/>
      <c r="H24" s="30"/>
      <c r="I24" s="36"/>
      <c r="J24" s="37"/>
      <c r="K24" s="38"/>
      <c r="L24" s="39"/>
      <c r="M24" s="30"/>
      <c r="N24" s="31"/>
      <c r="O24" s="32"/>
      <c r="P24" s="30"/>
      <c r="Q24" s="53" t="s">
        <v>75</v>
      </c>
      <c r="R24" s="53" t="s">
        <v>76</v>
      </c>
      <c r="S24" s="54"/>
      <c r="T24" s="55" t="str">
        <f t="shared" si="1"/>
        <v>
～
</v>
      </c>
      <c r="U24" s="56"/>
      <c r="V24" s="33"/>
    </row>
    <row r="25" ht="13.5" customHeight="1" spans="1:22">
      <c r="A25" s="26">
        <f t="shared" si="2"/>
        <v>13</v>
      </c>
      <c r="B25" s="65" t="s">
        <v>74</v>
      </c>
      <c r="C25" s="28"/>
      <c r="D25" s="29"/>
      <c r="E25" s="30"/>
      <c r="F25" s="31"/>
      <c r="G25" s="32"/>
      <c r="H25" s="30"/>
      <c r="I25" s="36"/>
      <c r="J25" s="37"/>
      <c r="K25" s="38"/>
      <c r="L25" s="39"/>
      <c r="M25" s="30"/>
      <c r="N25" s="31"/>
      <c r="O25" s="32"/>
      <c r="P25" s="30"/>
      <c r="Q25" s="53" t="s">
        <v>75</v>
      </c>
      <c r="R25" s="53" t="s">
        <v>76</v>
      </c>
      <c r="S25" s="54"/>
      <c r="T25" s="55" t="str">
        <f t="shared" si="1"/>
        <v>
～
</v>
      </c>
      <c r="U25" s="56"/>
      <c r="V25" s="33"/>
    </row>
    <row r="26" ht="13.5" customHeight="1" spans="1:22">
      <c r="A26" s="26">
        <f t="shared" si="2"/>
        <v>14</v>
      </c>
      <c r="B26" s="65" t="s">
        <v>74</v>
      </c>
      <c r="C26" s="28"/>
      <c r="D26" s="29"/>
      <c r="E26" s="30"/>
      <c r="F26" s="31"/>
      <c r="G26" s="32"/>
      <c r="H26" s="30"/>
      <c r="I26" s="36"/>
      <c r="J26" s="37"/>
      <c r="K26" s="38"/>
      <c r="L26" s="39"/>
      <c r="M26" s="30"/>
      <c r="N26" s="31"/>
      <c r="O26" s="32"/>
      <c r="P26" s="30"/>
      <c r="Q26" s="53" t="s">
        <v>75</v>
      </c>
      <c r="R26" s="53" t="s">
        <v>76</v>
      </c>
      <c r="S26" s="54"/>
      <c r="T26" s="55" t="str">
        <f t="shared" si="1"/>
        <v>
～
</v>
      </c>
      <c r="U26" s="56"/>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22">
      <c r="A40" s="1"/>
      <c r="B40" s="33"/>
      <c r="C40" s="33"/>
      <c r="D40" s="33"/>
      <c r="E40" s="33"/>
      <c r="F40" s="33"/>
      <c r="G40" s="33"/>
      <c r="H40" s="33"/>
      <c r="I40" s="33"/>
      <c r="J40" s="33"/>
      <c r="K40" s="33"/>
      <c r="L40" s="33"/>
      <c r="M40" s="33"/>
      <c r="N40" s="33"/>
      <c r="O40" s="33"/>
      <c r="P40" s="33"/>
      <c r="Q40" s="33"/>
      <c r="R40" s="33"/>
      <c r="S40" s="33"/>
      <c r="T40" s="33"/>
      <c r="U40" s="33"/>
      <c r="V40" s="33"/>
    </row>
    <row r="41" ht="13.5" customHeight="1" spans="1:22">
      <c r="A41" s="1"/>
      <c r="B41" s="33"/>
      <c r="C41" s="33"/>
      <c r="D41" s="33"/>
      <c r="E41" s="33"/>
      <c r="F41" s="33"/>
      <c r="G41" s="33"/>
      <c r="H41" s="33"/>
      <c r="I41" s="33"/>
      <c r="J41" s="33"/>
      <c r="K41" s="33"/>
      <c r="L41" s="33"/>
      <c r="M41" s="33"/>
      <c r="N41" s="33"/>
      <c r="O41" s="33"/>
      <c r="P41" s="33"/>
      <c r="Q41" s="33"/>
      <c r="R41" s="33"/>
      <c r="S41" s="33"/>
      <c r="T41" s="33"/>
      <c r="U41" s="33"/>
      <c r="V41" s="33"/>
    </row>
    <row r="42" ht="13.5" customHeight="1" spans="1:22">
      <c r="A42" s="1"/>
      <c r="B42" s="33"/>
      <c r="C42" s="33"/>
      <c r="D42" s="33"/>
      <c r="E42" s="33"/>
      <c r="F42" s="33"/>
      <c r="G42" s="33"/>
      <c r="H42" s="33"/>
      <c r="I42" s="33"/>
      <c r="J42" s="33"/>
      <c r="K42" s="33"/>
      <c r="L42" s="33"/>
      <c r="M42" s="33"/>
      <c r="N42" s="33"/>
      <c r="O42" s="33"/>
      <c r="P42" s="33"/>
      <c r="Q42" s="33"/>
      <c r="R42" s="33"/>
      <c r="S42" s="33"/>
      <c r="T42" s="33"/>
      <c r="U42" s="33"/>
      <c r="V42" s="33"/>
    </row>
    <row r="43" ht="13.5" customHeight="1" spans="1:21">
      <c r="A43" s="1"/>
      <c r="B43" s="33"/>
      <c r="C43" s="33"/>
      <c r="D43" s="33"/>
      <c r="E43" s="33"/>
      <c r="F43" s="33"/>
      <c r="G43" s="33"/>
      <c r="H43" s="33"/>
      <c r="I43" s="33"/>
      <c r="J43" s="33"/>
      <c r="K43" s="33"/>
      <c r="L43" s="33"/>
      <c r="M43" s="33"/>
      <c r="N43" s="33"/>
      <c r="O43" s="33"/>
      <c r="P43" s="33"/>
      <c r="Q43" s="33"/>
      <c r="R43" s="33"/>
      <c r="S43" s="33"/>
      <c r="T43" s="33"/>
      <c r="U43" s="33"/>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3.5" customHeight="1" spans="1:1">
      <c r="A223" s="1"/>
    </row>
    <row r="224" ht="13.5" customHeight="1" spans="1:1">
      <c r="A224" s="1"/>
    </row>
    <row r="225" ht="13.5" customHeight="1" spans="1:1">
      <c r="A225" s="1"/>
    </row>
    <row r="226" ht="13.5" customHeight="1" spans="1:1">
      <c r="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3" manualBreakCount="3">
    <brk id="13" max="0" man="1"/>
    <brk id="16" max="0" man="1"/>
    <brk id="24"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71428571428571" customWidth="1"/>
    <col min="2" max="2" width="21.8571428571429" customWidth="1"/>
    <col min="3" max="3" width="2.71428571428571" customWidth="1"/>
    <col min="4" max="16" width="2" customWidth="1"/>
    <col min="17" max="17" width="5.71428571428571" customWidth="1"/>
    <col min="18" max="18" width="8.14285714285714" customWidth="1"/>
    <col min="19" max="21" width="3.42857142857143" customWidth="1"/>
    <col min="22" max="22" width="3.71428571428571" customWidth="1"/>
    <col min="23" max="23" width="7.71428571428571" customWidth="1"/>
    <col min="24" max="24" width="6.57142857142857" customWidth="1"/>
    <col min="25" max="25" width="8.28571428571429" customWidth="1"/>
    <col min="26" max="26" width="6.57142857142857" customWidth="1"/>
  </cols>
  <sheetData>
    <row r="1" ht="9" customHeight="1" spans="1:24">
      <c r="A1" s="1"/>
      <c r="C1" s="2"/>
      <c r="D1" s="2"/>
      <c r="E1" s="2"/>
      <c r="F1" s="2"/>
      <c r="G1" s="3" t="s">
        <v>0</v>
      </c>
      <c r="Q1" s="2"/>
      <c r="R1" s="2"/>
      <c r="S1" s="2"/>
      <c r="T1" s="40">
        <f ca="1">NOW()</f>
        <v>45449.6328935185</v>
      </c>
      <c r="W1" s="41" t="s">
        <v>1</v>
      </c>
      <c r="X1" s="33"/>
    </row>
    <row r="2" customHeight="1" spans="1:24">
      <c r="A2" s="4"/>
      <c r="B2" s="2"/>
      <c r="C2" s="2"/>
      <c r="D2" s="2"/>
      <c r="E2" s="2"/>
      <c r="F2" s="2"/>
      <c r="Q2" s="2"/>
      <c r="R2" s="2"/>
      <c r="S2" s="2"/>
      <c r="T2" s="40"/>
      <c r="W2" s="42">
        <v>34064</v>
      </c>
      <c r="X2" s="33"/>
    </row>
    <row r="3" ht="16.5" customHeight="1" spans="1:24">
      <c r="A3" s="5" t="s">
        <v>2</v>
      </c>
      <c r="B3" s="6"/>
      <c r="C3" s="7" t="s">
        <v>77</v>
      </c>
      <c r="D3" s="6"/>
      <c r="E3" s="6"/>
      <c r="F3" s="6"/>
      <c r="G3" s="6"/>
      <c r="H3" s="5" t="s">
        <v>4</v>
      </c>
      <c r="I3" s="6"/>
      <c r="J3" s="7" t="str">
        <f ca="1">DATEDIF(W2,TODAY(),"Y")&amp;"歳"</f>
        <v>31歳</v>
      </c>
      <c r="K3" s="6"/>
      <c r="L3" s="5" t="s">
        <v>5</v>
      </c>
      <c r="M3" s="6"/>
      <c r="N3" s="6"/>
      <c r="O3" s="7" t="s">
        <v>78</v>
      </c>
      <c r="P3" s="6"/>
      <c r="Q3" s="6"/>
      <c r="R3" s="43"/>
      <c r="S3" s="5" t="s">
        <v>7</v>
      </c>
      <c r="T3" s="7" t="str">
        <f>IF(DATEDIF(W5,Y5,"Y")=0,"",IF(DATEDIF(W5,Y5,"YM")+1=12,DATEDIF(W5,Y5,"Y")+1&amp;"年",DATEDIF(W5,Y5,"Y")&amp;"年"))&amp;IF(DATEDIF(W5,Y5,"YM")+1=12,"",DATEDIF(W5,Y5,"YM")+1&amp;"ヶ月")</f>
        <v>4年10ヶ月</v>
      </c>
      <c r="U3" s="43"/>
      <c r="W3" s="33"/>
      <c r="X3" s="33"/>
    </row>
    <row r="4" ht="16.5" customHeight="1" spans="1:24">
      <c r="A4" s="5" t="s">
        <v>8</v>
      </c>
      <c r="B4" s="6"/>
      <c r="C4" s="7" t="s">
        <v>79</v>
      </c>
      <c r="D4" s="6"/>
      <c r="E4" s="6"/>
      <c r="F4" s="6"/>
      <c r="G4" s="6"/>
      <c r="H4" s="6"/>
      <c r="I4" s="6"/>
      <c r="J4" s="6"/>
      <c r="K4" s="6"/>
      <c r="L4" s="6"/>
      <c r="M4" s="6"/>
      <c r="N4" s="5" t="s">
        <v>10</v>
      </c>
      <c r="O4" s="6"/>
      <c r="P4" s="6"/>
      <c r="Q4" s="7" t="s">
        <v>80</v>
      </c>
      <c r="R4" s="6"/>
      <c r="S4" s="5" t="s">
        <v>12</v>
      </c>
      <c r="T4" s="7" t="s">
        <v>13</v>
      </c>
      <c r="U4" s="43"/>
      <c r="W4" s="33" t="s">
        <v>14</v>
      </c>
      <c r="X4" s="33"/>
    </row>
    <row r="5" ht="16.5" customHeight="1" spans="1:25">
      <c r="A5" s="8" t="s">
        <v>15</v>
      </c>
      <c r="B5" s="9"/>
      <c r="C5" s="10" t="s">
        <v>81</v>
      </c>
      <c r="D5" s="9"/>
      <c r="E5" s="9"/>
      <c r="F5" s="9"/>
      <c r="G5" s="9"/>
      <c r="H5" s="9"/>
      <c r="I5" s="9"/>
      <c r="J5" s="9"/>
      <c r="K5" s="9"/>
      <c r="L5" s="9"/>
      <c r="M5" s="9"/>
      <c r="N5" s="9"/>
      <c r="O5" s="9"/>
      <c r="P5" s="9"/>
      <c r="Q5" s="44"/>
      <c r="R5" s="9"/>
      <c r="S5" s="9"/>
      <c r="T5" s="9"/>
      <c r="U5" s="45"/>
      <c r="W5" s="42">
        <f>$S$15</f>
        <v>42465</v>
      </c>
      <c r="X5" s="46" t="s">
        <v>16</v>
      </c>
      <c r="Y5" s="42">
        <f>U10</f>
        <v>44227</v>
      </c>
    </row>
    <row r="6" ht="16.5" customHeight="1" spans="1:21">
      <c r="A6" s="11"/>
      <c r="B6" s="12"/>
      <c r="C6" s="13" t="s">
        <v>82</v>
      </c>
      <c r="Q6" s="47"/>
      <c r="U6" s="48"/>
    </row>
    <row r="7" ht="16.5" customHeight="1" spans="1:24">
      <c r="A7" s="14"/>
      <c r="B7" s="15"/>
      <c r="C7" s="16" t="s">
        <v>83</v>
      </c>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148.5" customHeight="1" spans="1:22">
      <c r="A10" s="26">
        <v>1</v>
      </c>
      <c r="B10" s="65" t="s">
        <v>84</v>
      </c>
      <c r="C10" s="28">
        <v>12</v>
      </c>
      <c r="D10" s="29"/>
      <c r="E10" s="30"/>
      <c r="F10" s="31"/>
      <c r="G10" s="32"/>
      <c r="H10" s="30"/>
      <c r="I10" s="36" t="s">
        <v>38</v>
      </c>
      <c r="J10" s="37" t="s">
        <v>38</v>
      </c>
      <c r="K10" s="38" t="s">
        <v>38</v>
      </c>
      <c r="L10" s="39"/>
      <c r="M10" s="30"/>
      <c r="N10" s="31"/>
      <c r="O10" s="32"/>
      <c r="P10" s="30"/>
      <c r="Q10" s="53" t="s">
        <v>85</v>
      </c>
      <c r="R10" s="53" t="s">
        <v>86</v>
      </c>
      <c r="S10" s="54">
        <v>44013</v>
      </c>
      <c r="T10" s="55" t="str">
        <f t="shared" ref="T10:T12" si="0">""&amp;CHAR(10)&amp;"～"&amp;CHAR(10)&amp;IF(OR(S10="",U10=""),"","("&amp;DATEDIF(S10,U10,"M")+1&amp;"ヶ月)")</f>
        <v>
～
(7ヶ月)</v>
      </c>
      <c r="U10" s="56">
        <v>44227</v>
      </c>
      <c r="V10" s="33"/>
    </row>
    <row r="11" ht="111.75" customHeight="1" spans="1:22">
      <c r="A11" s="26">
        <f>$A$10+1</f>
        <v>2</v>
      </c>
      <c r="B11" s="65" t="s">
        <v>87</v>
      </c>
      <c r="C11" s="28">
        <v>6</v>
      </c>
      <c r="D11" s="29"/>
      <c r="E11" s="30"/>
      <c r="F11" s="31"/>
      <c r="G11" s="32"/>
      <c r="H11" s="30" t="s">
        <v>38</v>
      </c>
      <c r="I11" s="36" t="s">
        <v>38</v>
      </c>
      <c r="J11" s="37" t="s">
        <v>38</v>
      </c>
      <c r="K11" s="38" t="s">
        <v>38</v>
      </c>
      <c r="L11" s="39"/>
      <c r="M11" s="30"/>
      <c r="N11" s="31"/>
      <c r="O11" s="32"/>
      <c r="P11" s="30"/>
      <c r="Q11" s="53" t="s">
        <v>85</v>
      </c>
      <c r="R11" s="53" t="s">
        <v>88</v>
      </c>
      <c r="S11" s="54">
        <v>43831</v>
      </c>
      <c r="T11" s="55" t="str">
        <f t="shared" si="0"/>
        <v>
～
(6ヶ月)</v>
      </c>
      <c r="U11" s="56">
        <v>44012</v>
      </c>
      <c r="V11" s="33"/>
    </row>
    <row r="12" ht="150" customHeight="1" spans="1:22">
      <c r="A12" s="26">
        <f>$A11+1</f>
        <v>3</v>
      </c>
      <c r="B12" s="65" t="s">
        <v>84</v>
      </c>
      <c r="C12" s="28">
        <v>10</v>
      </c>
      <c r="D12" s="29"/>
      <c r="E12" s="30"/>
      <c r="F12" s="31"/>
      <c r="G12" s="32"/>
      <c r="H12" s="30"/>
      <c r="I12" s="36"/>
      <c r="J12" s="37"/>
      <c r="K12" s="38"/>
      <c r="L12" s="39"/>
      <c r="M12" s="30"/>
      <c r="N12" s="31"/>
      <c r="O12" s="32"/>
      <c r="P12" s="30"/>
      <c r="Q12" s="53" t="s">
        <v>85</v>
      </c>
      <c r="R12" s="53" t="s">
        <v>86</v>
      </c>
      <c r="S12" s="54">
        <v>43466</v>
      </c>
      <c r="T12" s="55" t="str">
        <f t="shared" si="0"/>
        <v>
～
(12ヶ月)</v>
      </c>
      <c r="U12" s="56">
        <v>43830</v>
      </c>
      <c r="V12" s="33"/>
    </row>
    <row r="13" ht="210.75" customHeight="1" spans="1:22">
      <c r="A13" s="26">
        <v>4.1</v>
      </c>
      <c r="B13" s="65" t="s">
        <v>89</v>
      </c>
      <c r="C13" s="28">
        <v>8</v>
      </c>
      <c r="D13" s="29"/>
      <c r="E13" s="30"/>
      <c r="F13" s="31"/>
      <c r="G13" s="32"/>
      <c r="H13" s="30"/>
      <c r="I13" s="36" t="s">
        <v>38</v>
      </c>
      <c r="J13" s="37" t="s">
        <v>38</v>
      </c>
      <c r="K13" s="38"/>
      <c r="L13" s="39"/>
      <c r="M13" s="30"/>
      <c r="N13" s="31"/>
      <c r="O13" s="32"/>
      <c r="P13" s="30"/>
      <c r="Q13" s="53" t="s">
        <v>90</v>
      </c>
      <c r="R13" s="53" t="s">
        <v>91</v>
      </c>
      <c r="S13" s="54">
        <v>43282</v>
      </c>
      <c r="T13" s="55" t="str">
        <f>""&amp;CHAR(10)&amp;""&amp;CHAR(10)&amp;""&amp;CHAR(10)&amp;"～"&amp;CHAR(10)&amp;IF(OR(S13="",U13=""),"","("&amp;DATEDIF(S13,U13,"M")+1&amp;"ヶ月)")</f>
        <v>
～
(6ヶ月)</v>
      </c>
      <c r="U13" s="56">
        <v>43465</v>
      </c>
      <c r="V13" s="33"/>
    </row>
    <row r="14" ht="154.5" customHeight="1" spans="1:22">
      <c r="A14" s="26">
        <v>4.2</v>
      </c>
      <c r="B14" s="65" t="s">
        <v>92</v>
      </c>
      <c r="C14" s="28">
        <v>4</v>
      </c>
      <c r="D14" s="29"/>
      <c r="E14" s="30"/>
      <c r="F14" s="31"/>
      <c r="G14" s="32"/>
      <c r="H14" s="30" t="s">
        <v>38</v>
      </c>
      <c r="I14" s="36" t="s">
        <v>38</v>
      </c>
      <c r="J14" s="37" t="s">
        <v>38</v>
      </c>
      <c r="K14" s="38" t="s">
        <v>38</v>
      </c>
      <c r="L14" s="39" t="s">
        <v>38</v>
      </c>
      <c r="M14" s="30"/>
      <c r="N14" s="31" t="s">
        <v>38</v>
      </c>
      <c r="O14" s="32"/>
      <c r="P14" s="30"/>
      <c r="Q14" s="53" t="s">
        <v>93</v>
      </c>
      <c r="R14" s="53" t="s">
        <v>94</v>
      </c>
      <c r="S14" s="54">
        <v>43009</v>
      </c>
      <c r="T14" s="55" t="str">
        <f t="shared" ref="T14:T22" si="1">""&amp;CHAR(10)&amp;"～"&amp;CHAR(10)&amp;IF(OR(S14="",U14=""),"","("&amp;DATEDIF(S14,U14,"M")+1&amp;"ヶ月)")</f>
        <v>
～
(9ヶ月)</v>
      </c>
      <c r="U14" s="56">
        <v>43281</v>
      </c>
      <c r="V14" s="33"/>
    </row>
    <row r="15" ht="166.5" customHeight="1" spans="1:22">
      <c r="A15" s="26">
        <v>5</v>
      </c>
      <c r="B15" s="65" t="s">
        <v>95</v>
      </c>
      <c r="C15" s="28">
        <v>12</v>
      </c>
      <c r="D15" s="29"/>
      <c r="E15" s="30"/>
      <c r="F15" s="31"/>
      <c r="G15" s="32" t="s">
        <v>38</v>
      </c>
      <c r="H15" s="30" t="s">
        <v>38</v>
      </c>
      <c r="I15" s="36" t="s">
        <v>38</v>
      </c>
      <c r="J15" s="37" t="s">
        <v>38</v>
      </c>
      <c r="K15" s="38" t="s">
        <v>38</v>
      </c>
      <c r="L15" s="39" t="s">
        <v>38</v>
      </c>
      <c r="M15" s="30" t="s">
        <v>38</v>
      </c>
      <c r="N15" s="31" t="s">
        <v>38</v>
      </c>
      <c r="O15" s="32"/>
      <c r="P15" s="30"/>
      <c r="Q15" s="53" t="s">
        <v>85</v>
      </c>
      <c r="R15" s="53" t="s">
        <v>96</v>
      </c>
      <c r="S15" s="54">
        <v>42465</v>
      </c>
      <c r="T15" s="55" t="str">
        <f t="shared" si="1"/>
        <v>
～
(18ヶ月)</v>
      </c>
      <c r="U15" s="56">
        <v>43008</v>
      </c>
      <c r="V15" s="33"/>
    </row>
    <row r="16" ht="13.5" customHeight="1" spans="1:22">
      <c r="A16" s="26">
        <f t="shared" ref="A16:A22" si="2">$A15+1</f>
        <v>6</v>
      </c>
      <c r="B16" s="65" t="s">
        <v>74</v>
      </c>
      <c r="C16" s="28"/>
      <c r="D16" s="29"/>
      <c r="E16" s="30"/>
      <c r="F16" s="31"/>
      <c r="G16" s="32"/>
      <c r="H16" s="30"/>
      <c r="I16" s="36"/>
      <c r="J16" s="37"/>
      <c r="K16" s="38"/>
      <c r="L16" s="39"/>
      <c r="M16" s="30"/>
      <c r="N16" s="31"/>
      <c r="O16" s="32"/>
      <c r="P16" s="30"/>
      <c r="Q16" s="53" t="s">
        <v>75</v>
      </c>
      <c r="R16" s="53" t="s">
        <v>76</v>
      </c>
      <c r="S16" s="54"/>
      <c r="T16" s="55" t="str">
        <f t="shared" si="1"/>
        <v>
～
</v>
      </c>
      <c r="U16" s="56"/>
      <c r="V16" s="33"/>
    </row>
    <row r="17" ht="13.5" customHeight="1" spans="1:22">
      <c r="A17" s="26">
        <f t="shared" si="2"/>
        <v>7</v>
      </c>
      <c r="B17" s="65" t="s">
        <v>74</v>
      </c>
      <c r="C17" s="28"/>
      <c r="D17" s="29"/>
      <c r="E17" s="30"/>
      <c r="F17" s="31"/>
      <c r="G17" s="32"/>
      <c r="H17" s="30"/>
      <c r="I17" s="36"/>
      <c r="J17" s="37"/>
      <c r="K17" s="38"/>
      <c r="L17" s="39"/>
      <c r="M17" s="30"/>
      <c r="N17" s="31"/>
      <c r="O17" s="32"/>
      <c r="P17" s="30"/>
      <c r="Q17" s="53" t="s">
        <v>75</v>
      </c>
      <c r="R17" s="53" t="s">
        <v>76</v>
      </c>
      <c r="S17" s="54"/>
      <c r="T17" s="55" t="str">
        <f t="shared" si="1"/>
        <v>
～
</v>
      </c>
      <c r="U17" s="56"/>
      <c r="V17" s="33"/>
    </row>
    <row r="18" ht="13.5" customHeight="1" spans="1:22">
      <c r="A18" s="26">
        <f t="shared" si="2"/>
        <v>8</v>
      </c>
      <c r="B18" s="65" t="s">
        <v>74</v>
      </c>
      <c r="C18" s="28"/>
      <c r="D18" s="29"/>
      <c r="E18" s="30"/>
      <c r="F18" s="31"/>
      <c r="G18" s="32"/>
      <c r="H18" s="30"/>
      <c r="I18" s="36"/>
      <c r="J18" s="37"/>
      <c r="K18" s="38"/>
      <c r="L18" s="39"/>
      <c r="M18" s="30"/>
      <c r="N18" s="31"/>
      <c r="O18" s="32"/>
      <c r="P18" s="30"/>
      <c r="Q18" s="53" t="s">
        <v>75</v>
      </c>
      <c r="R18" s="53" t="s">
        <v>76</v>
      </c>
      <c r="S18" s="54"/>
      <c r="T18" s="55" t="str">
        <f t="shared" si="1"/>
        <v>
～
</v>
      </c>
      <c r="U18" s="56"/>
      <c r="V18" s="33"/>
    </row>
    <row r="19" ht="13.5" customHeight="1" spans="1:22">
      <c r="A19" s="26">
        <f t="shared" si="2"/>
        <v>9</v>
      </c>
      <c r="B19" s="65" t="s">
        <v>74</v>
      </c>
      <c r="C19" s="28"/>
      <c r="D19" s="29"/>
      <c r="E19" s="30"/>
      <c r="F19" s="31"/>
      <c r="G19" s="32"/>
      <c r="H19" s="30"/>
      <c r="I19" s="36"/>
      <c r="J19" s="37"/>
      <c r="K19" s="38"/>
      <c r="L19" s="39"/>
      <c r="M19" s="30"/>
      <c r="N19" s="31"/>
      <c r="O19" s="32"/>
      <c r="P19" s="30"/>
      <c r="Q19" s="53" t="s">
        <v>75</v>
      </c>
      <c r="R19" s="53" t="s">
        <v>76</v>
      </c>
      <c r="S19" s="54"/>
      <c r="T19" s="55" t="str">
        <f t="shared" si="1"/>
        <v>
～
</v>
      </c>
      <c r="U19" s="56"/>
      <c r="V19" s="33"/>
    </row>
    <row r="20" ht="13.5" customHeight="1" spans="1:22">
      <c r="A20" s="26">
        <f t="shared" si="2"/>
        <v>10</v>
      </c>
      <c r="B20" s="65" t="s">
        <v>74</v>
      </c>
      <c r="C20" s="28"/>
      <c r="D20" s="29"/>
      <c r="E20" s="30"/>
      <c r="F20" s="31"/>
      <c r="G20" s="32"/>
      <c r="H20" s="30"/>
      <c r="I20" s="36"/>
      <c r="J20" s="37"/>
      <c r="K20" s="38"/>
      <c r="L20" s="39"/>
      <c r="M20" s="30"/>
      <c r="N20" s="31"/>
      <c r="O20" s="32"/>
      <c r="P20" s="30"/>
      <c r="Q20" s="53" t="s">
        <v>75</v>
      </c>
      <c r="R20" s="53" t="s">
        <v>76</v>
      </c>
      <c r="S20" s="54"/>
      <c r="T20" s="55" t="str">
        <f t="shared" si="1"/>
        <v>
～
</v>
      </c>
      <c r="U20" s="56"/>
      <c r="V20" s="33"/>
    </row>
    <row r="21" ht="13.5" customHeight="1" spans="1:22">
      <c r="A21" s="26">
        <f t="shared" si="2"/>
        <v>11</v>
      </c>
      <c r="B21" s="65" t="s">
        <v>74</v>
      </c>
      <c r="C21" s="28"/>
      <c r="D21" s="29"/>
      <c r="E21" s="30"/>
      <c r="F21" s="31"/>
      <c r="G21" s="32"/>
      <c r="H21" s="30"/>
      <c r="I21" s="36"/>
      <c r="J21" s="37"/>
      <c r="K21" s="38"/>
      <c r="L21" s="39"/>
      <c r="M21" s="30"/>
      <c r="N21" s="31"/>
      <c r="O21" s="32"/>
      <c r="P21" s="30"/>
      <c r="Q21" s="53" t="s">
        <v>75</v>
      </c>
      <c r="R21" s="53" t="s">
        <v>76</v>
      </c>
      <c r="S21" s="54"/>
      <c r="T21" s="55" t="str">
        <f t="shared" si="1"/>
        <v>
～
</v>
      </c>
      <c r="U21" s="56"/>
      <c r="V21" s="33"/>
    </row>
    <row r="22" ht="13.5" customHeight="1" spans="1:22">
      <c r="A22" s="26">
        <f t="shared" si="2"/>
        <v>12</v>
      </c>
      <c r="B22" s="65" t="s">
        <v>74</v>
      </c>
      <c r="C22" s="28"/>
      <c r="D22" s="29"/>
      <c r="E22" s="30"/>
      <c r="F22" s="31"/>
      <c r="G22" s="32"/>
      <c r="H22" s="30"/>
      <c r="I22" s="36"/>
      <c r="J22" s="37"/>
      <c r="K22" s="38"/>
      <c r="L22" s="39"/>
      <c r="M22" s="30"/>
      <c r="N22" s="31"/>
      <c r="O22" s="32"/>
      <c r="P22" s="30"/>
      <c r="Q22" s="53" t="s">
        <v>75</v>
      </c>
      <c r="R22" s="53" t="s">
        <v>76</v>
      </c>
      <c r="S22" s="54"/>
      <c r="T22" s="55" t="str">
        <f t="shared" si="1"/>
        <v>
～
</v>
      </c>
      <c r="U22" s="56"/>
      <c r="V22" s="33"/>
    </row>
    <row r="23" ht="13.5" customHeight="1" spans="1:22">
      <c r="A23" s="1"/>
      <c r="B23" s="33"/>
      <c r="C23" s="33"/>
      <c r="D23" s="33"/>
      <c r="E23" s="33"/>
      <c r="F23" s="33"/>
      <c r="G23" s="33"/>
      <c r="H23" s="33"/>
      <c r="I23" s="33"/>
      <c r="J23" s="33"/>
      <c r="K23" s="33"/>
      <c r="L23" s="33"/>
      <c r="M23" s="33"/>
      <c r="N23" s="33"/>
      <c r="O23" s="33"/>
      <c r="P23" s="33"/>
      <c r="Q23" s="33"/>
      <c r="R23" s="33"/>
      <c r="S23" s="33"/>
      <c r="T23" s="33"/>
      <c r="U23" s="33"/>
      <c r="V23" s="33"/>
    </row>
    <row r="24" ht="13.5" customHeight="1" spans="1:22">
      <c r="A24" s="1"/>
      <c r="B24" s="33"/>
      <c r="C24" s="33"/>
      <c r="D24" s="33"/>
      <c r="E24" s="33"/>
      <c r="F24" s="33"/>
      <c r="G24" s="33"/>
      <c r="H24" s="33"/>
      <c r="I24" s="33"/>
      <c r="J24" s="33"/>
      <c r="K24" s="33"/>
      <c r="L24" s="33"/>
      <c r="M24" s="33"/>
      <c r="N24" s="33"/>
      <c r="O24" s="33"/>
      <c r="P24" s="33"/>
      <c r="Q24" s="33"/>
      <c r="R24" s="33"/>
      <c r="S24" s="33"/>
      <c r="T24" s="33"/>
      <c r="U24" s="33"/>
      <c r="V24" s="33"/>
    </row>
    <row r="25" ht="13.5" customHeight="1" spans="1:22">
      <c r="A25" s="1"/>
      <c r="B25" s="33"/>
      <c r="C25" s="33"/>
      <c r="D25" s="33"/>
      <c r="E25" s="33"/>
      <c r="F25" s="33"/>
      <c r="G25" s="33"/>
      <c r="H25" s="33"/>
      <c r="I25" s="33"/>
      <c r="J25" s="33"/>
      <c r="K25" s="33"/>
      <c r="L25" s="33"/>
      <c r="M25" s="33"/>
      <c r="N25" s="33"/>
      <c r="O25" s="33"/>
      <c r="P25" s="33"/>
      <c r="Q25" s="33"/>
      <c r="R25" s="33"/>
      <c r="S25" s="33"/>
      <c r="T25" s="33"/>
      <c r="U25" s="33"/>
      <c r="V25" s="33"/>
    </row>
    <row r="26" ht="13.5" customHeight="1" spans="1:22">
      <c r="A26" s="1"/>
      <c r="B26" s="33"/>
      <c r="C26" s="33"/>
      <c r="D26" s="33"/>
      <c r="E26" s="33"/>
      <c r="F26" s="33"/>
      <c r="G26" s="33"/>
      <c r="H26" s="33"/>
      <c r="I26" s="33"/>
      <c r="J26" s="33"/>
      <c r="K26" s="33"/>
      <c r="L26" s="33"/>
      <c r="M26" s="33"/>
      <c r="N26" s="33"/>
      <c r="O26" s="33"/>
      <c r="P26" s="33"/>
      <c r="Q26" s="33"/>
      <c r="R26" s="33"/>
      <c r="S26" s="33"/>
      <c r="T26" s="33"/>
      <c r="U26" s="33"/>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1">
      <c r="A40" s="1"/>
    </row>
    <row r="41" ht="13.5" customHeight="1" spans="1:1">
      <c r="A41" s="1"/>
    </row>
    <row r="42" ht="13.5" customHeight="1" spans="1:1">
      <c r="A42" s="1"/>
    </row>
    <row r="43" ht="13.5" customHeight="1" spans="1:1">
      <c r="A43" s="1"/>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1" manualBreakCount="1">
    <brk id="13" max="0" man="1"/>
  </rowBreaks>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スキルシート</vt:lpstr>
      <vt:lpstr>記入例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Atsumi_Fujia</dc:creator>
  <cp:lastModifiedBy>小林 雄磨</cp:lastModifiedBy>
  <dcterms:created xsi:type="dcterms:W3CDTF">2015-04-03T06:06:00Z</dcterms:created>
  <dcterms:modified xsi:type="dcterms:W3CDTF">2024-06-06T06:16:24Z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