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8\Documents\לימודים\קרקע ומים שנה שלישית\IrrigationProject\"/>
    </mc:Choice>
  </mc:AlternateContent>
  <xr:revisionPtr revIDLastSave="0" documentId="13_ncr:1_{0EF557C0-E31A-41B4-94BE-C8BE6667DF5B}" xr6:coauthVersionLast="47" xr6:coauthVersionMax="47" xr10:uidLastSave="{00000000-0000-0000-0000-000000000000}"/>
  <bookViews>
    <workbookView xWindow="-120" yWindow="-120" windowWidth="29040" windowHeight="15840" tabRatio="59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F3" i="1"/>
  <c r="E3" i="1" s="1"/>
  <c r="D3" i="1" s="1"/>
  <c r="G4" i="1"/>
  <c r="F4" i="1" s="1"/>
  <c r="E4" i="1" s="1"/>
  <c r="D4" i="1" s="1"/>
  <c r="G6" i="1"/>
  <c r="F6" i="1" s="1"/>
  <c r="E6" i="1" s="1"/>
  <c r="D6" i="1" s="1"/>
  <c r="G8" i="1"/>
  <c r="F8" i="1" s="1"/>
  <c r="E8" i="1" s="1"/>
  <c r="D8" i="1" s="1"/>
  <c r="G33" i="1"/>
  <c r="F33" i="1" s="1"/>
  <c r="E33" i="1" s="1"/>
  <c r="D33" i="1" s="1"/>
  <c r="J3" i="1"/>
  <c r="J4" i="1"/>
  <c r="J5" i="1"/>
  <c r="H5" i="1" s="1"/>
  <c r="G5" i="1" s="1"/>
  <c r="F5" i="1" s="1"/>
  <c r="E5" i="1" s="1"/>
  <c r="D5" i="1" s="1"/>
  <c r="J6" i="1"/>
  <c r="J7" i="1"/>
  <c r="H7" i="1" s="1"/>
  <c r="G7" i="1" s="1"/>
  <c r="F7" i="1" s="1"/>
  <c r="E7" i="1" s="1"/>
  <c r="D7" i="1" s="1"/>
  <c r="J8" i="1"/>
  <c r="J9" i="1"/>
  <c r="H9" i="1" s="1"/>
  <c r="G9" i="1" s="1"/>
  <c r="F9" i="1" s="1"/>
  <c r="E9" i="1" s="1"/>
  <c r="D9" i="1" s="1"/>
  <c r="J10" i="1"/>
  <c r="H10" i="1" s="1"/>
  <c r="G10" i="1" s="1"/>
  <c r="F10" i="1" s="1"/>
  <c r="E10" i="1" s="1"/>
  <c r="D10" i="1" s="1"/>
  <c r="J11" i="1"/>
  <c r="H11" i="1" s="1"/>
  <c r="G11" i="1" s="1"/>
  <c r="F11" i="1" s="1"/>
  <c r="E11" i="1" s="1"/>
  <c r="D11" i="1" s="1"/>
  <c r="J12" i="1"/>
  <c r="H12" i="1" s="1"/>
  <c r="G12" i="1" s="1"/>
  <c r="F12" i="1" s="1"/>
  <c r="E12" i="1" s="1"/>
  <c r="D12" i="1" s="1"/>
  <c r="J13" i="1"/>
  <c r="H13" i="1" s="1"/>
  <c r="G13" i="1" s="1"/>
  <c r="F13" i="1" s="1"/>
  <c r="E13" i="1" s="1"/>
  <c r="D13" i="1" s="1"/>
  <c r="J14" i="1"/>
  <c r="H14" i="1" s="1"/>
  <c r="G14" i="1" s="1"/>
  <c r="F14" i="1" s="1"/>
  <c r="E14" i="1" s="1"/>
  <c r="D14" i="1" s="1"/>
  <c r="J15" i="1"/>
  <c r="H15" i="1" s="1"/>
  <c r="G15" i="1" s="1"/>
  <c r="F15" i="1" s="1"/>
  <c r="E15" i="1" s="1"/>
  <c r="D15" i="1" s="1"/>
  <c r="J16" i="1"/>
  <c r="H16" i="1" s="1"/>
  <c r="G16" i="1" s="1"/>
  <c r="F16" i="1" s="1"/>
  <c r="E16" i="1" s="1"/>
  <c r="D16" i="1" s="1"/>
  <c r="J17" i="1"/>
  <c r="H17" i="1" s="1"/>
  <c r="G17" i="1" s="1"/>
  <c r="F17" i="1" s="1"/>
  <c r="E17" i="1" s="1"/>
  <c r="D17" i="1" s="1"/>
  <c r="J18" i="1"/>
  <c r="H18" i="1" s="1"/>
  <c r="G18" i="1" s="1"/>
  <c r="F18" i="1" s="1"/>
  <c r="E18" i="1" s="1"/>
  <c r="D18" i="1" s="1"/>
  <c r="J19" i="1"/>
  <c r="H19" i="1" s="1"/>
  <c r="G19" i="1" s="1"/>
  <c r="F19" i="1" s="1"/>
  <c r="E19" i="1" s="1"/>
  <c r="D19" i="1" s="1"/>
  <c r="J20" i="1"/>
  <c r="H20" i="1" s="1"/>
  <c r="G20" i="1" s="1"/>
  <c r="F20" i="1" s="1"/>
  <c r="E20" i="1" s="1"/>
  <c r="D20" i="1" s="1"/>
  <c r="J21" i="1"/>
  <c r="H21" i="1" s="1"/>
  <c r="G21" i="1" s="1"/>
  <c r="F21" i="1" s="1"/>
  <c r="E21" i="1" s="1"/>
  <c r="D21" i="1" s="1"/>
  <c r="J22" i="1"/>
  <c r="H22" i="1" s="1"/>
  <c r="G22" i="1" s="1"/>
  <c r="F22" i="1" s="1"/>
  <c r="E22" i="1" s="1"/>
  <c r="D22" i="1" s="1"/>
  <c r="J23" i="1"/>
  <c r="H23" i="1" s="1"/>
  <c r="G23" i="1" s="1"/>
  <c r="F23" i="1" s="1"/>
  <c r="E23" i="1" s="1"/>
  <c r="D23" i="1" s="1"/>
  <c r="J24" i="1"/>
  <c r="H24" i="1" s="1"/>
  <c r="G24" i="1" s="1"/>
  <c r="F24" i="1" s="1"/>
  <c r="E24" i="1" s="1"/>
  <c r="D24" i="1" s="1"/>
  <c r="J25" i="1"/>
  <c r="H25" i="1" s="1"/>
  <c r="G25" i="1" s="1"/>
  <c r="F25" i="1" s="1"/>
  <c r="E25" i="1" s="1"/>
  <c r="D25" i="1" s="1"/>
  <c r="J26" i="1"/>
  <c r="H26" i="1" s="1"/>
  <c r="G26" i="1" s="1"/>
  <c r="F26" i="1" s="1"/>
  <c r="E26" i="1" s="1"/>
  <c r="D26" i="1" s="1"/>
  <c r="J27" i="1"/>
  <c r="H27" i="1" s="1"/>
  <c r="G27" i="1" s="1"/>
  <c r="F27" i="1" s="1"/>
  <c r="E27" i="1" s="1"/>
  <c r="D27" i="1" s="1"/>
  <c r="J28" i="1"/>
  <c r="H28" i="1" s="1"/>
  <c r="G28" i="1" s="1"/>
  <c r="F28" i="1" s="1"/>
  <c r="E28" i="1" s="1"/>
  <c r="D28" i="1" s="1"/>
  <c r="J29" i="1"/>
  <c r="H29" i="1" s="1"/>
  <c r="G29" i="1" s="1"/>
  <c r="F29" i="1" s="1"/>
  <c r="E29" i="1" s="1"/>
  <c r="D29" i="1" s="1"/>
  <c r="J30" i="1"/>
  <c r="H30" i="1" s="1"/>
  <c r="G30" i="1" s="1"/>
  <c r="F30" i="1" s="1"/>
  <c r="E30" i="1" s="1"/>
  <c r="D30" i="1" s="1"/>
  <c r="J31" i="1"/>
  <c r="H31" i="1" s="1"/>
  <c r="G31" i="1" s="1"/>
  <c r="F31" i="1" s="1"/>
  <c r="E31" i="1" s="1"/>
  <c r="D31" i="1" s="1"/>
  <c r="J32" i="1"/>
  <c r="H32" i="1" s="1"/>
  <c r="G32" i="1" s="1"/>
  <c r="F32" i="1" s="1"/>
  <c r="E32" i="1" s="1"/>
  <c r="D32" i="1" s="1"/>
  <c r="J33" i="1"/>
  <c r="J34" i="1"/>
  <c r="H34" i="1" s="1"/>
  <c r="G34" i="1" s="1"/>
  <c r="F34" i="1" s="1"/>
  <c r="E34" i="1" s="1"/>
  <c r="D34" i="1" s="1"/>
  <c r="J35" i="1"/>
  <c r="H35" i="1" s="1"/>
  <c r="G35" i="1" s="1"/>
  <c r="F35" i="1" s="1"/>
  <c r="E35" i="1" s="1"/>
  <c r="D35" i="1" s="1"/>
  <c r="J36" i="1"/>
  <c r="H36" i="1" s="1"/>
  <c r="G36" i="1" s="1"/>
  <c r="F36" i="1" s="1"/>
  <c r="E36" i="1" s="1"/>
  <c r="D36" i="1" s="1"/>
  <c r="J37" i="1"/>
  <c r="H37" i="1" s="1"/>
  <c r="G37" i="1" s="1"/>
  <c r="F37" i="1" s="1"/>
  <c r="E37" i="1" s="1"/>
  <c r="D37" i="1" s="1"/>
  <c r="J2" i="1"/>
  <c r="H2" i="1" s="1"/>
  <c r="G2" i="1" s="1"/>
  <c r="F2" i="1" s="1"/>
  <c r="E2" i="1" s="1"/>
  <c r="D2" i="1" s="1"/>
  <c r="P6" i="1"/>
  <c r="Q6" i="1" s="1"/>
  <c r="C37" i="1" l="1"/>
  <c r="B37" i="1" l="1"/>
  <c r="A37" i="1" s="1"/>
</calcChain>
</file>

<file path=xl/sharedStrings.xml><?xml version="1.0" encoding="utf-8"?>
<sst xmlns="http://schemas.openxmlformats.org/spreadsheetml/2006/main" count="20" uniqueCount="20">
  <si>
    <t>Effective area [m^2]</t>
  </si>
  <si>
    <t>Emitters</t>
  </si>
  <si>
    <t>q_nom [l/h]</t>
  </si>
  <si>
    <t>Whole field flow [l/h]</t>
  </si>
  <si>
    <t>Whole field flow [m^3/s]</t>
  </si>
  <si>
    <t>חודש</t>
  </si>
  <si>
    <t>עשרת</t>
  </si>
  <si>
    <t>מקדם גידול</t>
  </si>
  <si>
    <t>התאדות יחוס (מ"מ ליום)</t>
  </si>
  <si>
    <t>התאדות (מ"מ ליום)</t>
  </si>
  <si>
    <t xml:space="preserve">גשם (מ"מ ליום) </t>
  </si>
  <si>
    <t>דרישת השקייה נטו (מ"מ ליום)</t>
  </si>
  <si>
    <t>דרישת השקייה ברוטו (מ"מ ליום)</t>
  </si>
  <si>
    <t>שעות</t>
  </si>
  <si>
    <t>דקות</t>
  </si>
  <si>
    <t>זמן הפעלה יומי - פורמט שעתי</t>
  </si>
  <si>
    <t>זמן הפעלה יומי (שעות)</t>
  </si>
  <si>
    <t>ספיקת השקייה יומית נומינלית (ליטר ליום)</t>
  </si>
  <si>
    <t>ספיקת השקייה יומית של כלל שדה (מ"ק ליום)</t>
  </si>
  <si>
    <t>Annual Water Amount [m^3]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</si>
</sst>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6"/>
      <color rgb="FFFF000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7" borderId="1" xfId="0" applyFont="1" applyFill="1" applyBorder="1"/>
    <xf numFmtId="0" fontId="0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/>
    </xf>
    <xf numFmtId="20" fontId="0" fillId="7" borderId="1" xfId="0" applyNumberFormat="1" applyFont="1" applyFill="1" applyBorder="1"/>
    <xf numFmtId="2" fontId="0" fillId="7" borderId="1" xfId="0" applyNumberFormat="1" applyFont="1" applyFill="1" applyBorder="1"/>
    <xf numFmtId="0" fontId="0" fillId="7" borderId="1" xfId="0" applyFont="1" applyFill="1" applyBorder="1" applyAlignment="1">
      <alignment horizontal="right" wrapText="1"/>
    </xf>
    <xf numFmtId="0" fontId="0" fillId="7" borderId="1" xfId="0" applyFont="1" applyFill="1" applyBorder="1" applyAlignment="1">
      <alignment horizontal="center"/>
    </xf>
    <xf numFmtId="20" fontId="0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 applyAlignment="1">
      <alignment horizontal="right" wrapText="1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1" fontId="0" fillId="8" borderId="1" xfId="0" applyNumberFormat="1" applyFont="1" applyFill="1" applyBorder="1"/>
    <xf numFmtId="1" fontId="0" fillId="7" borderId="1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7"/>
  <sheetViews>
    <sheetView tabSelected="1" zoomScaleNormal="100" workbookViewId="0">
      <selection activeCell="G2" sqref="G2"/>
    </sheetView>
  </sheetViews>
  <sheetFormatPr defaultRowHeight="15" x14ac:dyDescent="0.25"/>
  <cols>
    <col min="1" max="5" width="9.140625" style="1"/>
    <col min="6" max="6" width="15.85546875" style="1" customWidth="1"/>
    <col min="7" max="7" width="14.5703125" style="1" customWidth="1"/>
    <col min="8" max="8" width="16" style="1" customWidth="1"/>
    <col min="9" max="9" width="9.140625" style="1"/>
    <col min="10" max="10" width="14.140625" style="1" customWidth="1"/>
    <col min="11" max="11" width="9.140625" style="1"/>
    <col min="12" max="13" width="9.85546875" style="1" customWidth="1"/>
    <col min="14" max="14" width="19.7109375" style="1" customWidth="1"/>
    <col min="15" max="15" width="25.140625" customWidth="1"/>
    <col min="16" max="16" width="26.140625" customWidth="1"/>
    <col min="17" max="17" width="24.28515625" customWidth="1"/>
    <col min="18" max="18" width="20.5703125" customWidth="1"/>
    <col min="20" max="20" width="9.140625" customWidth="1"/>
  </cols>
  <sheetData>
    <row r="1" spans="1:18" ht="90" x14ac:dyDescent="0.25">
      <c r="A1" s="1" t="s">
        <v>15</v>
      </c>
      <c r="B1" s="1" t="s">
        <v>14</v>
      </c>
      <c r="C1" s="1" t="s">
        <v>13</v>
      </c>
      <c r="D1" s="2" t="s">
        <v>16</v>
      </c>
      <c r="E1" s="2" t="s">
        <v>17</v>
      </c>
      <c r="F1" s="2" t="s">
        <v>18</v>
      </c>
      <c r="G1" s="2" t="s">
        <v>12</v>
      </c>
      <c r="H1" s="3" t="s">
        <v>11</v>
      </c>
      <c r="I1" s="3" t="s">
        <v>10</v>
      </c>
      <c r="J1" s="3" t="s">
        <v>9</v>
      </c>
      <c r="K1" s="4" t="s">
        <v>8</v>
      </c>
      <c r="L1" s="3" t="s">
        <v>7</v>
      </c>
      <c r="M1" s="3" t="s">
        <v>6</v>
      </c>
      <c r="N1" s="4" t="s">
        <v>5</v>
      </c>
    </row>
    <row r="2" spans="1:18" ht="15" customHeight="1" x14ac:dyDescent="0.25">
      <c r="A2" s="9">
        <f t="shared" ref="A2:A37" si="0">TIME(C2,B2,0)</f>
        <v>6.25E-2</v>
      </c>
      <c r="B2" s="10">
        <f>ROUNDUP((D2-C2)*60,0)</f>
        <v>30</v>
      </c>
      <c r="C2" s="10">
        <f>TRUNC(D2)</f>
        <v>1</v>
      </c>
      <c r="D2" s="10">
        <f>E2/$P$4</f>
        <v>1.4937694704049844</v>
      </c>
      <c r="E2" s="10">
        <f>10^3 * F2 /$Q$4</f>
        <v>2.2406542056074765</v>
      </c>
      <c r="F2" s="10">
        <f>G2*$R$4*10^-3</f>
        <v>15.343999999999998</v>
      </c>
      <c r="G2" s="10">
        <f>H2/0.9</f>
        <v>0.93333333333333324</v>
      </c>
      <c r="H2" s="10">
        <f>J2-I2</f>
        <v>0.84</v>
      </c>
      <c r="I2" s="11">
        <v>0</v>
      </c>
      <c r="J2" s="10">
        <f t="shared" ref="J2:J37" si="1">K2*L2</f>
        <v>0.84</v>
      </c>
      <c r="K2" s="12">
        <v>1.4</v>
      </c>
      <c r="L2" s="10">
        <v>0.6</v>
      </c>
      <c r="M2" s="13">
        <v>1</v>
      </c>
      <c r="N2" s="17">
        <v>1</v>
      </c>
    </row>
    <row r="3" spans="1:18" x14ac:dyDescent="0.25">
      <c r="A3" s="9">
        <f t="shared" si="0"/>
        <v>0</v>
      </c>
      <c r="B3" s="14">
        <f t="shared" ref="B3:B37" si="2">ROUNDUP((D3-C3)*60,0)</f>
        <v>0</v>
      </c>
      <c r="C3" s="14">
        <f t="shared" ref="C3:C37" si="3">TRUNC(D3)</f>
        <v>0</v>
      </c>
      <c r="D3" s="14">
        <f t="shared" ref="D3:D37" si="4">E3/$P$4</f>
        <v>0</v>
      </c>
      <c r="E3" s="14">
        <f t="shared" ref="E3:E37" si="5">10^3 * F3 /$Q$4</f>
        <v>0</v>
      </c>
      <c r="F3" s="14">
        <f t="shared" ref="F3:F37" si="6">G3*$R$4*10^-3</f>
        <v>0</v>
      </c>
      <c r="G3" s="14">
        <v>0</v>
      </c>
      <c r="H3" s="14">
        <v>0</v>
      </c>
      <c r="I3" s="11">
        <v>13.83</v>
      </c>
      <c r="J3" s="10">
        <f t="shared" si="1"/>
        <v>0.84</v>
      </c>
      <c r="K3" s="12">
        <v>1.4</v>
      </c>
      <c r="L3" s="10">
        <v>0.6</v>
      </c>
      <c r="M3" s="13">
        <v>2</v>
      </c>
      <c r="N3" s="17"/>
      <c r="P3" s="19" t="s">
        <v>2</v>
      </c>
      <c r="Q3" s="20" t="s">
        <v>1</v>
      </c>
      <c r="R3" s="21" t="s">
        <v>0</v>
      </c>
    </row>
    <row r="4" spans="1:18" x14ac:dyDescent="0.25">
      <c r="A4" s="9">
        <f t="shared" si="0"/>
        <v>0</v>
      </c>
      <c r="B4" s="14">
        <f t="shared" si="2"/>
        <v>0</v>
      </c>
      <c r="C4" s="14">
        <f t="shared" si="3"/>
        <v>0</v>
      </c>
      <c r="D4" s="14">
        <f t="shared" si="4"/>
        <v>0</v>
      </c>
      <c r="E4" s="14">
        <f t="shared" si="5"/>
        <v>0</v>
      </c>
      <c r="F4" s="14">
        <f t="shared" si="6"/>
        <v>0</v>
      </c>
      <c r="G4" s="14">
        <f t="shared" ref="G4:G37" si="7">H4/0.9</f>
        <v>0</v>
      </c>
      <c r="H4" s="14">
        <v>0</v>
      </c>
      <c r="I4" s="11">
        <v>5.43</v>
      </c>
      <c r="J4" s="10">
        <f t="shared" si="1"/>
        <v>0.84</v>
      </c>
      <c r="K4" s="12">
        <v>1.4</v>
      </c>
      <c r="L4" s="10">
        <v>0.6</v>
      </c>
      <c r="M4" s="13">
        <v>3</v>
      </c>
      <c r="N4" s="17"/>
      <c r="P4" s="24">
        <v>1.5</v>
      </c>
      <c r="Q4" s="25">
        <v>6848</v>
      </c>
      <c r="R4" s="26">
        <v>16440</v>
      </c>
    </row>
    <row r="5" spans="1:18" x14ac:dyDescent="0.25">
      <c r="A5" s="5">
        <f t="shared" si="0"/>
        <v>8.819444444444445E-2</v>
      </c>
      <c r="B5" s="6">
        <f t="shared" si="2"/>
        <v>7</v>
      </c>
      <c r="C5" s="6">
        <f t="shared" si="3"/>
        <v>2</v>
      </c>
      <c r="D5" s="6">
        <f t="shared" si="4"/>
        <v>2.1133992731048807</v>
      </c>
      <c r="E5" s="6">
        <f t="shared" si="5"/>
        <v>3.1700989096573213</v>
      </c>
      <c r="F5" s="6">
        <f t="shared" si="6"/>
        <v>21.708837333333335</v>
      </c>
      <c r="G5" s="6">
        <f t="shared" si="7"/>
        <v>1.3204888888888888</v>
      </c>
      <c r="H5" s="6">
        <f>J5-I5</f>
        <v>1.1884399999999999</v>
      </c>
      <c r="I5" s="7">
        <v>0.05</v>
      </c>
      <c r="J5" s="6">
        <f t="shared" si="1"/>
        <v>1.23844</v>
      </c>
      <c r="K5" s="8">
        <v>2</v>
      </c>
      <c r="L5" s="6">
        <v>0.61921999999999999</v>
      </c>
      <c r="M5" s="1">
        <v>1</v>
      </c>
      <c r="N5" s="18">
        <v>2</v>
      </c>
      <c r="P5" s="22" t="s">
        <v>3</v>
      </c>
      <c r="Q5" s="23" t="s">
        <v>4</v>
      </c>
      <c r="R5" s="27"/>
    </row>
    <row r="6" spans="1:18" x14ac:dyDescent="0.25">
      <c r="A6" s="5">
        <f t="shared" si="0"/>
        <v>0</v>
      </c>
      <c r="B6" s="6">
        <f t="shared" si="2"/>
        <v>0</v>
      </c>
      <c r="C6" s="6">
        <f t="shared" si="3"/>
        <v>0</v>
      </c>
      <c r="D6" s="6">
        <f t="shared" si="4"/>
        <v>0</v>
      </c>
      <c r="E6" s="6">
        <f t="shared" si="5"/>
        <v>0</v>
      </c>
      <c r="F6" s="15">
        <f t="shared" si="6"/>
        <v>0</v>
      </c>
      <c r="G6" s="6">
        <f t="shared" si="7"/>
        <v>0</v>
      </c>
      <c r="H6" s="6">
        <v>0</v>
      </c>
      <c r="I6" s="7">
        <v>8.6999999999999993</v>
      </c>
      <c r="J6" s="6">
        <f t="shared" si="1"/>
        <v>1.2768999999999999</v>
      </c>
      <c r="K6" s="8">
        <v>2</v>
      </c>
      <c r="L6" s="6">
        <v>0.63844999999999996</v>
      </c>
      <c r="M6" s="1">
        <v>2</v>
      </c>
      <c r="N6" s="18"/>
      <c r="P6" s="28">
        <f>P4*Q4</f>
        <v>10272</v>
      </c>
      <c r="Q6" s="29">
        <f>P6/(3600*1000)</f>
        <v>2.8533333333333332E-3</v>
      </c>
      <c r="R6" s="27"/>
    </row>
    <row r="7" spans="1:18" x14ac:dyDescent="0.25">
      <c r="A7" s="5">
        <f t="shared" si="0"/>
        <v>9.7916666666666666E-2</v>
      </c>
      <c r="B7" s="6">
        <f t="shared" si="2"/>
        <v>21</v>
      </c>
      <c r="C7" s="6">
        <f t="shared" si="3"/>
        <v>2</v>
      </c>
      <c r="D7" s="6">
        <f t="shared" si="4"/>
        <v>2.3391007268951198</v>
      </c>
      <c r="E7" s="6">
        <f t="shared" si="5"/>
        <v>3.5086510903426795</v>
      </c>
      <c r="F7" s="6">
        <f t="shared" si="6"/>
        <v>24.02724266666667</v>
      </c>
      <c r="G7" s="6">
        <f t="shared" si="7"/>
        <v>1.4615111111111112</v>
      </c>
      <c r="H7" s="6">
        <f>J7-I7</f>
        <v>1.3153600000000001</v>
      </c>
      <c r="I7" s="7">
        <v>0</v>
      </c>
      <c r="J7" s="6">
        <f t="shared" si="1"/>
        <v>1.3153600000000001</v>
      </c>
      <c r="K7" s="8">
        <v>2</v>
      </c>
      <c r="L7" s="6">
        <v>0.65768000000000004</v>
      </c>
      <c r="M7" s="1">
        <v>3</v>
      </c>
      <c r="N7" s="18"/>
      <c r="P7" s="30"/>
      <c r="Q7" s="30"/>
      <c r="R7" s="30"/>
    </row>
    <row r="8" spans="1:18" x14ac:dyDescent="0.25">
      <c r="A8" s="9">
        <f t="shared" si="0"/>
        <v>0</v>
      </c>
      <c r="B8" s="14">
        <f t="shared" si="2"/>
        <v>0</v>
      </c>
      <c r="C8" s="14">
        <f t="shared" si="3"/>
        <v>0</v>
      </c>
      <c r="D8" s="14">
        <f t="shared" si="4"/>
        <v>0</v>
      </c>
      <c r="E8" s="14">
        <f t="shared" si="5"/>
        <v>0</v>
      </c>
      <c r="F8" s="14">
        <f t="shared" si="6"/>
        <v>0</v>
      </c>
      <c r="G8" s="14">
        <f t="shared" si="7"/>
        <v>0</v>
      </c>
      <c r="H8" s="14">
        <v>0</v>
      </c>
      <c r="I8" s="11">
        <v>4.4000000000000004</v>
      </c>
      <c r="J8" s="10">
        <f t="shared" si="1"/>
        <v>2.166112</v>
      </c>
      <c r="K8" s="12">
        <v>3.2</v>
      </c>
      <c r="L8" s="10">
        <v>0.67691000000000001</v>
      </c>
      <c r="M8" s="13">
        <v>1</v>
      </c>
      <c r="N8" s="17">
        <v>3</v>
      </c>
      <c r="P8" s="30"/>
      <c r="Q8" s="30"/>
      <c r="R8" s="30"/>
    </row>
    <row r="9" spans="1:18" x14ac:dyDescent="0.25">
      <c r="A9" s="9">
        <f t="shared" si="0"/>
        <v>5.2777777777777778E-2</v>
      </c>
      <c r="B9" s="10">
        <f t="shared" si="2"/>
        <v>16</v>
      </c>
      <c r="C9" s="10">
        <f t="shared" si="3"/>
        <v>1</v>
      </c>
      <c r="D9" s="10">
        <f t="shared" si="4"/>
        <v>1.258408307372793</v>
      </c>
      <c r="E9" s="10">
        <f t="shared" si="5"/>
        <v>1.8876124610591896</v>
      </c>
      <c r="F9" s="10">
        <f t="shared" si="6"/>
        <v>12.926370133333331</v>
      </c>
      <c r="G9" s="10">
        <f t="shared" si="7"/>
        <v>0.78627555555555539</v>
      </c>
      <c r="H9" s="10">
        <f t="shared" ref="H9:H32" si="8">J9-I9</f>
        <v>0.70764799999999983</v>
      </c>
      <c r="I9" s="11">
        <v>1.52</v>
      </c>
      <c r="J9" s="10">
        <f t="shared" si="1"/>
        <v>2.2276479999999999</v>
      </c>
      <c r="K9" s="12">
        <v>3.2</v>
      </c>
      <c r="L9" s="10">
        <v>0.69613999999999998</v>
      </c>
      <c r="M9" s="13">
        <v>2</v>
      </c>
      <c r="N9" s="17"/>
      <c r="P9" s="19" t="s">
        <v>19</v>
      </c>
      <c r="Q9" s="30"/>
      <c r="R9" s="30"/>
    </row>
    <row r="10" spans="1:18" x14ac:dyDescent="0.25">
      <c r="A10" s="9">
        <f t="shared" si="0"/>
        <v>3.5416666666666666E-2</v>
      </c>
      <c r="B10" s="10">
        <f t="shared" si="2"/>
        <v>51</v>
      </c>
      <c r="C10" s="10">
        <f t="shared" si="3"/>
        <v>0</v>
      </c>
      <c r="D10" s="10">
        <f t="shared" si="4"/>
        <v>0.8343484942886813</v>
      </c>
      <c r="E10" s="10">
        <f t="shared" si="5"/>
        <v>1.2515227414330219</v>
      </c>
      <c r="F10" s="10">
        <f t="shared" si="6"/>
        <v>8.5704277333333341</v>
      </c>
      <c r="G10" s="10">
        <f t="shared" si="7"/>
        <v>0.52131555555555564</v>
      </c>
      <c r="H10" s="10">
        <f t="shared" si="8"/>
        <v>0.46918400000000005</v>
      </c>
      <c r="I10" s="11">
        <v>1.82</v>
      </c>
      <c r="J10" s="10">
        <f t="shared" si="1"/>
        <v>2.2891840000000001</v>
      </c>
      <c r="K10" s="12">
        <v>3.2</v>
      </c>
      <c r="L10" s="10">
        <v>0.71537000000000006</v>
      </c>
      <c r="M10" s="13">
        <v>3</v>
      </c>
      <c r="N10" s="17"/>
      <c r="P10" s="24">
        <f>10*SUM(F2:F37)</f>
        <v>18886.808674666659</v>
      </c>
      <c r="Q10" s="30"/>
      <c r="R10" s="30"/>
    </row>
    <row r="11" spans="1:18" x14ac:dyDescent="0.25">
      <c r="A11" s="5">
        <f t="shared" si="0"/>
        <v>0.11666666666666665</v>
      </c>
      <c r="B11" s="6">
        <f t="shared" si="2"/>
        <v>48</v>
      </c>
      <c r="C11" s="6">
        <f t="shared" si="3"/>
        <v>2</v>
      </c>
      <c r="D11" s="6">
        <f t="shared" si="4"/>
        <v>2.7836038421599176</v>
      </c>
      <c r="E11" s="6">
        <f t="shared" si="5"/>
        <v>4.1754057632398762</v>
      </c>
      <c r="F11" s="6">
        <f t="shared" si="6"/>
        <v>28.59317866666667</v>
      </c>
      <c r="G11" s="6">
        <f t="shared" si="7"/>
        <v>1.7392444444444446</v>
      </c>
      <c r="H11" s="6">
        <f t="shared" si="8"/>
        <v>1.5653200000000003</v>
      </c>
      <c r="I11" s="7">
        <v>1.52</v>
      </c>
      <c r="J11" s="6">
        <f t="shared" si="1"/>
        <v>3.0853200000000003</v>
      </c>
      <c r="K11" s="8">
        <v>4.2</v>
      </c>
      <c r="L11" s="6">
        <v>0.73460000000000003</v>
      </c>
      <c r="M11" s="1">
        <v>1</v>
      </c>
      <c r="N11" s="18">
        <v>4</v>
      </c>
    </row>
    <row r="12" spans="1:18" x14ac:dyDescent="0.25">
      <c r="A12" s="5">
        <f t="shared" si="0"/>
        <v>0.22638888888888889</v>
      </c>
      <c r="B12" s="6">
        <f t="shared" si="2"/>
        <v>26</v>
      </c>
      <c r="C12" s="6">
        <f t="shared" si="3"/>
        <v>5</v>
      </c>
      <c r="D12" s="6">
        <f t="shared" si="4"/>
        <v>5.4168455607476638</v>
      </c>
      <c r="E12" s="6">
        <f t="shared" si="5"/>
        <v>8.1252683411214957</v>
      </c>
      <c r="F12" s="6">
        <f t="shared" si="6"/>
        <v>55.641837600000002</v>
      </c>
      <c r="G12" s="6">
        <f t="shared" si="7"/>
        <v>3.3845399999999999</v>
      </c>
      <c r="H12" s="6">
        <f t="shared" si="8"/>
        <v>3.0460859999999998</v>
      </c>
      <c r="I12" s="7">
        <v>0.12</v>
      </c>
      <c r="J12" s="6">
        <f t="shared" si="1"/>
        <v>3.166086</v>
      </c>
      <c r="K12" s="8">
        <v>4.2</v>
      </c>
      <c r="L12" s="6">
        <v>0.75383</v>
      </c>
      <c r="M12" s="1">
        <v>2</v>
      </c>
      <c r="N12" s="18"/>
    </row>
    <row r="13" spans="1:18" x14ac:dyDescent="0.25">
      <c r="A13" s="5">
        <f t="shared" si="0"/>
        <v>0.24097222222222223</v>
      </c>
      <c r="B13" s="6">
        <f t="shared" si="2"/>
        <v>47</v>
      </c>
      <c r="C13" s="6">
        <f t="shared" si="3"/>
        <v>5</v>
      </c>
      <c r="D13" s="6">
        <f t="shared" si="4"/>
        <v>5.7738671339563874</v>
      </c>
      <c r="E13" s="6">
        <f t="shared" si="5"/>
        <v>8.6608007009345815</v>
      </c>
      <c r="F13" s="6">
        <f t="shared" si="6"/>
        <v>59.309163200000015</v>
      </c>
      <c r="G13" s="6">
        <f t="shared" si="7"/>
        <v>3.607613333333334</v>
      </c>
      <c r="H13" s="6">
        <f t="shared" si="8"/>
        <v>3.2468520000000005</v>
      </c>
      <c r="I13" s="7">
        <v>0</v>
      </c>
      <c r="J13" s="6">
        <f t="shared" si="1"/>
        <v>3.2468520000000005</v>
      </c>
      <c r="K13" s="8">
        <v>4.2</v>
      </c>
      <c r="L13" s="6">
        <v>0.77306000000000008</v>
      </c>
      <c r="M13" s="1">
        <v>3</v>
      </c>
      <c r="N13" s="18"/>
    </row>
    <row r="14" spans="1:18" x14ac:dyDescent="0.25">
      <c r="A14" s="9">
        <f t="shared" si="0"/>
        <v>0.34097222222222223</v>
      </c>
      <c r="B14" s="10">
        <f t="shared" si="2"/>
        <v>11</v>
      </c>
      <c r="C14" s="10">
        <f t="shared" si="3"/>
        <v>8</v>
      </c>
      <c r="D14" s="10">
        <f t="shared" si="4"/>
        <v>8.1717761422637594</v>
      </c>
      <c r="E14" s="10">
        <f t="shared" si="5"/>
        <v>12.257664213395639</v>
      </c>
      <c r="F14" s="10">
        <f t="shared" si="6"/>
        <v>83.940484533333333</v>
      </c>
      <c r="G14" s="10">
        <f t="shared" si="7"/>
        <v>5.1058688888888888</v>
      </c>
      <c r="H14" s="10">
        <f t="shared" si="8"/>
        <v>4.5952820000000001</v>
      </c>
      <c r="I14" s="11">
        <v>0</v>
      </c>
      <c r="J14" s="10">
        <f t="shared" si="1"/>
        <v>4.5952820000000001</v>
      </c>
      <c r="K14" s="12">
        <v>5.8</v>
      </c>
      <c r="L14" s="10">
        <v>0.79229000000000005</v>
      </c>
      <c r="M14" s="13">
        <v>1</v>
      </c>
      <c r="N14" s="17">
        <v>5</v>
      </c>
    </row>
    <row r="15" spans="1:18" x14ac:dyDescent="0.25">
      <c r="A15" s="9">
        <f t="shared" si="0"/>
        <v>0.34930555555555554</v>
      </c>
      <c r="B15" s="10">
        <f t="shared" si="2"/>
        <v>23</v>
      </c>
      <c r="C15" s="10">
        <f t="shared" si="3"/>
        <v>8</v>
      </c>
      <c r="D15" s="10">
        <f t="shared" si="4"/>
        <v>8.370116718587747</v>
      </c>
      <c r="E15" s="10">
        <f t="shared" si="5"/>
        <v>12.55517507788162</v>
      </c>
      <c r="F15" s="10">
        <f t="shared" si="6"/>
        <v>85.977838933333331</v>
      </c>
      <c r="G15" s="10">
        <f t="shared" si="7"/>
        <v>5.2297955555555555</v>
      </c>
      <c r="H15" s="10">
        <f t="shared" si="8"/>
        <v>4.7068159999999999</v>
      </c>
      <c r="I15" s="11">
        <v>0</v>
      </c>
      <c r="J15" s="10">
        <f t="shared" si="1"/>
        <v>4.7068159999999999</v>
      </c>
      <c r="K15" s="12">
        <v>5.8</v>
      </c>
      <c r="L15" s="10">
        <v>0.81152000000000002</v>
      </c>
      <c r="M15" s="13">
        <v>2</v>
      </c>
      <c r="N15" s="17"/>
    </row>
    <row r="16" spans="1:18" x14ac:dyDescent="0.25">
      <c r="A16" s="9">
        <f t="shared" si="0"/>
        <v>0.3576388888888889</v>
      </c>
      <c r="B16" s="10">
        <f t="shared" si="2"/>
        <v>35</v>
      </c>
      <c r="C16" s="10">
        <f t="shared" si="3"/>
        <v>8</v>
      </c>
      <c r="D16" s="10">
        <f t="shared" si="4"/>
        <v>8.5684572949117328</v>
      </c>
      <c r="E16" s="10">
        <f t="shared" si="5"/>
        <v>12.852685942367598</v>
      </c>
      <c r="F16" s="10">
        <f t="shared" si="6"/>
        <v>88.015193333333315</v>
      </c>
      <c r="G16" s="10">
        <f t="shared" si="7"/>
        <v>5.3537222222222214</v>
      </c>
      <c r="H16" s="10">
        <f t="shared" si="8"/>
        <v>4.8183499999999997</v>
      </c>
      <c r="I16" s="11">
        <v>0</v>
      </c>
      <c r="J16" s="10">
        <f t="shared" si="1"/>
        <v>4.8183499999999997</v>
      </c>
      <c r="K16" s="12">
        <v>5.8</v>
      </c>
      <c r="L16" s="10">
        <v>0.83074999999999999</v>
      </c>
      <c r="M16" s="13">
        <v>3</v>
      </c>
      <c r="N16" s="17"/>
    </row>
    <row r="17" spans="1:55" x14ac:dyDescent="0.25">
      <c r="A17" s="5">
        <f t="shared" si="0"/>
        <v>0.4284722222222222</v>
      </c>
      <c r="B17" s="6">
        <f t="shared" si="2"/>
        <v>17</v>
      </c>
      <c r="C17" s="6">
        <f t="shared" si="3"/>
        <v>10</v>
      </c>
      <c r="D17" s="6">
        <f t="shared" si="4"/>
        <v>10.278556593977154</v>
      </c>
      <c r="E17" s="6">
        <f t="shared" si="5"/>
        <v>15.417834890965731</v>
      </c>
      <c r="F17" s="6">
        <f t="shared" si="6"/>
        <v>105.58133333333333</v>
      </c>
      <c r="G17" s="6">
        <f t="shared" si="7"/>
        <v>6.4222222222222216</v>
      </c>
      <c r="H17" s="6">
        <f t="shared" si="8"/>
        <v>5.7799999999999994</v>
      </c>
      <c r="I17" s="1">
        <v>0</v>
      </c>
      <c r="J17" s="6">
        <f t="shared" si="1"/>
        <v>5.7799999999999994</v>
      </c>
      <c r="K17" s="8">
        <v>6.8</v>
      </c>
      <c r="L17" s="6">
        <v>0.85</v>
      </c>
      <c r="M17" s="1">
        <v>1</v>
      </c>
      <c r="N17" s="18">
        <v>6</v>
      </c>
    </row>
    <row r="18" spans="1:55" x14ac:dyDescent="0.25">
      <c r="A18" s="5">
        <f t="shared" si="0"/>
        <v>0.4284722222222222</v>
      </c>
      <c r="B18" s="6">
        <f t="shared" si="2"/>
        <v>17</v>
      </c>
      <c r="C18" s="6">
        <f t="shared" si="3"/>
        <v>10</v>
      </c>
      <c r="D18" s="6">
        <f t="shared" si="4"/>
        <v>10.278556593977154</v>
      </c>
      <c r="E18" s="6">
        <f t="shared" si="5"/>
        <v>15.417834890965731</v>
      </c>
      <c r="F18" s="6">
        <f t="shared" si="6"/>
        <v>105.58133333333333</v>
      </c>
      <c r="G18" s="6">
        <f t="shared" si="7"/>
        <v>6.4222222222222216</v>
      </c>
      <c r="H18" s="6">
        <f t="shared" si="8"/>
        <v>5.7799999999999994</v>
      </c>
      <c r="I18" s="1">
        <v>0</v>
      </c>
      <c r="J18" s="6">
        <f t="shared" si="1"/>
        <v>5.7799999999999994</v>
      </c>
      <c r="K18" s="8">
        <v>6.8</v>
      </c>
      <c r="L18" s="6">
        <v>0.85</v>
      </c>
      <c r="M18" s="1">
        <v>2</v>
      </c>
      <c r="N18" s="18"/>
    </row>
    <row r="19" spans="1:55" x14ac:dyDescent="0.25">
      <c r="A19" s="5">
        <f t="shared" si="0"/>
        <v>0.4284722222222222</v>
      </c>
      <c r="B19" s="6">
        <f t="shared" si="2"/>
        <v>17</v>
      </c>
      <c r="C19" s="6">
        <f t="shared" si="3"/>
        <v>10</v>
      </c>
      <c r="D19" s="6">
        <f t="shared" si="4"/>
        <v>10.278556593977154</v>
      </c>
      <c r="E19" s="6">
        <f t="shared" si="5"/>
        <v>15.417834890965731</v>
      </c>
      <c r="F19" s="6">
        <f t="shared" si="6"/>
        <v>105.58133333333333</v>
      </c>
      <c r="G19" s="6">
        <f t="shared" si="7"/>
        <v>6.4222222222222216</v>
      </c>
      <c r="H19" s="6">
        <f t="shared" si="8"/>
        <v>5.7799999999999994</v>
      </c>
      <c r="I19" s="1">
        <v>0</v>
      </c>
      <c r="J19" s="6">
        <f t="shared" si="1"/>
        <v>5.7799999999999994</v>
      </c>
      <c r="K19" s="8">
        <v>6.8</v>
      </c>
      <c r="L19" s="6">
        <v>0.85</v>
      </c>
      <c r="M19" s="1">
        <v>3</v>
      </c>
      <c r="N19" s="18"/>
    </row>
    <row r="20" spans="1:55" x14ac:dyDescent="0.25">
      <c r="A20" s="9">
        <f t="shared" si="0"/>
        <v>0.42222222222222222</v>
      </c>
      <c r="B20" s="10">
        <f t="shared" si="2"/>
        <v>8</v>
      </c>
      <c r="C20" s="10">
        <f t="shared" si="3"/>
        <v>10</v>
      </c>
      <c r="D20" s="10">
        <f t="shared" si="4"/>
        <v>10.127401349948078</v>
      </c>
      <c r="E20" s="10">
        <f t="shared" si="5"/>
        <v>15.191102024922118</v>
      </c>
      <c r="F20" s="10">
        <f t="shared" si="6"/>
        <v>104.02866666666667</v>
      </c>
      <c r="G20" s="10">
        <f t="shared" si="7"/>
        <v>6.3277777777777775</v>
      </c>
      <c r="H20" s="10">
        <f t="shared" si="8"/>
        <v>5.6950000000000003</v>
      </c>
      <c r="I20" s="13">
        <v>0</v>
      </c>
      <c r="J20" s="10">
        <f t="shared" si="1"/>
        <v>5.6950000000000003</v>
      </c>
      <c r="K20" s="12">
        <v>6.7</v>
      </c>
      <c r="L20" s="10">
        <v>0.85</v>
      </c>
      <c r="M20" s="13">
        <v>1</v>
      </c>
      <c r="N20" s="17">
        <v>7</v>
      </c>
      <c r="AZ20" s="16"/>
      <c r="BA20" s="16"/>
      <c r="BB20" s="16"/>
      <c r="BC20" s="16"/>
    </row>
    <row r="21" spans="1:55" ht="15" customHeight="1" x14ac:dyDescent="0.25">
      <c r="A21" s="9">
        <f t="shared" si="0"/>
        <v>0.42222222222222222</v>
      </c>
      <c r="B21" s="10">
        <f t="shared" si="2"/>
        <v>8</v>
      </c>
      <c r="C21" s="10">
        <f t="shared" si="3"/>
        <v>10</v>
      </c>
      <c r="D21" s="10">
        <f t="shared" si="4"/>
        <v>10.127401349948078</v>
      </c>
      <c r="E21" s="10">
        <f t="shared" si="5"/>
        <v>15.191102024922118</v>
      </c>
      <c r="F21" s="10">
        <f t="shared" si="6"/>
        <v>104.02866666666667</v>
      </c>
      <c r="G21" s="10">
        <f t="shared" si="7"/>
        <v>6.3277777777777775</v>
      </c>
      <c r="H21" s="10">
        <f t="shared" si="8"/>
        <v>5.6950000000000003</v>
      </c>
      <c r="I21" s="13">
        <v>0</v>
      </c>
      <c r="J21" s="10">
        <f t="shared" si="1"/>
        <v>5.6950000000000003</v>
      </c>
      <c r="K21" s="12">
        <v>6.7</v>
      </c>
      <c r="L21" s="10">
        <v>0.85</v>
      </c>
      <c r="M21" s="13">
        <v>2</v>
      </c>
      <c r="N21" s="17"/>
      <c r="AZ21" s="16"/>
      <c r="BA21" s="16"/>
      <c r="BB21" s="16"/>
      <c r="BC21" s="16"/>
    </row>
    <row r="22" spans="1:55" x14ac:dyDescent="0.25">
      <c r="A22" s="9">
        <f t="shared" si="0"/>
        <v>0.42222222222222222</v>
      </c>
      <c r="B22" s="10">
        <f t="shared" si="2"/>
        <v>8</v>
      </c>
      <c r="C22" s="10">
        <f t="shared" si="3"/>
        <v>10</v>
      </c>
      <c r="D22" s="10">
        <f t="shared" si="4"/>
        <v>10.127401349948078</v>
      </c>
      <c r="E22" s="10">
        <f t="shared" si="5"/>
        <v>15.191102024922118</v>
      </c>
      <c r="F22" s="10">
        <f t="shared" si="6"/>
        <v>104.02866666666667</v>
      </c>
      <c r="G22" s="10">
        <f t="shared" si="7"/>
        <v>6.3277777777777775</v>
      </c>
      <c r="H22" s="10">
        <f t="shared" si="8"/>
        <v>5.6950000000000003</v>
      </c>
      <c r="I22" s="13">
        <v>0</v>
      </c>
      <c r="J22" s="10">
        <f t="shared" si="1"/>
        <v>5.6950000000000003</v>
      </c>
      <c r="K22" s="12">
        <v>6.7</v>
      </c>
      <c r="L22" s="10">
        <v>0.85</v>
      </c>
      <c r="M22" s="13">
        <v>3</v>
      </c>
      <c r="N22" s="17"/>
      <c r="AZ22" s="16"/>
      <c r="BA22" s="16"/>
      <c r="BB22" s="16"/>
      <c r="BC22" s="16"/>
    </row>
    <row r="23" spans="1:55" x14ac:dyDescent="0.25">
      <c r="A23" s="5">
        <f t="shared" si="0"/>
        <v>0.39097222222222222</v>
      </c>
      <c r="B23" s="6">
        <f t="shared" si="2"/>
        <v>23</v>
      </c>
      <c r="C23" s="6">
        <f t="shared" si="3"/>
        <v>9</v>
      </c>
      <c r="D23" s="6">
        <f t="shared" si="4"/>
        <v>9.3716251298027</v>
      </c>
      <c r="E23" s="6">
        <f t="shared" si="5"/>
        <v>14.057437694704049</v>
      </c>
      <c r="F23" s="6">
        <f t="shared" si="6"/>
        <v>96.265333333333331</v>
      </c>
      <c r="G23" s="6">
        <f t="shared" si="7"/>
        <v>5.8555555555555552</v>
      </c>
      <c r="H23" s="6">
        <f t="shared" si="8"/>
        <v>5.27</v>
      </c>
      <c r="I23" s="1">
        <v>0</v>
      </c>
      <c r="J23" s="6">
        <f t="shared" si="1"/>
        <v>5.27</v>
      </c>
      <c r="K23" s="8">
        <v>6.2</v>
      </c>
      <c r="L23" s="6">
        <v>0.85</v>
      </c>
      <c r="M23" s="1">
        <v>1</v>
      </c>
      <c r="N23" s="18">
        <v>8</v>
      </c>
      <c r="AZ23" s="16"/>
      <c r="BA23" s="16"/>
      <c r="BB23" s="16"/>
      <c r="BC23" s="16"/>
    </row>
    <row r="24" spans="1:55" x14ac:dyDescent="0.25">
      <c r="A24" s="5">
        <f t="shared" si="0"/>
        <v>0.39097222222222222</v>
      </c>
      <c r="B24" s="6">
        <f t="shared" si="2"/>
        <v>23</v>
      </c>
      <c r="C24" s="6">
        <f t="shared" si="3"/>
        <v>9</v>
      </c>
      <c r="D24" s="6">
        <f t="shared" si="4"/>
        <v>9.3716251298027</v>
      </c>
      <c r="E24" s="6">
        <f t="shared" si="5"/>
        <v>14.057437694704049</v>
      </c>
      <c r="F24" s="6">
        <f t="shared" si="6"/>
        <v>96.265333333333331</v>
      </c>
      <c r="G24" s="6">
        <f t="shared" si="7"/>
        <v>5.8555555555555552</v>
      </c>
      <c r="H24" s="6">
        <f t="shared" si="8"/>
        <v>5.27</v>
      </c>
      <c r="I24" s="1">
        <v>0</v>
      </c>
      <c r="J24" s="6">
        <f t="shared" si="1"/>
        <v>5.27</v>
      </c>
      <c r="K24" s="8">
        <v>6.2</v>
      </c>
      <c r="L24" s="6">
        <v>0.85</v>
      </c>
      <c r="M24" s="1">
        <v>2</v>
      </c>
      <c r="N24" s="18"/>
      <c r="AZ24" s="16"/>
      <c r="BA24" s="16"/>
      <c r="BB24" s="16"/>
      <c r="BC24" s="16"/>
    </row>
    <row r="25" spans="1:55" x14ac:dyDescent="0.25">
      <c r="A25" s="5">
        <f t="shared" si="0"/>
        <v>0.39097222222222222</v>
      </c>
      <c r="B25" s="6">
        <f t="shared" si="2"/>
        <v>23</v>
      </c>
      <c r="C25" s="6">
        <f t="shared" si="3"/>
        <v>9</v>
      </c>
      <c r="D25" s="6">
        <f t="shared" si="4"/>
        <v>9.3716251298027</v>
      </c>
      <c r="E25" s="6">
        <f t="shared" si="5"/>
        <v>14.057437694704049</v>
      </c>
      <c r="F25" s="6">
        <f t="shared" si="6"/>
        <v>96.265333333333331</v>
      </c>
      <c r="G25" s="6">
        <f t="shared" si="7"/>
        <v>5.8555555555555552</v>
      </c>
      <c r="H25" s="6">
        <f t="shared" si="8"/>
        <v>5.27</v>
      </c>
      <c r="I25" s="1">
        <v>0</v>
      </c>
      <c r="J25" s="6">
        <f t="shared" si="1"/>
        <v>5.27</v>
      </c>
      <c r="K25" s="8">
        <v>6.2</v>
      </c>
      <c r="L25" s="6">
        <v>0.85</v>
      </c>
      <c r="M25" s="1">
        <v>3</v>
      </c>
      <c r="N25" s="18"/>
      <c r="AZ25" s="16"/>
      <c r="BA25" s="16"/>
      <c r="BB25" s="16"/>
      <c r="BC25" s="16"/>
    </row>
    <row r="26" spans="1:55" x14ac:dyDescent="0.25">
      <c r="A26" s="9">
        <f t="shared" si="0"/>
        <v>0.32777777777777778</v>
      </c>
      <c r="B26" s="10">
        <f t="shared" si="2"/>
        <v>52</v>
      </c>
      <c r="C26" s="10">
        <f t="shared" si="3"/>
        <v>7</v>
      </c>
      <c r="D26" s="10">
        <f t="shared" si="4"/>
        <v>7.8600726895119415</v>
      </c>
      <c r="E26" s="10">
        <f t="shared" si="5"/>
        <v>11.790109034267912</v>
      </c>
      <c r="F26" s="10">
        <f t="shared" si="6"/>
        <v>80.73866666666666</v>
      </c>
      <c r="G26" s="10">
        <f t="shared" si="7"/>
        <v>4.9111111111111105</v>
      </c>
      <c r="H26" s="10">
        <f t="shared" si="8"/>
        <v>4.42</v>
      </c>
      <c r="I26" s="13">
        <v>0</v>
      </c>
      <c r="J26" s="10">
        <f t="shared" si="1"/>
        <v>4.42</v>
      </c>
      <c r="K26" s="12">
        <v>5.2</v>
      </c>
      <c r="L26" s="10">
        <v>0.85</v>
      </c>
      <c r="M26" s="13">
        <v>1</v>
      </c>
      <c r="N26" s="17">
        <v>9</v>
      </c>
      <c r="AZ26" s="16"/>
      <c r="BA26" s="16"/>
      <c r="BB26" s="16"/>
      <c r="BC26" s="16"/>
    </row>
    <row r="27" spans="1:55" x14ac:dyDescent="0.25">
      <c r="A27" s="9">
        <f t="shared" si="0"/>
        <v>0.32777777777777778</v>
      </c>
      <c r="B27" s="10">
        <f t="shared" si="2"/>
        <v>52</v>
      </c>
      <c r="C27" s="10">
        <f t="shared" si="3"/>
        <v>7</v>
      </c>
      <c r="D27" s="10">
        <f t="shared" si="4"/>
        <v>7.8600726895119415</v>
      </c>
      <c r="E27" s="10">
        <f t="shared" si="5"/>
        <v>11.790109034267912</v>
      </c>
      <c r="F27" s="10">
        <f t="shared" si="6"/>
        <v>80.73866666666666</v>
      </c>
      <c r="G27" s="10">
        <f t="shared" si="7"/>
        <v>4.9111111111111105</v>
      </c>
      <c r="H27" s="10">
        <f t="shared" si="8"/>
        <v>4.42</v>
      </c>
      <c r="I27" s="13">
        <v>0</v>
      </c>
      <c r="J27" s="10">
        <f t="shared" si="1"/>
        <v>4.42</v>
      </c>
      <c r="K27" s="12">
        <v>5.2</v>
      </c>
      <c r="L27" s="10">
        <v>0.85</v>
      </c>
      <c r="M27" s="13">
        <v>2</v>
      </c>
      <c r="N27" s="17"/>
      <c r="AZ27" s="16"/>
      <c r="BA27" s="16"/>
      <c r="BB27" s="16"/>
      <c r="BC27" s="16"/>
    </row>
    <row r="28" spans="1:55" x14ac:dyDescent="0.25">
      <c r="A28" s="9">
        <f t="shared" si="0"/>
        <v>0.32777777777777778</v>
      </c>
      <c r="B28" s="10">
        <f t="shared" si="2"/>
        <v>52</v>
      </c>
      <c r="C28" s="10">
        <f t="shared" si="3"/>
        <v>7</v>
      </c>
      <c r="D28" s="10">
        <f t="shared" si="4"/>
        <v>7.8600726895119415</v>
      </c>
      <c r="E28" s="10">
        <f t="shared" si="5"/>
        <v>11.790109034267912</v>
      </c>
      <c r="F28" s="10">
        <f t="shared" si="6"/>
        <v>80.73866666666666</v>
      </c>
      <c r="G28" s="10">
        <f t="shared" si="7"/>
        <v>4.9111111111111105</v>
      </c>
      <c r="H28" s="10">
        <f t="shared" si="8"/>
        <v>4.42</v>
      </c>
      <c r="I28" s="13">
        <v>0</v>
      </c>
      <c r="J28" s="10">
        <f t="shared" si="1"/>
        <v>4.42</v>
      </c>
      <c r="K28" s="12">
        <v>5.2</v>
      </c>
      <c r="L28" s="10">
        <v>0.85</v>
      </c>
      <c r="M28" s="13">
        <v>3</v>
      </c>
      <c r="N28" s="17"/>
    </row>
    <row r="29" spans="1:55" x14ac:dyDescent="0.25">
      <c r="A29" s="5">
        <f t="shared" si="0"/>
        <v>0.21875</v>
      </c>
      <c r="B29" s="6">
        <f t="shared" si="2"/>
        <v>15</v>
      </c>
      <c r="C29" s="6">
        <f t="shared" si="3"/>
        <v>5</v>
      </c>
      <c r="D29" s="6">
        <f t="shared" si="4"/>
        <v>5.2406412253374857</v>
      </c>
      <c r="E29" s="6">
        <f t="shared" si="5"/>
        <v>7.8609618380062285</v>
      </c>
      <c r="F29" s="6">
        <f t="shared" si="6"/>
        <v>53.831866666666656</v>
      </c>
      <c r="G29" s="6">
        <f t="shared" si="7"/>
        <v>3.2744444444444438</v>
      </c>
      <c r="H29" s="6">
        <f t="shared" si="8"/>
        <v>2.9469999999999996</v>
      </c>
      <c r="I29" s="1">
        <v>0</v>
      </c>
      <c r="J29" s="6">
        <f t="shared" si="1"/>
        <v>2.9469999999999996</v>
      </c>
      <c r="K29" s="8">
        <v>3.5</v>
      </c>
      <c r="L29" s="6">
        <v>0.84199999999999986</v>
      </c>
      <c r="M29" s="1">
        <v>1</v>
      </c>
      <c r="N29" s="18">
        <v>10</v>
      </c>
    </row>
    <row r="30" spans="1:55" x14ac:dyDescent="0.25">
      <c r="A30" s="5">
        <f t="shared" si="0"/>
        <v>0.19999999999999998</v>
      </c>
      <c r="B30" s="6">
        <f t="shared" si="2"/>
        <v>48</v>
      </c>
      <c r="C30" s="6">
        <f t="shared" si="3"/>
        <v>4</v>
      </c>
      <c r="D30" s="6">
        <f t="shared" si="4"/>
        <v>4.798734423676013</v>
      </c>
      <c r="E30" s="6">
        <f t="shared" si="5"/>
        <v>7.1981016355140195</v>
      </c>
      <c r="F30" s="6">
        <f t="shared" si="6"/>
        <v>49.292600000000007</v>
      </c>
      <c r="G30" s="6">
        <f t="shared" si="7"/>
        <v>2.9983333333333335</v>
      </c>
      <c r="H30" s="6">
        <f t="shared" si="8"/>
        <v>2.6985000000000001</v>
      </c>
      <c r="I30" s="1">
        <v>0.21</v>
      </c>
      <c r="J30" s="6">
        <f t="shared" si="1"/>
        <v>2.9085000000000001</v>
      </c>
      <c r="K30" s="8">
        <v>3.5</v>
      </c>
      <c r="L30" s="6">
        <v>0.83099999999999996</v>
      </c>
      <c r="M30" s="1">
        <v>2</v>
      </c>
      <c r="N30" s="18"/>
    </row>
    <row r="31" spans="1:55" x14ac:dyDescent="0.25">
      <c r="A31" s="5">
        <f t="shared" si="0"/>
        <v>0.16388888888888889</v>
      </c>
      <c r="B31" s="6">
        <f t="shared" si="2"/>
        <v>56</v>
      </c>
      <c r="C31" s="6">
        <f t="shared" si="3"/>
        <v>3</v>
      </c>
      <c r="D31" s="6">
        <f t="shared" si="4"/>
        <v>3.9300363447559694</v>
      </c>
      <c r="E31" s="6">
        <f t="shared" si="5"/>
        <v>5.8950545171339543</v>
      </c>
      <c r="F31" s="6">
        <f t="shared" si="6"/>
        <v>40.369333333333323</v>
      </c>
      <c r="G31" s="6">
        <f t="shared" si="7"/>
        <v>2.4555555555555548</v>
      </c>
      <c r="H31" s="6">
        <f t="shared" si="8"/>
        <v>2.2099999999999995</v>
      </c>
      <c r="I31" s="1">
        <v>0.66</v>
      </c>
      <c r="J31" s="6">
        <f t="shared" si="1"/>
        <v>2.8699999999999997</v>
      </c>
      <c r="K31" s="8">
        <v>3.5</v>
      </c>
      <c r="L31" s="6">
        <v>0.82</v>
      </c>
      <c r="M31" s="1">
        <v>3</v>
      </c>
      <c r="N31" s="18"/>
    </row>
    <row r="32" spans="1:55" x14ac:dyDescent="0.25">
      <c r="A32" s="9">
        <f t="shared" si="0"/>
        <v>0.12638888888888888</v>
      </c>
      <c r="B32" s="10">
        <f t="shared" si="2"/>
        <v>2</v>
      </c>
      <c r="C32" s="10">
        <f t="shared" si="3"/>
        <v>3</v>
      </c>
      <c r="D32" s="10">
        <f t="shared" si="4"/>
        <v>3.0211487538940802</v>
      </c>
      <c r="E32" s="10">
        <f t="shared" si="5"/>
        <v>4.5317231308411206</v>
      </c>
      <c r="F32" s="10">
        <f t="shared" si="6"/>
        <v>31.033239999999996</v>
      </c>
      <c r="G32" s="10">
        <f t="shared" si="7"/>
        <v>1.8876666666666664</v>
      </c>
      <c r="H32" s="10">
        <f t="shared" si="8"/>
        <v>1.6988999999999999</v>
      </c>
      <c r="I32" s="13">
        <v>0</v>
      </c>
      <c r="J32" s="10">
        <f t="shared" si="1"/>
        <v>1.6988999999999999</v>
      </c>
      <c r="K32" s="12">
        <v>2.1</v>
      </c>
      <c r="L32" s="10">
        <v>0.80899999999999994</v>
      </c>
      <c r="M32" s="13">
        <v>1</v>
      </c>
      <c r="N32" s="17">
        <v>11</v>
      </c>
    </row>
    <row r="33" spans="1:14" x14ac:dyDescent="0.25">
      <c r="A33" s="9">
        <f t="shared" si="0"/>
        <v>0</v>
      </c>
      <c r="B33" s="14">
        <f t="shared" si="2"/>
        <v>0</v>
      </c>
      <c r="C33" s="14">
        <f t="shared" si="3"/>
        <v>0</v>
      </c>
      <c r="D33" s="14">
        <f t="shared" si="4"/>
        <v>0</v>
      </c>
      <c r="E33" s="14">
        <f t="shared" si="5"/>
        <v>0</v>
      </c>
      <c r="F33" s="14">
        <f t="shared" si="6"/>
        <v>0</v>
      </c>
      <c r="G33" s="10">
        <f t="shared" si="7"/>
        <v>0</v>
      </c>
      <c r="H33" s="10">
        <v>0</v>
      </c>
      <c r="I33" s="13">
        <v>2.0099999999999998</v>
      </c>
      <c r="J33" s="10">
        <f t="shared" si="1"/>
        <v>1.6758</v>
      </c>
      <c r="K33" s="12">
        <v>2.1</v>
      </c>
      <c r="L33" s="10">
        <v>0.79799999999999993</v>
      </c>
      <c r="M33" s="13">
        <v>2</v>
      </c>
      <c r="N33" s="17"/>
    </row>
    <row r="34" spans="1:14" x14ac:dyDescent="0.25">
      <c r="A34" s="9">
        <f t="shared" si="0"/>
        <v>6.458333333333334E-2</v>
      </c>
      <c r="B34" s="10">
        <f t="shared" si="2"/>
        <v>33</v>
      </c>
      <c r="C34" s="10">
        <f t="shared" si="3"/>
        <v>1</v>
      </c>
      <c r="D34" s="10">
        <f t="shared" si="4"/>
        <v>1.5341368120456902</v>
      </c>
      <c r="E34" s="10">
        <f t="shared" si="5"/>
        <v>2.3012052180685352</v>
      </c>
      <c r="F34" s="10">
        <f t="shared" si="6"/>
        <v>15.758653333333328</v>
      </c>
      <c r="G34" s="10">
        <f t="shared" si="7"/>
        <v>0.95855555555555527</v>
      </c>
      <c r="H34" s="10">
        <f>J34-I34</f>
        <v>0.8626999999999998</v>
      </c>
      <c r="I34" s="13">
        <v>0.79</v>
      </c>
      <c r="J34" s="10">
        <f t="shared" si="1"/>
        <v>1.6526999999999998</v>
      </c>
      <c r="K34" s="12">
        <v>2.1</v>
      </c>
      <c r="L34" s="10">
        <v>0.78699999999999992</v>
      </c>
      <c r="M34" s="13">
        <v>3</v>
      </c>
      <c r="N34" s="17"/>
    </row>
    <row r="35" spans="1:14" x14ac:dyDescent="0.25">
      <c r="A35" s="5">
        <f t="shared" si="0"/>
        <v>7.4999999999999997E-2</v>
      </c>
      <c r="B35" s="6">
        <f t="shared" si="2"/>
        <v>48</v>
      </c>
      <c r="C35" s="6">
        <f t="shared" si="3"/>
        <v>1</v>
      </c>
      <c r="D35" s="6">
        <f t="shared" si="4"/>
        <v>1.7939460020768434</v>
      </c>
      <c r="E35" s="6">
        <f t="shared" si="5"/>
        <v>2.690919003115265</v>
      </c>
      <c r="F35" s="6">
        <f t="shared" si="6"/>
        <v>18.427413333333334</v>
      </c>
      <c r="G35" s="6">
        <f t="shared" si="7"/>
        <v>1.1208888888888888</v>
      </c>
      <c r="H35" s="6">
        <f>J35-I35</f>
        <v>1.0087999999999999</v>
      </c>
      <c r="I35" s="1">
        <v>0</v>
      </c>
      <c r="J35" s="6">
        <f t="shared" si="1"/>
        <v>1.0087999999999999</v>
      </c>
      <c r="K35" s="8">
        <v>1.3</v>
      </c>
      <c r="L35" s="6">
        <v>0.77599999999999991</v>
      </c>
      <c r="M35" s="1">
        <v>1</v>
      </c>
      <c r="N35" s="18">
        <v>12</v>
      </c>
    </row>
    <row r="36" spans="1:14" x14ac:dyDescent="0.25">
      <c r="A36" s="5">
        <f t="shared" si="0"/>
        <v>7.4305555555555555E-2</v>
      </c>
      <c r="B36" s="6">
        <f t="shared" si="2"/>
        <v>47</v>
      </c>
      <c r="C36" s="6">
        <f t="shared" si="3"/>
        <v>1</v>
      </c>
      <c r="D36" s="6">
        <f t="shared" si="4"/>
        <v>1.7685163551401868</v>
      </c>
      <c r="E36" s="6">
        <f t="shared" si="5"/>
        <v>2.6527745327102803</v>
      </c>
      <c r="F36" s="6">
        <f t="shared" si="6"/>
        <v>18.1662</v>
      </c>
      <c r="G36" s="6">
        <f t="shared" si="7"/>
        <v>1.105</v>
      </c>
      <c r="H36" s="6">
        <f>J36-I36</f>
        <v>0.99449999999999994</v>
      </c>
      <c r="I36" s="1">
        <v>0</v>
      </c>
      <c r="J36" s="6">
        <f t="shared" si="1"/>
        <v>0.99449999999999994</v>
      </c>
      <c r="K36" s="8">
        <v>1.3</v>
      </c>
      <c r="L36" s="6">
        <v>0.7649999999999999</v>
      </c>
      <c r="M36" s="1">
        <v>2</v>
      </c>
      <c r="N36" s="18"/>
    </row>
    <row r="37" spans="1:14" x14ac:dyDescent="0.25">
      <c r="A37" s="5">
        <f t="shared" si="0"/>
        <v>7.2916666666666671E-2</v>
      </c>
      <c r="B37" s="6">
        <f t="shared" si="2"/>
        <v>45</v>
      </c>
      <c r="C37" s="6">
        <f t="shared" si="3"/>
        <v>1</v>
      </c>
      <c r="D37" s="6">
        <f t="shared" si="4"/>
        <v>1.7430867082035311</v>
      </c>
      <c r="E37" s="6">
        <f t="shared" si="5"/>
        <v>2.6146300623052965</v>
      </c>
      <c r="F37" s="6">
        <f t="shared" si="6"/>
        <v>17.904986666666669</v>
      </c>
      <c r="G37" s="6">
        <f t="shared" si="7"/>
        <v>1.0891111111111111</v>
      </c>
      <c r="H37" s="6">
        <f>J37-I37</f>
        <v>0.98020000000000007</v>
      </c>
      <c r="I37" s="1">
        <v>0</v>
      </c>
      <c r="J37" s="6">
        <f t="shared" si="1"/>
        <v>0.98020000000000007</v>
      </c>
      <c r="K37" s="8">
        <v>1.3</v>
      </c>
      <c r="L37" s="6">
        <v>0.754</v>
      </c>
      <c r="M37" s="1">
        <v>3</v>
      </c>
      <c r="N37" s="18"/>
    </row>
  </sheetData>
  <mergeCells count="13">
    <mergeCell ref="N32:N34"/>
    <mergeCell ref="N35:N37"/>
    <mergeCell ref="N2:N4"/>
    <mergeCell ref="N5:N7"/>
    <mergeCell ref="N8:N10"/>
    <mergeCell ref="N11:N13"/>
    <mergeCell ref="N14:N16"/>
    <mergeCell ref="N17:N19"/>
    <mergeCell ref="AZ20:BC27"/>
    <mergeCell ref="N20:N22"/>
    <mergeCell ref="N23:N25"/>
    <mergeCell ref="N26:N28"/>
    <mergeCell ref="N29:N3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User8</cp:lastModifiedBy>
  <dcterms:created xsi:type="dcterms:W3CDTF">2022-01-05T07:25:09Z</dcterms:created>
  <dcterms:modified xsi:type="dcterms:W3CDTF">2022-01-16T06:47:01Z</dcterms:modified>
</cp:coreProperties>
</file>