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i\OneDrive\Desktop\Academic\Neuroscience\SDA\ass\7 - Information Theory\"/>
    </mc:Choice>
  </mc:AlternateContent>
  <xr:revisionPtr revIDLastSave="0" documentId="13_ncr:1_{8C98579D-9CFE-4931-89D8-6F9318040D5B}" xr6:coauthVersionLast="45" xr6:coauthVersionMax="45" xr10:uidLastSave="{00000000-0000-0000-0000-000000000000}"/>
  <bookViews>
    <workbookView xWindow="-120" yWindow="-120" windowWidth="20730" windowHeight="11160" xr2:uid="{ED626F3F-0669-4610-9556-64F6D1A3568C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5" i="1" l="1"/>
  <c r="N39" i="1" s="1"/>
  <c r="S39" i="1" s="1"/>
  <c r="N34" i="1"/>
  <c r="N33" i="1"/>
  <c r="N32" i="1"/>
  <c r="N31" i="1"/>
  <c r="P39" i="1"/>
  <c r="P37" i="1"/>
  <c r="P38" i="1"/>
  <c r="N38" i="1"/>
  <c r="N37" i="1"/>
  <c r="N36" i="1"/>
  <c r="P34" i="1"/>
  <c r="P32" i="1"/>
  <c r="P33" i="1"/>
  <c r="P31" i="1"/>
  <c r="N20" i="1"/>
  <c r="N21" i="1"/>
  <c r="Q20" i="1"/>
  <c r="R23" i="1"/>
  <c r="R22" i="1"/>
  <c r="R21" i="1"/>
  <c r="R20" i="1"/>
  <c r="Q21" i="1"/>
  <c r="Q23" i="1"/>
  <c r="Q22" i="1"/>
  <c r="N25" i="1"/>
  <c r="N24" i="1"/>
  <c r="M24" i="1"/>
  <c r="M25" i="1"/>
  <c r="C9" i="1"/>
  <c r="B9" i="1"/>
  <c r="J3" i="1"/>
  <c r="I3" i="1"/>
  <c r="H3" i="1"/>
  <c r="G3" i="1"/>
  <c r="F3" i="1"/>
  <c r="E3" i="1"/>
  <c r="D3" i="1"/>
  <c r="C3" i="1"/>
  <c r="B3" i="1"/>
  <c r="B6" i="1"/>
  <c r="R24" i="1" l="1"/>
  <c r="P36" i="1"/>
  <c r="P35" i="1"/>
  <c r="N26" i="1"/>
  <c r="M26" i="1"/>
  <c r="S24" i="1" s="1"/>
  <c r="O10" i="1"/>
  <c r="N10" i="1"/>
  <c r="M10" i="1"/>
  <c r="Q5" i="1"/>
  <c r="Q15" i="1" s="1"/>
  <c r="R5" i="1"/>
  <c r="R15" i="1" s="1"/>
  <c r="R4" i="1"/>
  <c r="R14" i="1" s="1"/>
  <c r="Q4" i="1"/>
  <c r="E6" i="1"/>
  <c r="D6" i="1"/>
  <c r="C6" i="1"/>
  <c r="G5" i="1"/>
  <c r="G6" i="1" s="1"/>
  <c r="F5" i="1"/>
  <c r="F6" i="1" s="1"/>
  <c r="E5" i="1"/>
  <c r="C2" i="1"/>
  <c r="D2" i="1"/>
  <c r="E2" i="1"/>
  <c r="F2" i="1"/>
  <c r="G2" i="1"/>
  <c r="H2" i="1"/>
  <c r="I2" i="1"/>
  <c r="B2" i="1"/>
  <c r="H5" i="1" l="1"/>
  <c r="H6" i="1" s="1"/>
  <c r="M12" i="1"/>
  <c r="Q14" i="1"/>
  <c r="O14" i="1" s="1"/>
  <c r="Q6" i="1"/>
  <c r="M11" i="1" s="1"/>
  <c r="R6" i="1"/>
  <c r="N11" i="1" s="1"/>
  <c r="I5" i="1"/>
  <c r="I6" i="1" s="1"/>
  <c r="J6" i="1" s="1"/>
  <c r="O11" i="1" l="1"/>
  <c r="M13" i="1"/>
  <c r="O15" i="1" s="1"/>
  <c r="M14" i="1"/>
  <c r="M15" i="1" l="1"/>
</calcChain>
</file>

<file path=xl/sharedStrings.xml><?xml version="1.0" encoding="utf-8"?>
<sst xmlns="http://schemas.openxmlformats.org/spreadsheetml/2006/main" count="46" uniqueCount="31">
  <si>
    <t>Total</t>
  </si>
  <si>
    <r>
      <t xml:space="preserve">Entropy = - </t>
    </r>
    <r>
      <rPr>
        <b/>
        <sz val="11"/>
        <color theme="0"/>
        <rFont val="Yu Gothic"/>
        <family val="2"/>
      </rPr>
      <t xml:space="preserve">ɛ plog(p)
</t>
    </r>
    <r>
      <rPr>
        <b/>
        <sz val="11"/>
        <color theme="0"/>
        <rFont val="Calibri"/>
        <family val="2"/>
        <charset val="177"/>
        <scheme val="minor"/>
      </rPr>
      <t>Avg number of bits requires to decode an events with propabilities p(x)</t>
    </r>
  </si>
  <si>
    <r>
      <t>Conditional Entropy = H(x|y) = H(x) + H(y|x)</t>
    </r>
    <r>
      <rPr>
        <b/>
        <sz val="11"/>
        <color theme="0"/>
        <rFont val="Yu Gothic"/>
        <family val="2"/>
      </rPr>
      <t xml:space="preserve">
</t>
    </r>
    <r>
      <rPr>
        <b/>
        <sz val="11"/>
        <color theme="0"/>
        <rFont val="Calibri"/>
        <family val="2"/>
        <charset val="177"/>
        <scheme val="minor"/>
      </rPr>
      <t>Avg number of bits requires to decode an events with propabilities p(x)</t>
    </r>
  </si>
  <si>
    <t>H(x)</t>
  </si>
  <si>
    <t>H(y)</t>
  </si>
  <si>
    <t>H(y|x)</t>
  </si>
  <si>
    <t>*when p(x) = 0 there is a problem with log, we take 0!</t>
  </si>
  <si>
    <t>or</t>
  </si>
  <si>
    <t>x,y</t>
  </si>
  <si>
    <t>y1</t>
  </si>
  <si>
    <t>y2</t>
  </si>
  <si>
    <t>x1</t>
  </si>
  <si>
    <t>x2</t>
  </si>
  <si>
    <t>H(x,y)</t>
  </si>
  <si>
    <t>H(x|y)</t>
  </si>
  <si>
    <t>I(x,y)</t>
  </si>
  <si>
    <t>p(x)</t>
  </si>
  <si>
    <t>givin data - a</t>
  </si>
  <si>
    <t>givin data - b</t>
  </si>
  <si>
    <t>A</t>
  </si>
  <si>
    <t>B</t>
  </si>
  <si>
    <t>p</t>
  </si>
  <si>
    <t>H(A,B)</t>
  </si>
  <si>
    <t>I(A,B)</t>
  </si>
  <si>
    <t>H(X)</t>
  </si>
  <si>
    <t>B|A</t>
  </si>
  <si>
    <t>U</t>
  </si>
  <si>
    <t>D</t>
  </si>
  <si>
    <t>N1</t>
  </si>
  <si>
    <t>N2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</si>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</sst>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%"/>
  </numFmts>
  <fonts count="6" x14ac:knownFonts="1">
    <font>
      <sz val="11"/>
      <color theme="1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Yu Gothic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452880</xdr:colOff>
      <xdr:row>18</xdr:row>
      <xdr:rowOff>44905</xdr:rowOff>
    </xdr:from>
    <xdr:to>
      <xdr:col>9</xdr:col>
      <xdr:colOff>544286</xdr:colOff>
      <xdr:row>27</xdr:row>
      <xdr:rowOff>113457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896D540B-3D46-4187-9D9A-8F8806F97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487" y="3786869"/>
          <a:ext cx="2540692" cy="1783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B4D1-DEA4-4675-944D-7603A8A283B4}">
  <dimension ref="A1:T51"/>
  <sheetViews>
    <sheetView tabSelected="1" topLeftCell="A24" zoomScaleNormal="100" workbookViewId="0">
      <selection activeCell="S34" sqref="S34"/>
    </sheetView>
  </sheetViews>
  <sheetFormatPr defaultRowHeight="15" x14ac:dyDescent="0.25"/>
  <sheetData>
    <row r="1" spans="1:20" ht="39.75" customHeight="1" x14ac:dyDescent="0.25">
      <c r="A1" s="10" t="s">
        <v>1</v>
      </c>
      <c r="B1" s="10"/>
      <c r="C1" s="10"/>
      <c r="D1" s="10"/>
      <c r="E1" s="10"/>
      <c r="F1" s="10"/>
      <c r="G1" s="10"/>
      <c r="H1" s="10"/>
      <c r="I1" s="10"/>
      <c r="J1" s="10"/>
      <c r="L1" s="10" t="s">
        <v>2</v>
      </c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t="s">
        <v>16</v>
      </c>
      <c r="B2">
        <f>1/8</f>
        <v>0.125</v>
      </c>
      <c r="C2">
        <f t="shared" ref="C2:I2" si="0">1/8</f>
        <v>0.125</v>
      </c>
      <c r="D2">
        <f t="shared" si="0"/>
        <v>0.125</v>
      </c>
      <c r="E2">
        <f t="shared" si="0"/>
        <v>0.125</v>
      </c>
      <c r="F2">
        <f t="shared" si="0"/>
        <v>0.125</v>
      </c>
      <c r="G2">
        <f t="shared" si="0"/>
        <v>0.125</v>
      </c>
      <c r="H2">
        <f t="shared" si="0"/>
        <v>0.125</v>
      </c>
      <c r="I2">
        <f t="shared" si="0"/>
        <v>0.125</v>
      </c>
      <c r="J2" s="3" t="s">
        <v>0</v>
      </c>
      <c r="L2" s="11" t="s">
        <v>17</v>
      </c>
      <c r="M2" s="11"/>
      <c r="N2" s="11"/>
    </row>
    <row r="3" spans="1:20" x14ac:dyDescent="0.25">
      <c r="A3" t="s">
        <v>3</v>
      </c>
      <c r="B3">
        <f>-B2*LOG(B2,2)</f>
        <v>0.375</v>
      </c>
      <c r="C3">
        <f>-C2*LOG(C2,2)</f>
        <v>0.375</v>
      </c>
      <c r="D3">
        <f>-D2*LOG(D2,2)</f>
        <v>0.375</v>
      </c>
      <c r="E3">
        <f>-E2*LOG(E2,2)</f>
        <v>0.375</v>
      </c>
      <c r="F3">
        <f>-F2*LOG(F2,2)</f>
        <v>0.375</v>
      </c>
      <c r="G3">
        <f>-G2*LOG(G2,2)</f>
        <v>0.375</v>
      </c>
      <c r="H3">
        <f>-H2*LOG(H2,2)</f>
        <v>0.375</v>
      </c>
      <c r="I3">
        <f>-I2*LOG(I2,2)</f>
        <v>0.375</v>
      </c>
      <c r="J3" s="3">
        <f>SUM(B3:I3)</f>
        <v>3</v>
      </c>
      <c r="L3" s="6" t="s">
        <v>8</v>
      </c>
      <c r="M3" s="6">
        <v>1</v>
      </c>
      <c r="N3" s="6">
        <v>2</v>
      </c>
      <c r="O3" s="7"/>
      <c r="P3" s="7" t="s">
        <v>8</v>
      </c>
      <c r="Q3" s="2" t="s">
        <v>9</v>
      </c>
      <c r="R3" s="2" t="s">
        <v>10</v>
      </c>
      <c r="S3" s="2"/>
    </row>
    <row r="4" spans="1:20" x14ac:dyDescent="0.25">
      <c r="J4" s="3"/>
      <c r="L4" s="6">
        <v>1</v>
      </c>
      <c r="M4" s="9">
        <v>0.9</v>
      </c>
      <c r="N4" s="9">
        <v>0.1</v>
      </c>
      <c r="O4" s="8"/>
      <c r="P4" s="8" t="s">
        <v>11</v>
      </c>
      <c r="Q4" s="2">
        <f>$S$4*M4</f>
        <v>9.0000000000000011E-2</v>
      </c>
      <c r="R4" s="2">
        <f>$S$4*N4</f>
        <v>1.0000000000000002E-2</v>
      </c>
      <c r="S4" s="2">
        <v>0.1</v>
      </c>
    </row>
    <row r="5" spans="1:20" x14ac:dyDescent="0.25">
      <c r="A5" t="s">
        <v>16</v>
      </c>
      <c r="B5">
        <v>0.5</v>
      </c>
      <c r="C5">
        <v>0.25</v>
      </c>
      <c r="D5">
        <v>0.125</v>
      </c>
      <c r="E5">
        <f>1/16</f>
        <v>6.25E-2</v>
      </c>
      <c r="F5" s="1">
        <f>1/64</f>
        <v>1.5625E-2</v>
      </c>
      <c r="G5">
        <f>1/64</f>
        <v>1.5625E-2</v>
      </c>
      <c r="H5">
        <f>G5</f>
        <v>1.5625E-2</v>
      </c>
      <c r="I5">
        <f>H5</f>
        <v>1.5625E-2</v>
      </c>
      <c r="J5" s="3" t="s">
        <v>0</v>
      </c>
      <c r="L5" s="6">
        <v>2</v>
      </c>
      <c r="M5" s="9">
        <v>0.25</v>
      </c>
      <c r="N5" s="9">
        <v>0.75</v>
      </c>
      <c r="O5" s="8"/>
      <c r="P5" s="8" t="s">
        <v>12</v>
      </c>
      <c r="Q5" s="2">
        <f>$S$5*M5</f>
        <v>0.22500000000000001</v>
      </c>
      <c r="R5" s="2">
        <f>$S$5*N5</f>
        <v>0.67500000000000004</v>
      </c>
      <c r="S5" s="2">
        <v>0.9</v>
      </c>
    </row>
    <row r="6" spans="1:20" x14ac:dyDescent="0.25">
      <c r="A6" t="s">
        <v>3</v>
      </c>
      <c r="B6">
        <f>-B5*LOG(B5,2)</f>
        <v>0.5</v>
      </c>
      <c r="C6">
        <f t="shared" ref="C6" si="1">-C5*LOG(C5,2)</f>
        <v>0.5</v>
      </c>
      <c r="D6">
        <f t="shared" ref="D6" si="2">-D5*LOG(D5,2)</f>
        <v>0.375</v>
      </c>
      <c r="E6">
        <f t="shared" ref="E6" si="3">-E5*LOG(E5,2)</f>
        <v>0.25</v>
      </c>
      <c r="F6">
        <f t="shared" ref="F6" si="4">-F5*LOG(F5,2)</f>
        <v>9.375E-2</v>
      </c>
      <c r="G6">
        <f t="shared" ref="G6" si="5">-G5*LOG(G5,2)</f>
        <v>9.375E-2</v>
      </c>
      <c r="H6">
        <f t="shared" ref="H6" si="6">-H5*LOG(H5,2)</f>
        <v>9.375E-2</v>
      </c>
      <c r="I6">
        <f t="shared" ref="I6" si="7">-I5*LOG(I5,2)</f>
        <v>9.375E-2</v>
      </c>
      <c r="J6" s="3">
        <f>SUM(B6:I6)</f>
        <v>2</v>
      </c>
      <c r="L6" s="7"/>
      <c r="M6" s="8"/>
      <c r="N6" s="8"/>
      <c r="O6" s="8"/>
      <c r="P6" s="8"/>
      <c r="Q6" s="8">
        <f>Q4+Q5</f>
        <v>0.315</v>
      </c>
      <c r="R6" s="8">
        <f>R4+R5</f>
        <v>0.68500000000000005</v>
      </c>
      <c r="S6" s="2">
        <v>1</v>
      </c>
    </row>
    <row r="7" spans="1:20" x14ac:dyDescent="0.25">
      <c r="L7" s="7"/>
      <c r="O7" s="8"/>
      <c r="P7" s="8"/>
      <c r="Q7" s="8"/>
    </row>
    <row r="8" spans="1:20" x14ac:dyDescent="0.25">
      <c r="B8">
        <v>0.75</v>
      </c>
      <c r="C8">
        <v>0.25</v>
      </c>
      <c r="O8" s="8"/>
      <c r="P8" s="8"/>
      <c r="Q8" s="8"/>
    </row>
    <row r="9" spans="1:20" x14ac:dyDescent="0.25">
      <c r="B9">
        <f>-B8*LOG(B8,2)</f>
        <v>0.31127812445913283</v>
      </c>
      <c r="C9">
        <f>-C8*LOG(C8,2)</f>
        <v>0.5</v>
      </c>
    </row>
    <row r="10" spans="1:20" x14ac:dyDescent="0.25">
      <c r="L10" s="3" t="s">
        <v>3</v>
      </c>
      <c r="M10">
        <f>-S4*LOG(S4,2)</f>
        <v>0.33219280948873625</v>
      </c>
      <c r="N10">
        <f>-S5*LOG(S5,2)</f>
        <v>0.13680278410054497</v>
      </c>
      <c r="O10" s="4">
        <f>N10+M10</f>
        <v>0.46899559358928122</v>
      </c>
      <c r="Q10" s="3"/>
    </row>
    <row r="11" spans="1:20" x14ac:dyDescent="0.25">
      <c r="L11" s="3" t="s">
        <v>4</v>
      </c>
      <c r="M11">
        <f>-Q6*LOG(Q6,2)</f>
        <v>0.52497152387656465</v>
      </c>
      <c r="N11">
        <f>-R6*LOG(R6,2)</f>
        <v>0.37388951316772562</v>
      </c>
      <c r="O11" s="4">
        <f>N11+M11</f>
        <v>0.89886103704429021</v>
      </c>
      <c r="Q11" s="3"/>
    </row>
    <row r="12" spans="1:20" x14ac:dyDescent="0.25">
      <c r="L12" s="3" t="s">
        <v>13</v>
      </c>
      <c r="M12" s="4">
        <f>-(Q4*LOG(Q4,2)+R4*LOG(R4,2)+Q5*LOG(Q5,2)+R5*LOG(R5,2))</f>
        <v>1.246045464961429</v>
      </c>
      <c r="Q12" s="5"/>
    </row>
    <row r="13" spans="1:20" x14ac:dyDescent="0.25">
      <c r="L13" s="3" t="s">
        <v>14</v>
      </c>
      <c r="M13" s="4">
        <f>M12-O11</f>
        <v>0.34718442791713877</v>
      </c>
      <c r="Q13" s="11" t="s">
        <v>5</v>
      </c>
      <c r="R13" s="11"/>
    </row>
    <row r="14" spans="1:20" x14ac:dyDescent="0.25">
      <c r="L14" s="3" t="s">
        <v>5</v>
      </c>
      <c r="M14" s="4">
        <f>M12-O10</f>
        <v>0.77704987137214776</v>
      </c>
      <c r="N14" s="2" t="s">
        <v>7</v>
      </c>
      <c r="O14" s="4">
        <f>SUM(Q14:R15)</f>
        <v>0.77704987137214776</v>
      </c>
      <c r="Q14">
        <f>-Q4*LOG(M4,2)</f>
        <v>1.36802784100545E-2</v>
      </c>
      <c r="R14">
        <f>-R4*LOG(N4,2)</f>
        <v>3.3219280948873629E-2</v>
      </c>
    </row>
    <row r="15" spans="1:20" x14ac:dyDescent="0.25">
      <c r="L15" s="3" t="s">
        <v>15</v>
      </c>
      <c r="M15" s="4">
        <f>O11-M14</f>
        <v>0.12181116567214245</v>
      </c>
      <c r="N15" s="2" t="s">
        <v>7</v>
      </c>
      <c r="O15" s="12">
        <f>O10-M13</f>
        <v>0.12181116567214245</v>
      </c>
      <c r="Q15">
        <f>-Q5*LOG(M5,2)</f>
        <v>0.45</v>
      </c>
      <c r="R15">
        <f>-R5*LOG(N5,2)</f>
        <v>0.2801503120132196</v>
      </c>
    </row>
    <row r="17" spans="11:19" x14ac:dyDescent="0.25">
      <c r="L17" s="3" t="s">
        <v>6</v>
      </c>
    </row>
    <row r="18" spans="11:19" x14ac:dyDescent="0.25">
      <c r="L18" s="11" t="s">
        <v>18</v>
      </c>
      <c r="M18" s="11"/>
      <c r="N18" s="11"/>
    </row>
    <row r="19" spans="11:19" x14ac:dyDescent="0.25">
      <c r="L19" t="s">
        <v>19</v>
      </c>
      <c r="M19" s="2" t="s">
        <v>25</v>
      </c>
      <c r="N19" t="s">
        <v>20</v>
      </c>
      <c r="O19" s="7" t="s">
        <v>19</v>
      </c>
      <c r="P19" s="2" t="s">
        <v>20</v>
      </c>
      <c r="Q19" s="2" t="s">
        <v>21</v>
      </c>
      <c r="R19" s="2" t="s">
        <v>22</v>
      </c>
      <c r="S19" s="2" t="s">
        <v>23</v>
      </c>
    </row>
    <row r="20" spans="11:19" x14ac:dyDescent="0.25">
      <c r="L20" s="13">
        <v>0.7</v>
      </c>
      <c r="M20" s="13">
        <v>0.2</v>
      </c>
      <c r="N20" s="1">
        <f>L20*M20+L21*M21</f>
        <v>0.38</v>
      </c>
      <c r="O20">
        <v>40</v>
      </c>
      <c r="P20">
        <v>20</v>
      </c>
      <c r="Q20">
        <f>0.7*0.2</f>
        <v>0.13999999999999999</v>
      </c>
      <c r="R20" s="1">
        <f>-(Q20*LOG(Q20,2))</f>
        <v>0.3971101774803969</v>
      </c>
    </row>
    <row r="21" spans="11:19" x14ac:dyDescent="0.25">
      <c r="L21" s="13">
        <v>0.3</v>
      </c>
      <c r="M21" s="13">
        <v>0.8</v>
      </c>
      <c r="N21" s="1">
        <f>L20*M21+L21*M20</f>
        <v>0.61999999999999988</v>
      </c>
      <c r="O21">
        <v>40</v>
      </c>
      <c r="P21">
        <v>40</v>
      </c>
      <c r="Q21">
        <f>0.7*0.8</f>
        <v>0.55999999999999994</v>
      </c>
      <c r="R21" s="1">
        <f>-(Q21*LOG(Q21,2))</f>
        <v>0.46844070992158765</v>
      </c>
    </row>
    <row r="22" spans="11:19" x14ac:dyDescent="0.25">
      <c r="O22">
        <v>80</v>
      </c>
      <c r="P22">
        <v>20</v>
      </c>
      <c r="Q22">
        <f>0.3*0.8</f>
        <v>0.24</v>
      </c>
      <c r="R22" s="1">
        <f>-(Q22*LOG(Q22,2))</f>
        <v>0.49413448537285648</v>
      </c>
    </row>
    <row r="23" spans="11:19" x14ac:dyDescent="0.25">
      <c r="O23">
        <v>80</v>
      </c>
      <c r="P23">
        <v>40</v>
      </c>
      <c r="Q23">
        <f>0.3*0.2</f>
        <v>0.06</v>
      </c>
      <c r="R23" s="1">
        <f>-(Q23*LOG(Q23,2))</f>
        <v>0.2435336213432141</v>
      </c>
    </row>
    <row r="24" spans="11:19" x14ac:dyDescent="0.25">
      <c r="M24">
        <f>-L20*LOG(L20,2)</f>
        <v>0.36020122098083079</v>
      </c>
      <c r="N24">
        <f>-N20*LOG(N20,2)</f>
        <v>0.53045289700583287</v>
      </c>
      <c r="R24" s="5">
        <f>SUM(R20:R23)</f>
        <v>1.603218994118055</v>
      </c>
      <c r="S24" s="5">
        <f>M26+N26-R24</f>
        <v>0.23611392733893721</v>
      </c>
    </row>
    <row r="25" spans="11:19" x14ac:dyDescent="0.25">
      <c r="M25">
        <f>-L21*LOG(L21,2)</f>
        <v>0.52108967824986185</v>
      </c>
      <c r="N25">
        <f>-N21*LOG(N21,2)</f>
        <v>0.42758912522046677</v>
      </c>
    </row>
    <row r="26" spans="11:19" x14ac:dyDescent="0.25">
      <c r="L26" t="s">
        <v>24</v>
      </c>
      <c r="M26" s="5">
        <f>M24+M25</f>
        <v>0.8812908992306927</v>
      </c>
      <c r="N26" s="5">
        <f>N24+N25</f>
        <v>0.95804202222629964</v>
      </c>
    </row>
    <row r="30" spans="11:19" x14ac:dyDescent="0.25">
      <c r="L30" t="s">
        <v>30</v>
      </c>
      <c r="M30" s="2" t="s">
        <v>28</v>
      </c>
      <c r="N30" t="s">
        <v>21</v>
      </c>
      <c r="O30" s="7" t="s">
        <v>29</v>
      </c>
      <c r="P30" s="2" t="s">
        <v>21</v>
      </c>
      <c r="Q30" s="2"/>
      <c r="R30" s="2"/>
      <c r="S30" s="2" t="s">
        <v>23</v>
      </c>
    </row>
    <row r="31" spans="11:19" x14ac:dyDescent="0.25">
      <c r="K31" t="s">
        <v>26</v>
      </c>
      <c r="L31" s="13">
        <v>0.75</v>
      </c>
      <c r="M31" s="13">
        <v>0.8</v>
      </c>
      <c r="N31" s="15">
        <f>M31*L31</f>
        <v>0.60000000000000009</v>
      </c>
      <c r="O31" s="15">
        <v>0.9</v>
      </c>
      <c r="P31" s="15">
        <f>O31*L31</f>
        <v>0.67500000000000004</v>
      </c>
      <c r="R31" s="1"/>
    </row>
    <row r="32" spans="11:19" x14ac:dyDescent="0.25">
      <c r="K32" t="s">
        <v>27</v>
      </c>
      <c r="L32" s="13">
        <v>0.25</v>
      </c>
      <c r="M32" s="13">
        <v>0.3</v>
      </c>
      <c r="N32" s="15">
        <f>M32*L32</f>
        <v>7.4999999999999997E-2</v>
      </c>
      <c r="O32" s="15">
        <v>0.5</v>
      </c>
      <c r="P32" s="15">
        <f>O32*L32</f>
        <v>0.125</v>
      </c>
      <c r="R32" s="1"/>
    </row>
    <row r="33" spans="11:19" x14ac:dyDescent="0.25">
      <c r="K33" t="s">
        <v>26</v>
      </c>
      <c r="L33" s="13"/>
      <c r="M33" s="13">
        <v>0.2</v>
      </c>
      <c r="N33" s="15">
        <f>M33*L31</f>
        <v>0.15000000000000002</v>
      </c>
      <c r="O33" s="15">
        <v>0.1</v>
      </c>
      <c r="P33" s="15">
        <f>O33*L31</f>
        <v>7.5000000000000011E-2</v>
      </c>
      <c r="R33" s="1"/>
    </row>
    <row r="34" spans="11:19" x14ac:dyDescent="0.25">
      <c r="K34" t="s">
        <v>27</v>
      </c>
      <c r="L34" s="13"/>
      <c r="M34" s="13">
        <v>0.7</v>
      </c>
      <c r="N34" s="15">
        <f>M34*L32</f>
        <v>0.17499999999999999</v>
      </c>
      <c r="O34" s="15">
        <v>0.5</v>
      </c>
      <c r="P34" s="15">
        <f>O34*L32</f>
        <v>0.125</v>
      </c>
      <c r="R34" s="1"/>
    </row>
    <row r="35" spans="11:19" x14ac:dyDescent="0.25">
      <c r="N35">
        <f>-N31*LOG(N31,2)</f>
        <v>0.44217935649972362</v>
      </c>
      <c r="P35">
        <f>-P31*LOG(P31,2)</f>
        <v>0.38275240008862832</v>
      </c>
      <c r="Q35" s="5"/>
      <c r="R35" s="5"/>
    </row>
    <row r="36" spans="11:19" x14ac:dyDescent="0.25">
      <c r="N36">
        <f>-N32*LOG(N32,2)</f>
        <v>0.28027241956246546</v>
      </c>
      <c r="P36">
        <f>-P32*LOG(P32,2)</f>
        <v>0.375</v>
      </c>
    </row>
    <row r="37" spans="11:19" x14ac:dyDescent="0.25">
      <c r="L37" s="5"/>
      <c r="M37" s="5"/>
      <c r="N37">
        <f>-N33*LOG(N33,2)</f>
        <v>0.41054483912493095</v>
      </c>
      <c r="O37" s="5"/>
      <c r="P37">
        <f>-P33*LOG(P33,2)</f>
        <v>0.28027241956246546</v>
      </c>
    </row>
    <row r="38" spans="11:19" x14ac:dyDescent="0.25">
      <c r="N38">
        <f>-N34*LOG(N34,2)</f>
        <v>0.44005030524520772</v>
      </c>
      <c r="P38">
        <f>-P34*LOG(P34,2)</f>
        <v>0.375</v>
      </c>
    </row>
    <row r="39" spans="11:19" x14ac:dyDescent="0.25">
      <c r="K39" t="s">
        <v>24</v>
      </c>
      <c r="N39" s="3">
        <f>SUM(N35:N38)</f>
        <v>1.5730469204323279</v>
      </c>
      <c r="P39" s="3">
        <f>SUM(P35:P38)</f>
        <v>1.4130248196510937</v>
      </c>
      <c r="S39" s="3">
        <f>P39+N39</f>
        <v>2.9860717400834216</v>
      </c>
    </row>
    <row r="41" spans="11:19" x14ac:dyDescent="0.25">
      <c r="L41" s="2"/>
      <c r="N41" s="7"/>
      <c r="O41" s="2"/>
      <c r="P41" s="2"/>
      <c r="Q41" s="2"/>
      <c r="R41" s="2"/>
    </row>
    <row r="42" spans="11:19" x14ac:dyDescent="0.25">
      <c r="K42" s="13"/>
      <c r="L42" s="13"/>
      <c r="M42" s="1"/>
      <c r="Q42" s="1"/>
    </row>
    <row r="43" spans="11:19" x14ac:dyDescent="0.25">
      <c r="K43" s="13"/>
      <c r="L43" s="13"/>
      <c r="M43" s="1"/>
      <c r="Q43" s="1"/>
    </row>
    <row r="44" spans="11:19" x14ac:dyDescent="0.25">
      <c r="Q44" s="1"/>
    </row>
    <row r="45" spans="11:19" x14ac:dyDescent="0.25">
      <c r="P45" s="13"/>
      <c r="Q45" s="1"/>
    </row>
    <row r="46" spans="11:19" x14ac:dyDescent="0.25">
      <c r="O46" s="3"/>
      <c r="Q46" s="5"/>
      <c r="R46" s="5"/>
      <c r="S46" s="3"/>
    </row>
    <row r="48" spans="11:19" x14ac:dyDescent="0.25">
      <c r="L48" s="5"/>
      <c r="M48" s="5"/>
    </row>
    <row r="49" spans="8:12" x14ac:dyDescent="0.25">
      <c r="I49" s="14"/>
      <c r="J49" s="14"/>
      <c r="K49" s="14"/>
      <c r="L49" s="14"/>
    </row>
    <row r="50" spans="8:12" x14ac:dyDescent="0.25">
      <c r="H50" s="14"/>
    </row>
    <row r="51" spans="8:12" x14ac:dyDescent="0.25">
      <c r="K51" s="16"/>
    </row>
  </sheetData>
  <mergeCells count="5">
    <mergeCell ref="L18:N18"/>
    <mergeCell ref="A1:J1"/>
    <mergeCell ref="L1:T1"/>
    <mergeCell ref="L2:N2"/>
    <mergeCell ref="Q13:R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samoi</dc:creator>
  <cp:lastModifiedBy>samoi</cp:lastModifiedBy>
  <dcterms:created xsi:type="dcterms:W3CDTF">2020-06-03T11:41:39Z</dcterms:created>
  <dcterms:modified xsi:type="dcterms:W3CDTF">2020-06-03T20:21:03Z</dcterms:modified>
</cp:coreProperties>
</file>