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Projects\Mathematical Financial Seminal\"/>
    </mc:Choice>
  </mc:AlternateContent>
  <xr:revisionPtr revIDLastSave="0" documentId="13_ncr:1_{266D2A02-C662-486A-94AA-DA7E5F82A15C}" xr6:coauthVersionLast="28" xr6:coauthVersionMax="28" xr10:uidLastSave="{00000000-0000-0000-0000-000000000000}"/>
  <bookViews>
    <workbookView xWindow="0" yWindow="0" windowWidth="20490" windowHeight="6135" xr2:uid="{B87C44C9-E003-4D75-96DF-5FF1919EB837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4" i="1"/>
  <c r="J5" i="1" l="1"/>
  <c r="J6" i="1"/>
  <c r="J9" i="1" s="1"/>
  <c r="J7" i="1"/>
  <c r="J8" i="1"/>
  <c r="J4" i="1"/>
  <c r="J3" i="1"/>
  <c r="J10" i="1" l="1"/>
  <c r="I3" i="1"/>
  <c r="E3" i="1"/>
  <c r="E8" i="1"/>
  <c r="C3" i="1"/>
  <c r="I4" i="1"/>
  <c r="C12" i="1"/>
  <c r="C4" i="1"/>
  <c r="C5" i="1"/>
  <c r="C6" i="1"/>
  <c r="C7" i="1"/>
  <c r="C8" i="1"/>
  <c r="C9" i="1"/>
  <c r="C10" i="1"/>
  <c r="C11" i="1"/>
  <c r="J11" i="1" l="1"/>
  <c r="J12" i="1" s="1"/>
  <c r="I5" i="1"/>
  <c r="I6" i="1" l="1"/>
  <c r="I7" i="1" l="1"/>
  <c r="I8" i="1" l="1"/>
  <c r="I9" i="1" l="1"/>
  <c r="I10" i="1" l="1"/>
  <c r="I12" i="1" l="1"/>
  <c r="I11" i="1"/>
</calcChain>
</file>

<file path=xl/sharedStrings.xml><?xml version="1.0" encoding="utf-8"?>
<sst xmlns="http://schemas.openxmlformats.org/spreadsheetml/2006/main" count="12" uniqueCount="9">
  <si>
    <t>Annual swap rates</t>
  </si>
  <si>
    <t>Discount Factor</t>
  </si>
  <si>
    <t>5 years</t>
  </si>
  <si>
    <t>10 years</t>
  </si>
  <si>
    <t>Years to maturity</t>
  </si>
  <si>
    <t>Zero-Coupon Bonds</t>
  </si>
  <si>
    <t>A</t>
  </si>
  <si>
    <t>B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</si>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</sst>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₪&quot;\ * #,##0.00_ ;_ &quot;₪&quot;\ * \-#,##0.00_ ;_ &quot;₪&quot;\ * &quot;-&quot;??_ ;_ @_ "/>
    <numFmt numFmtId="164" formatCode="0.000"/>
    <numFmt numFmtId="165" formatCode="0.0000"/>
    <numFmt numFmtId="166" formatCode="0.000%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164" fontId="0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6" fontId="2" fillId="0" borderId="1" xfId="2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2761-A69A-4271-984F-CD7FE85971E7}">
  <dimension ref="A1:L13"/>
  <sheetViews>
    <sheetView tabSelected="1" topLeftCell="A2" workbookViewId="0">
      <selection activeCell="L6" sqref="L6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4.7109375" bestFit="1" customWidth="1"/>
    <col min="4" max="4" width="8.140625" bestFit="1" customWidth="1"/>
    <col min="5" max="5" width="17.42578125" bestFit="1" customWidth="1"/>
    <col min="8" max="8" width="12.5703125" customWidth="1"/>
    <col min="9" max="9" width="11.42578125" bestFit="1" customWidth="1"/>
    <col min="10" max="10" width="11.7109375" customWidth="1"/>
    <col min="11" max="11" width="9.140625" style="5"/>
  </cols>
  <sheetData>
    <row r="1" spans="1:12" x14ac:dyDescent="0.25">
      <c r="A1" s="12" t="s">
        <v>6</v>
      </c>
      <c r="B1" s="12"/>
      <c r="C1" s="12"/>
      <c r="D1" s="12"/>
      <c r="E1" s="12"/>
      <c r="H1" s="12" t="s">
        <v>7</v>
      </c>
      <c r="I1" s="12"/>
      <c r="J1" s="12"/>
      <c r="K1" s="12"/>
    </row>
    <row r="2" spans="1:12" ht="63" customHeight="1" x14ac:dyDescent="0.25">
      <c r="A2" s="4" t="s">
        <v>4</v>
      </c>
      <c r="B2" s="4" t="s">
        <v>5</v>
      </c>
      <c r="C2" s="4" t="s">
        <v>1</v>
      </c>
      <c r="D2" s="15" t="s">
        <v>0</v>
      </c>
      <c r="E2" s="16"/>
      <c r="H2" s="4" t="s">
        <v>4</v>
      </c>
      <c r="I2" s="4" t="s">
        <v>5</v>
      </c>
      <c r="J2" s="4" t="s">
        <v>1</v>
      </c>
      <c r="K2" s="11" t="s">
        <v>8</v>
      </c>
    </row>
    <row r="3" spans="1:12" x14ac:dyDescent="0.25">
      <c r="A3" s="2">
        <v>1</v>
      </c>
      <c r="B3" s="3">
        <v>2.0199999999999999E-2</v>
      </c>
      <c r="C3" s="7">
        <f>EXP(-A3*B3)</f>
        <v>0.98000265317476054</v>
      </c>
      <c r="D3" s="13" t="s">
        <v>2</v>
      </c>
      <c r="E3" s="14">
        <f>((1-C7)/SUM($C$3:$C$7))</f>
        <v>2.6612533548170194E-2</v>
      </c>
      <c r="H3" s="2">
        <v>1</v>
      </c>
      <c r="I3" s="9">
        <f>LN(J3)/-H3</f>
        <v>-3.9076248310170652E-3</v>
      </c>
      <c r="J3" s="8">
        <f>1/(1+K3/100)</f>
        <v>1.0039152695512499</v>
      </c>
      <c r="K3" s="10">
        <v>-0.39</v>
      </c>
    </row>
    <row r="4" spans="1:12" x14ac:dyDescent="0.25">
      <c r="A4" s="2">
        <v>2</v>
      </c>
      <c r="B4" s="3">
        <v>2.23E-2</v>
      </c>
      <c r="C4" s="7">
        <f>EXP(-A4*B4)</f>
        <v>0.95637995731583003</v>
      </c>
      <c r="D4" s="13"/>
      <c r="E4" s="14"/>
      <c r="H4" s="2">
        <v>2</v>
      </c>
      <c r="I4" s="9">
        <f t="shared" ref="I4:I12" si="0">LN(J4)/-H4</f>
        <v>-1.5029331704868795E-3</v>
      </c>
      <c r="J4" s="8">
        <f>(1-SUM($J$3:J3)*K4/100)/(1+K4/100)</f>
        <v>1.0030103884870574</v>
      </c>
      <c r="K4" s="10">
        <v>-0.15</v>
      </c>
      <c r="L4" s="17">
        <f>I3-I4</f>
        <v>-2.4046916605301857E-3</v>
      </c>
    </row>
    <row r="5" spans="1:12" x14ac:dyDescent="0.25">
      <c r="A5" s="2">
        <v>3</v>
      </c>
      <c r="B5" s="3">
        <v>2.4E-2</v>
      </c>
      <c r="C5" s="7">
        <f t="shared" ref="C5:C11" si="1">EXP(-A5*B5)</f>
        <v>0.93053089581120574</v>
      </c>
      <c r="D5" s="13"/>
      <c r="E5" s="14"/>
      <c r="H5" s="2">
        <v>3</v>
      </c>
      <c r="I5" s="9">
        <f t="shared" si="0"/>
        <v>1.2034986700067039E-3</v>
      </c>
      <c r="J5" s="8">
        <f>(1-SUM($J$3:J4)*K5/100)/(1+K5/100)</f>
        <v>0.9963960139935617</v>
      </c>
      <c r="K5" s="10">
        <v>0.12</v>
      </c>
      <c r="L5" s="17">
        <f>I4-I5</f>
        <v>-2.7064318404935832E-3</v>
      </c>
    </row>
    <row r="6" spans="1:12" x14ac:dyDescent="0.25">
      <c r="A6" s="2">
        <v>4</v>
      </c>
      <c r="B6" s="3">
        <v>2.5399999999999999E-2</v>
      </c>
      <c r="C6" s="7">
        <f t="shared" si="1"/>
        <v>0.90339083574154178</v>
      </c>
      <c r="D6" s="13"/>
      <c r="E6" s="14"/>
      <c r="H6" s="2">
        <v>4</v>
      </c>
      <c r="I6" s="9">
        <f t="shared" si="0"/>
        <v>3.616091873502082E-3</v>
      </c>
      <c r="J6" s="8">
        <f>(1-SUM($J$3:J5)*K6/100)/(1+K6/100)</f>
        <v>0.98563973892057122</v>
      </c>
      <c r="K6" s="10">
        <v>0.36</v>
      </c>
      <c r="L6" s="17">
        <f>I5-I6</f>
        <v>-2.4125932034953779E-3</v>
      </c>
    </row>
    <row r="7" spans="1:12" x14ac:dyDescent="0.25">
      <c r="A7" s="2">
        <v>5</v>
      </c>
      <c r="B7" s="3">
        <v>2.64E-2</v>
      </c>
      <c r="C7" s="7">
        <f t="shared" si="1"/>
        <v>0.87634099507937324</v>
      </c>
      <c r="D7" s="13"/>
      <c r="E7" s="14"/>
      <c r="H7" s="2">
        <v>5</v>
      </c>
      <c r="I7" s="9">
        <f t="shared" si="0"/>
        <v>5.9397808014361141E-3</v>
      </c>
      <c r="J7" s="8">
        <f>(1-SUM($J$3:J6)*K7/100)/(1+K7/100)</f>
        <v>0.97073777480403678</v>
      </c>
      <c r="K7" s="10">
        <v>0.59</v>
      </c>
      <c r="L7" s="17">
        <f>I6-I7</f>
        <v>-2.3236889279340321E-3</v>
      </c>
    </row>
    <row r="8" spans="1:12" x14ac:dyDescent="0.25">
      <c r="A8" s="2">
        <v>6</v>
      </c>
      <c r="B8" s="3">
        <v>2.7199999999999998E-2</v>
      </c>
      <c r="C8" s="7">
        <f t="shared" si="1"/>
        <v>0.84942128716759835</v>
      </c>
      <c r="D8" s="13" t="s">
        <v>3</v>
      </c>
      <c r="E8" s="14">
        <f>((1-C12)/SUM($C$3:$C$12))</f>
        <v>2.9240997279796847E-2</v>
      </c>
      <c r="H8" s="2">
        <v>6</v>
      </c>
      <c r="I8" s="9">
        <f t="shared" si="0"/>
        <v>8.0757300720675895E-3</v>
      </c>
      <c r="J8" s="8">
        <f>(1-SUM($J$3:J7)*K8/100)/(1+K8/100)</f>
        <v>0.95270080011304381</v>
      </c>
      <c r="K8" s="10">
        <v>0.8</v>
      </c>
      <c r="L8" s="17">
        <f>I7-I8</f>
        <v>-2.1359492706314754E-3</v>
      </c>
    </row>
    <row r="9" spans="1:12" x14ac:dyDescent="0.25">
      <c r="A9" s="2">
        <v>7</v>
      </c>
      <c r="B9" s="3">
        <v>2.7900000000000001E-2</v>
      </c>
      <c r="C9" s="7">
        <f t="shared" si="1"/>
        <v>0.82258784468245871</v>
      </c>
      <c r="D9" s="13"/>
      <c r="E9" s="14"/>
      <c r="H9" s="2">
        <v>7</v>
      </c>
      <c r="I9" s="9">
        <f t="shared" si="0"/>
        <v>9.9200309927109272E-3</v>
      </c>
      <c r="J9" s="8">
        <f>(1-SUM($J$3:J8)*K9/100)/(1+K9/100)</f>
        <v>0.93291590427656834</v>
      </c>
      <c r="K9" s="10">
        <v>0.98</v>
      </c>
      <c r="L9" s="17">
        <f>I8-I9</f>
        <v>-1.8443009206433377E-3</v>
      </c>
    </row>
    <row r="10" spans="1:12" x14ac:dyDescent="0.25">
      <c r="A10" s="2">
        <v>8</v>
      </c>
      <c r="B10" s="3">
        <v>2.8400000000000002E-2</v>
      </c>
      <c r="C10" s="7">
        <f t="shared" si="1"/>
        <v>0.79676141407103473</v>
      </c>
      <c r="D10" s="13"/>
      <c r="E10" s="14"/>
      <c r="H10" s="2">
        <v>8</v>
      </c>
      <c r="I10" s="9">
        <f t="shared" si="0"/>
        <v>1.1468023705930017E-2</v>
      </c>
      <c r="J10" s="8">
        <f>(1-SUM($J$3:J9)*K10/100)/(1+K10/100)</f>
        <v>0.91233850533110761</v>
      </c>
      <c r="K10" s="10">
        <v>1.1299999999999999</v>
      </c>
      <c r="L10" s="17">
        <f>I9-I10</f>
        <v>-1.5479927132190895E-3</v>
      </c>
    </row>
    <row r="11" spans="1:12" x14ac:dyDescent="0.25">
      <c r="A11" s="2">
        <v>9</v>
      </c>
      <c r="B11" s="3">
        <v>2.8799999999999999E-2</v>
      </c>
      <c r="C11" s="7">
        <f t="shared" si="1"/>
        <v>0.7716686738745262</v>
      </c>
      <c r="D11" s="13"/>
      <c r="E11" s="14"/>
      <c r="H11" s="2">
        <v>9</v>
      </c>
      <c r="I11" s="9">
        <f t="shared" si="0"/>
        <v>1.2926656180821942E-2</v>
      </c>
      <c r="J11" s="8">
        <f>(1-SUM($J$3:J10)*K11/100)/(1+K11/100)</f>
        <v>0.89017259719308739</v>
      </c>
      <c r="K11" s="10">
        <v>1.27</v>
      </c>
      <c r="L11" s="17">
        <f>I10-I11</f>
        <v>-1.4586324748919258E-3</v>
      </c>
    </row>
    <row r="12" spans="1:12" x14ac:dyDescent="0.25">
      <c r="A12" s="2">
        <v>10</v>
      </c>
      <c r="B12" s="3">
        <v>2.9100000000000001E-2</v>
      </c>
      <c r="C12" s="7">
        <f>EXP(-A12*B12)</f>
        <v>0.74751567801809093</v>
      </c>
      <c r="D12" s="13"/>
      <c r="E12" s="14"/>
      <c r="H12" s="2">
        <v>10</v>
      </c>
      <c r="I12" s="9">
        <f t="shared" si="0"/>
        <v>1.4078931386804511E-2</v>
      </c>
      <c r="J12" s="8">
        <f>(1-SUM($J$3:J11)*K12/100)/(1+K12/100)</f>
        <v>0.86867230962827979</v>
      </c>
      <c r="K12" s="10">
        <v>1.38</v>
      </c>
      <c r="L12" s="17">
        <f>I11-I12</f>
        <v>-1.152275205982569E-3</v>
      </c>
    </row>
    <row r="13" spans="1:12" x14ac:dyDescent="0.25">
      <c r="D13" s="1"/>
      <c r="J13" s="6"/>
    </row>
  </sheetData>
  <mergeCells count="7">
    <mergeCell ref="A1:E1"/>
    <mergeCell ref="H1:K1"/>
    <mergeCell ref="D3:D7"/>
    <mergeCell ref="D8:D12"/>
    <mergeCell ref="E3:E7"/>
    <mergeCell ref="E8:E1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2018-03-13T10:21:08Z</dcterms:created>
  <dcterms:modified xsi:type="dcterms:W3CDTF">2018-03-13T11:55:19Z</dcterms:modified>
</cp:coreProperties>
</file>