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yuvio\Downloads\"/>
    </mc:Choice>
  </mc:AlternateContent>
  <xr:revisionPtr revIDLastSave="0" documentId="13_ncr:1_{A902FA5A-04BE-4CAD-B7EB-405CC2A38A64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March Sales" sheetId="1" r:id="rId1"/>
    <sheet name="Sales Statistics" sheetId="2" r:id="rId2"/>
  </sheets>
  <calcPr calcId="191029"/>
</workbook>
</file>

<file path=xl/calcChain.xml><?xml version="1.0" encoding="utf-8"?>
<calcChain xmlns="http://schemas.openxmlformats.org/spreadsheetml/2006/main">
  <c r="B23" i="2" l="1"/>
  <c r="C29" i="2" s="1"/>
  <c r="E29" i="2" s="1"/>
  <c r="B22" i="2"/>
  <c r="B21" i="2"/>
  <c r="E27" i="2"/>
  <c r="E28" i="2"/>
  <c r="E30" i="2"/>
  <c r="E31" i="2"/>
  <c r="E26" i="2"/>
  <c r="B26" i="2"/>
  <c r="D26" i="2"/>
  <c r="C27" i="2"/>
  <c r="C28" i="2"/>
  <c r="C26" i="2"/>
  <c r="B27" i="2"/>
  <c r="B28" i="2"/>
  <c r="B29" i="2"/>
  <c r="B30" i="2"/>
  <c r="B31" i="2"/>
  <c r="D34" i="1"/>
  <c r="C34" i="1"/>
  <c r="B27" i="1"/>
  <c r="B26" i="1"/>
  <c r="B24" i="1"/>
  <c r="B23" i="1"/>
  <c r="B22" i="1"/>
  <c r="B21" i="1"/>
  <c r="B20" i="1"/>
  <c r="B19" i="1"/>
  <c r="B18" i="1"/>
  <c r="B17" i="1"/>
  <c r="B15" i="1"/>
  <c r="B12" i="1"/>
  <c r="B11" i="1"/>
  <c r="B10" i="1"/>
  <c r="B8" i="1"/>
  <c r="B7" i="1"/>
  <c r="B4" i="1"/>
  <c r="B3" i="1"/>
  <c r="D30" i="2" l="1"/>
  <c r="D31" i="2"/>
  <c r="B34" i="1"/>
  <c r="D28" i="2" l="1"/>
  <c r="D27" i="2"/>
  <c r="D29" i="2"/>
</calcChain>
</file>

<file path=xl/sharedStrings.xml><?xml version="1.0" encoding="utf-8"?>
<sst xmlns="http://schemas.openxmlformats.org/spreadsheetml/2006/main" count="65" uniqueCount="44">
  <si>
    <t>MARCH 2024 SALES</t>
  </si>
  <si>
    <t>Date</t>
  </si>
  <si>
    <t>Website visits</t>
  </si>
  <si>
    <t>Sales Transactions</t>
  </si>
  <si>
    <t>Total Sales Value</t>
  </si>
  <si>
    <t>Total</t>
  </si>
  <si>
    <t>February 2024 Sales Statistics</t>
  </si>
  <si>
    <t>Sales Statistics</t>
  </si>
  <si>
    <t>Week  1</t>
  </si>
  <si>
    <t>Week 2</t>
  </si>
  <si>
    <t>Week 3</t>
  </si>
  <si>
    <t>Week 4</t>
  </si>
  <si>
    <t>TOTAL</t>
  </si>
  <si>
    <t>Total sales value</t>
  </si>
  <si>
    <t>$18,604.00</t>
  </si>
  <si>
    <t>$17,840.00</t>
  </si>
  <si>
    <t>$18,828.00</t>
  </si>
  <si>
    <t>$16,354.00</t>
  </si>
  <si>
    <t>Total number of website visits</t>
  </si>
  <si>
    <t>Total number of  sales transactions</t>
  </si>
  <si>
    <t>Average daily sales value</t>
  </si>
  <si>
    <t>$2,657.71</t>
  </si>
  <si>
    <t>$2,548.57</t>
  </si>
  <si>
    <t>$2,689.71</t>
  </si>
  <si>
    <t>$2,336.29</t>
  </si>
  <si>
    <t>Average number of transactions per day</t>
  </si>
  <si>
    <t>Average transaction value</t>
  </si>
  <si>
    <t>$136.79</t>
  </si>
  <si>
    <t>$145.04</t>
  </si>
  <si>
    <t>$162.31</t>
  </si>
  <si>
    <t>$160.33</t>
  </si>
  <si>
    <t>Total number of sales transactions</t>
  </si>
  <si>
    <t>Sales Statistics Comparison</t>
  </si>
  <si>
    <t>TOTAL FEB</t>
  </si>
  <si>
    <t>TOTAL MAR</t>
  </si>
  <si>
    <t>Difference</t>
  </si>
  <si>
    <t>% difference</t>
  </si>
  <si>
    <t>Sum</t>
  </si>
  <si>
    <t>Average</t>
  </si>
  <si>
    <t>Running Total</t>
  </si>
  <si>
    <t>Count</t>
  </si>
  <si>
    <t>MARCH AVG NUMBER OF TRANSATION</t>
  </si>
  <si>
    <t>MARCH AVG TRANSAXCTION VALUE</t>
  </si>
  <si>
    <t>MARCH AVG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</si>
</sst>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7" formatCode="_-[$$-409]* #,##0.00_ ;_-[$$-409]* \-#,##0.00\ ;_-[$$-409]* &quot;-&quot;??_ ;_-@_ "/>
  </numFmts>
  <fonts count="19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"/>
    </font>
    <font>
      <sz val="11"/>
      <name val="aptos narrow"/>
    </font>
    <font>
      <b/>
      <sz val="10"/>
      <color rgb="FF0D0D0D"/>
      <name val="Aptos"/>
    </font>
    <font>
      <sz val="10"/>
      <color rgb="FF0D0D0D"/>
      <name val="Aptos"/>
    </font>
    <font>
      <b/>
      <sz val="11"/>
      <color theme="1"/>
      <name val="Aptos narrow"/>
    </font>
    <font>
      <b/>
      <sz val="11"/>
      <color theme="1"/>
      <name val="Calibri"/>
    </font>
    <font>
      <b/>
      <sz val="11"/>
      <color rgb="FF000000"/>
      <name val="Aptos narrow"/>
    </font>
    <font>
      <b/>
      <sz val="12"/>
      <color rgb="FF0D0D0D"/>
      <name val="Aptos"/>
    </font>
    <font>
      <b/>
      <sz val="11"/>
      <color rgb="FF000000"/>
      <name val="Aptos"/>
    </font>
    <font>
      <sz val="11"/>
      <color rgb="FF0D0D0D"/>
      <name val="Aptos"/>
    </font>
    <font>
      <sz val="11"/>
      <color rgb="FF000000"/>
      <name val="Aptos"/>
    </font>
    <font>
      <sz val="11"/>
      <color rgb="FF000000"/>
      <name val="Calibri"/>
    </font>
    <font>
      <sz val="11"/>
      <color rgb="FF000000"/>
      <name val="Aptos narrow"/>
    </font>
    <font>
      <sz val="11"/>
      <color theme="1"/>
      <name val="aptos narrow"/>
      <scheme val="minor"/>
    </font>
    <font>
      <sz val="11"/>
      <color rgb="FFFF0000"/>
      <name val="Aptos"/>
      <family val="2"/>
    </font>
    <font>
      <sz val="11"/>
      <color rgb="FFFF0000"/>
      <name val="Aptos Narrow"/>
      <family val="2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A6C9EB"/>
        <bgColor rgb="FFA6C9EB"/>
      </patternFill>
    </fill>
    <fill>
      <patternFill patternType="solid">
        <fgColor rgb="FFDBE9F7"/>
        <bgColor rgb="FFDBE9F7"/>
      </patternFill>
    </fill>
    <fill>
      <patternFill patternType="solid">
        <fgColor rgb="FFFFFFFF"/>
        <bgColor rgb="FFFFFFFF"/>
      </patternFill>
    </fill>
    <fill>
      <patternFill patternType="solid">
        <fgColor rgb="FFDAE9F8"/>
        <bgColor rgb="FFDAE9F8"/>
      </patternFill>
    </fill>
    <fill>
      <patternFill patternType="solid">
        <fgColor rgb="FFCCE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65">
    <xf numFmtId="0" fontId="0" fillId="0" borderId="0" xfId="0"/>
    <xf numFmtId="0" fontId="4" fillId="3" borderId="4" xfId="0" applyFont="1" applyFill="1" applyBorder="1" applyAlignment="1">
      <alignment horizontal="center" vertical="center" wrapText="1"/>
    </xf>
    <xf numFmtId="14" fontId="5" fillId="4" borderId="4" xfId="0" applyNumberFormat="1" applyFont="1" applyFill="1" applyBorder="1" applyAlignment="1">
      <alignment vertical="center" wrapText="1"/>
    </xf>
    <xf numFmtId="3" fontId="5" fillId="4" borderId="4" xfId="0" applyNumberFormat="1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164" fontId="5" fillId="4" borderId="4" xfId="0" applyNumberFormat="1" applyFont="1" applyFill="1" applyBorder="1" applyAlignment="1">
      <alignment horizontal="right" vertical="center" wrapText="1"/>
    </xf>
    <xf numFmtId="0" fontId="6" fillId="3" borderId="4" xfId="0" applyFont="1" applyFill="1" applyBorder="1"/>
    <xf numFmtId="3" fontId="2" fillId="3" borderId="4" xfId="0" applyNumberFormat="1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5" borderId="4" xfId="0" applyFont="1" applyFill="1" applyBorder="1" applyAlignment="1">
      <alignment vertical="center"/>
    </xf>
    <xf numFmtId="0" fontId="9" fillId="5" borderId="4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0" fillId="5" borderId="4" xfId="0" applyFont="1" applyFill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8" fillId="5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17" fontId="8" fillId="5" borderId="5" xfId="0" applyNumberFormat="1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17" fontId="10" fillId="5" borderId="5" xfId="0" applyNumberFormat="1" applyFont="1" applyFill="1" applyBorder="1" applyAlignment="1">
      <alignment horizontal="center" vertical="center"/>
    </xf>
    <xf numFmtId="164" fontId="12" fillId="0" borderId="4" xfId="0" applyNumberFormat="1" applyFont="1" applyBorder="1" applyAlignment="1">
      <alignment vertical="center"/>
    </xf>
    <xf numFmtId="3" fontId="12" fillId="0" borderId="4" xfId="0" applyNumberFormat="1" applyFont="1" applyBorder="1" applyAlignment="1">
      <alignment vertical="center"/>
    </xf>
    <xf numFmtId="2" fontId="12" fillId="0" borderId="4" xfId="0" applyNumberFormat="1" applyFont="1" applyBorder="1" applyAlignment="1">
      <alignment vertical="center"/>
    </xf>
    <xf numFmtId="164" fontId="14" fillId="0" borderId="4" xfId="0" applyNumberFormat="1" applyFont="1" applyBorder="1" applyAlignment="1">
      <alignment vertical="center"/>
    </xf>
    <xf numFmtId="167" fontId="10" fillId="5" borderId="4" xfId="0" applyNumberFormat="1" applyFont="1" applyFill="1" applyBorder="1" applyAlignment="1">
      <alignment vertical="center"/>
    </xf>
    <xf numFmtId="167" fontId="8" fillId="5" borderId="4" xfId="0" applyNumberFormat="1" applyFont="1" applyFill="1" applyBorder="1" applyAlignment="1">
      <alignment vertical="center"/>
    </xf>
    <xf numFmtId="2" fontId="14" fillId="0" borderId="4" xfId="0" applyNumberFormat="1" applyFont="1" applyBorder="1" applyAlignment="1">
      <alignment horizontal="right" vertical="center"/>
    </xf>
    <xf numFmtId="2" fontId="14" fillId="0" borderId="4" xfId="0" applyNumberFormat="1" applyFont="1" applyBorder="1" applyAlignment="1">
      <alignment vertical="center"/>
    </xf>
    <xf numFmtId="2" fontId="14" fillId="5" borderId="4" xfId="0" applyNumberFormat="1" applyFont="1" applyFill="1" applyBorder="1" applyAlignment="1">
      <alignment vertical="center"/>
    </xf>
    <xf numFmtId="2" fontId="12" fillId="0" borderId="4" xfId="0" applyNumberFormat="1" applyFont="1" applyBorder="1" applyAlignment="1">
      <alignment horizontal="right" vertical="center"/>
    </xf>
    <xf numFmtId="2" fontId="10" fillId="5" borderId="4" xfId="0" applyNumberFormat="1" applyFont="1" applyFill="1" applyBorder="1" applyAlignment="1">
      <alignment horizontal="right" vertical="center"/>
    </xf>
    <xf numFmtId="9" fontId="14" fillId="5" borderId="4" xfId="1" applyFont="1" applyFill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2" fontId="17" fillId="0" borderId="4" xfId="0" applyNumberFormat="1" applyFont="1" applyBorder="1" applyAlignment="1">
      <alignment horizontal="right" vertical="center"/>
    </xf>
    <xf numFmtId="2" fontId="17" fillId="0" borderId="4" xfId="0" applyNumberFormat="1" applyFont="1" applyBorder="1" applyAlignment="1">
      <alignment vertical="center"/>
    </xf>
    <xf numFmtId="2" fontId="17" fillId="5" borderId="4" xfId="0" applyNumberFormat="1" applyFont="1" applyFill="1" applyBorder="1" applyAlignment="1">
      <alignment vertical="center"/>
    </xf>
    <xf numFmtId="9" fontId="17" fillId="5" borderId="4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17" fontId="10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164" fontId="12" fillId="0" borderId="0" xfId="0" applyNumberFormat="1" applyFont="1" applyFill="1" applyBorder="1" applyAlignment="1">
      <alignment vertical="center"/>
    </xf>
    <xf numFmtId="167" fontId="10" fillId="0" borderId="0" xfId="0" applyNumberFormat="1" applyFont="1" applyFill="1" applyBorder="1" applyAlignment="1">
      <alignment vertical="center"/>
    </xf>
    <xf numFmtId="3" fontId="12" fillId="0" borderId="0" xfId="0" applyNumberFormat="1" applyFont="1" applyFill="1" applyBorder="1" applyAlignment="1">
      <alignment vertical="center"/>
    </xf>
    <xf numFmtId="2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2" fontId="18" fillId="0" borderId="8" xfId="0" applyNumberFormat="1" applyFont="1" applyFill="1" applyBorder="1" applyAlignment="1">
      <alignment horizontal="right" vertical="center"/>
    </xf>
    <xf numFmtId="0" fontId="0" fillId="0" borderId="8" xfId="0" applyNumberFormat="1" applyBorder="1"/>
    <xf numFmtId="2" fontId="14" fillId="0" borderId="5" xfId="0" applyNumberFormat="1" applyFont="1" applyBorder="1" applyAlignment="1">
      <alignment horizontal="right" vertical="center"/>
    </xf>
    <xf numFmtId="2" fontId="14" fillId="5" borderId="7" xfId="0" applyNumberFormat="1" applyFont="1" applyFill="1" applyBorder="1" applyAlignment="1">
      <alignment vertical="center"/>
    </xf>
    <xf numFmtId="2" fontId="14" fillId="0" borderId="9" xfId="0" applyNumberFormat="1" applyFont="1" applyBorder="1" applyAlignment="1">
      <alignment vertical="center"/>
    </xf>
    <xf numFmtId="0" fontId="0" fillId="0" borderId="8" xfId="0" applyBorder="1"/>
    <xf numFmtId="0" fontId="1" fillId="6" borderId="8" xfId="0" applyFont="1" applyFill="1" applyBorder="1"/>
    <xf numFmtId="0" fontId="0" fillId="0" borderId="0" xfId="0" applyFill="1" applyBorder="1"/>
    <xf numFmtId="167" fontId="0" fillId="0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transaction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'March Sales'!$C$3:$C$33</c:f>
              <c:numCache>
                <c:formatCode>General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15</c:v>
                </c:pt>
                <c:pt idx="8">
                  <c:v>13</c:v>
                </c:pt>
                <c:pt idx="9">
                  <c:v>16</c:v>
                </c:pt>
                <c:pt idx="10">
                  <c:v>10</c:v>
                </c:pt>
                <c:pt idx="11">
                  <c:v>9</c:v>
                </c:pt>
                <c:pt idx="12">
                  <c:v>11</c:v>
                </c:pt>
                <c:pt idx="13">
                  <c:v>8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8</c:v>
                </c:pt>
                <c:pt idx="18">
                  <c:v>7</c:v>
                </c:pt>
                <c:pt idx="19">
                  <c:v>9</c:v>
                </c:pt>
                <c:pt idx="20">
                  <c:v>6</c:v>
                </c:pt>
                <c:pt idx="21">
                  <c:v>8</c:v>
                </c:pt>
                <c:pt idx="22">
                  <c:v>7</c:v>
                </c:pt>
                <c:pt idx="23">
                  <c:v>9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9</c:v>
                </c:pt>
                <c:pt idx="28">
                  <c:v>6</c:v>
                </c:pt>
                <c:pt idx="29">
                  <c:v>8</c:v>
                </c:pt>
                <c:pt idx="3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7-498D-8043-5E921443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592303"/>
        <c:axId val="714593263"/>
      </c:barChart>
      <c:catAx>
        <c:axId val="71459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93263"/>
        <c:crosses val="autoZero"/>
        <c:auto val="1"/>
        <c:lblAlgn val="ctr"/>
        <c:lblOffset val="100"/>
        <c:noMultiLvlLbl val="0"/>
      </c:catAx>
      <c:valAx>
        <c:axId val="71459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59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</a:t>
            </a:r>
            <a:r>
              <a:rPr lang="en-IN" baseline="0"/>
              <a:t> sales value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'March Sales'!$D$3:$D$33</c:f>
              <c:numCache>
                <c:formatCode>[$$-409]#,##0.00</c:formatCode>
                <c:ptCount val="31"/>
                <c:pt idx="0">
                  <c:v>1800</c:v>
                </c:pt>
                <c:pt idx="1">
                  <c:v>1650</c:v>
                </c:pt>
                <c:pt idx="2">
                  <c:v>1550</c:v>
                </c:pt>
                <c:pt idx="3">
                  <c:v>1700</c:v>
                </c:pt>
                <c:pt idx="4">
                  <c:v>1900</c:v>
                </c:pt>
                <c:pt idx="5">
                  <c:v>2000</c:v>
                </c:pt>
                <c:pt idx="6">
                  <c:v>1850</c:v>
                </c:pt>
                <c:pt idx="7">
                  <c:v>1600</c:v>
                </c:pt>
                <c:pt idx="8">
                  <c:v>1550</c:v>
                </c:pt>
                <c:pt idx="9">
                  <c:v>1750</c:v>
                </c:pt>
                <c:pt idx="10">
                  <c:v>1450</c:v>
                </c:pt>
                <c:pt idx="11">
                  <c:v>1400</c:v>
                </c:pt>
                <c:pt idx="12">
                  <c:v>1500</c:v>
                </c:pt>
                <c:pt idx="13">
                  <c:v>1320</c:v>
                </c:pt>
                <c:pt idx="14">
                  <c:v>1550</c:v>
                </c:pt>
                <c:pt idx="15">
                  <c:v>1340</c:v>
                </c:pt>
                <c:pt idx="16">
                  <c:v>1470</c:v>
                </c:pt>
                <c:pt idx="17">
                  <c:v>1300</c:v>
                </c:pt>
                <c:pt idx="18">
                  <c:v>1180</c:v>
                </c:pt>
                <c:pt idx="19">
                  <c:v>1370</c:v>
                </c:pt>
                <c:pt idx="20">
                  <c:v>1020</c:v>
                </c:pt>
                <c:pt idx="21">
                  <c:v>1250</c:v>
                </c:pt>
                <c:pt idx="22">
                  <c:v>1150</c:v>
                </c:pt>
                <c:pt idx="23">
                  <c:v>1350</c:v>
                </c:pt>
                <c:pt idx="24">
                  <c:v>980</c:v>
                </c:pt>
                <c:pt idx="25">
                  <c:v>1200</c:v>
                </c:pt>
                <c:pt idx="26">
                  <c:v>1120</c:v>
                </c:pt>
                <c:pt idx="27">
                  <c:v>1320</c:v>
                </c:pt>
                <c:pt idx="28">
                  <c:v>920</c:v>
                </c:pt>
                <c:pt idx="29">
                  <c:v>1260</c:v>
                </c:pt>
                <c:pt idx="3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0-4CEB-9250-FCA944E62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998479"/>
        <c:axId val="900523519"/>
      </c:barChart>
      <c:catAx>
        <c:axId val="86199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23519"/>
        <c:crosses val="autoZero"/>
        <c:auto val="1"/>
        <c:lblAlgn val="ctr"/>
        <c:lblOffset val="100"/>
        <c:noMultiLvlLbl val="0"/>
      </c:catAx>
      <c:valAx>
        <c:axId val="90052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9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Website</a:t>
            </a:r>
            <a:r>
              <a:rPr lang="en-IN" baseline="0"/>
              <a:t> visit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'March Sales'!$B$3:$B$33</c:f>
              <c:numCache>
                <c:formatCode>#,##0</c:formatCode>
                <c:ptCount val="31"/>
                <c:pt idx="0">
                  <c:v>90</c:v>
                </c:pt>
                <c:pt idx="1">
                  <c:v>84</c:v>
                </c:pt>
                <c:pt idx="2">
                  <c:v>153</c:v>
                </c:pt>
                <c:pt idx="3">
                  <c:v>97</c:v>
                </c:pt>
                <c:pt idx="4">
                  <c:v>96</c:v>
                </c:pt>
                <c:pt idx="5">
                  <c:v>102</c:v>
                </c:pt>
                <c:pt idx="6">
                  <c:v>112</c:v>
                </c:pt>
                <c:pt idx="7">
                  <c:v>105</c:v>
                </c:pt>
                <c:pt idx="8">
                  <c:v>91</c:v>
                </c:pt>
                <c:pt idx="9">
                  <c:v>112</c:v>
                </c:pt>
                <c:pt idx="10">
                  <c:v>144</c:v>
                </c:pt>
                <c:pt idx="11">
                  <c:v>204</c:v>
                </c:pt>
                <c:pt idx="12">
                  <c:v>99</c:v>
                </c:pt>
                <c:pt idx="13">
                  <c:v>198</c:v>
                </c:pt>
                <c:pt idx="14">
                  <c:v>108</c:v>
                </c:pt>
                <c:pt idx="15">
                  <c:v>81</c:v>
                </c:pt>
                <c:pt idx="16">
                  <c:v>90</c:v>
                </c:pt>
                <c:pt idx="17">
                  <c:v>72</c:v>
                </c:pt>
                <c:pt idx="18">
                  <c:v>63</c:v>
                </c:pt>
                <c:pt idx="19">
                  <c:v>81</c:v>
                </c:pt>
                <c:pt idx="20">
                  <c:v>36</c:v>
                </c:pt>
                <c:pt idx="21">
                  <c:v>48</c:v>
                </c:pt>
                <c:pt idx="22">
                  <c:v>112</c:v>
                </c:pt>
                <c:pt idx="23">
                  <c:v>63</c:v>
                </c:pt>
                <c:pt idx="24">
                  <c:v>42</c:v>
                </c:pt>
                <c:pt idx="25">
                  <c:v>73</c:v>
                </c:pt>
                <c:pt idx="26">
                  <c:v>124</c:v>
                </c:pt>
                <c:pt idx="27">
                  <c:v>131</c:v>
                </c:pt>
                <c:pt idx="28">
                  <c:v>120</c:v>
                </c:pt>
                <c:pt idx="29">
                  <c:v>153</c:v>
                </c:pt>
                <c:pt idx="3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4-48FC-A81C-D36171A4D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821231"/>
        <c:axId val="900820751"/>
      </c:barChart>
      <c:catAx>
        <c:axId val="90082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20751"/>
        <c:crosses val="autoZero"/>
        <c:auto val="1"/>
        <c:lblAlgn val="ctr"/>
        <c:lblOffset val="100"/>
        <c:noMultiLvlLbl val="0"/>
      </c:catAx>
      <c:valAx>
        <c:axId val="9008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82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607785</xdr:colOff>
      <xdr:row>16</xdr:row>
      <xdr:rowOff>30843</xdr:rowOff>
    </xdr:from>
    <xdr:to>
      <xdr:col>11</xdr:col>
      <xdr:colOff>374648</xdr:colOff>
      <xdr:row>30</xdr:row>
      <xdr:rowOff>117021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E48796-00C5-FEFD-5326-4BD67A92D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589642</xdr:colOff>
      <xdr:row>1</xdr:row>
      <xdr:rowOff>90713</xdr:rowOff>
    </xdr:from>
    <xdr:to>
      <xdr:col>11</xdr:col>
      <xdr:colOff>356505</xdr:colOff>
      <xdr:row>14</xdr:row>
      <xdr:rowOff>179613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0071A4-CA49-2021-A57E-A4A210349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11792</xdr:colOff>
      <xdr:row>31</xdr:row>
      <xdr:rowOff>148772</xdr:rowOff>
    </xdr:from>
    <xdr:to>
      <xdr:col>11</xdr:col>
      <xdr:colOff>392791</xdr:colOff>
      <xdr:row>45</xdr:row>
      <xdr:rowOff>142422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0C5C48-9796-D1ED-C8DA-3C6590742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opLeftCell="A13" zoomScaleNormal="100" workbookViewId="0">
      <selection activeCell="R9" sqref="R9"/>
    </sheetView>
  </sheetViews>
  <sheetFormatPr defaultColWidth="12.6328125" defaultRowHeight="15" customHeight="1" x14ac:dyDescent="0.35"/>
  <cols>
    <col min="1" max="1" width="11.90625" customWidth="1"/>
    <col min="2" max="3" width="8.6328125" customWidth="1"/>
    <col min="4" max="4" width="13.7265625" customWidth="1"/>
    <col min="5" max="5" width="8.6328125" customWidth="1"/>
    <col min="6" max="6" width="35.453125" bestFit="1" customWidth="1"/>
    <col min="7" max="8" width="10.6328125" bestFit="1" customWidth="1"/>
    <col min="9" max="10" width="9.54296875" bestFit="1" customWidth="1"/>
    <col min="11" max="11" width="11.81640625" bestFit="1" customWidth="1"/>
    <col min="12" max="26" width="8.6328125" customWidth="1"/>
  </cols>
  <sheetData>
    <row r="1" spans="1:12" ht="14.5" x14ac:dyDescent="0.35">
      <c r="A1" s="19" t="s">
        <v>0</v>
      </c>
      <c r="B1" s="20"/>
      <c r="C1" s="20"/>
      <c r="D1" s="21"/>
    </row>
    <row r="2" spans="1:12" ht="39" x14ac:dyDescent="0.35">
      <c r="A2" s="1" t="s">
        <v>1</v>
      </c>
      <c r="B2" s="1" t="s">
        <v>2</v>
      </c>
      <c r="C2" s="1" t="s">
        <v>3</v>
      </c>
      <c r="D2" s="1" t="s">
        <v>4</v>
      </c>
    </row>
    <row r="3" spans="1:12" ht="14.5" x14ac:dyDescent="0.35">
      <c r="A3" s="2">
        <v>45352</v>
      </c>
      <c r="B3" s="3">
        <f t="shared" ref="B3:B4" si="0">C3*6</f>
        <v>90</v>
      </c>
      <c r="C3" s="4">
        <v>15</v>
      </c>
      <c r="D3" s="5">
        <v>1800</v>
      </c>
      <c r="F3" s="43"/>
      <c r="G3" s="44"/>
      <c r="H3" s="45"/>
      <c r="I3" s="45"/>
      <c r="J3" s="45"/>
      <c r="K3" s="45"/>
      <c r="L3" s="63"/>
    </row>
    <row r="4" spans="1:12" ht="16" x14ac:dyDescent="0.35">
      <c r="A4" s="2">
        <v>45353</v>
      </c>
      <c r="B4" s="3">
        <f t="shared" si="0"/>
        <v>84</v>
      </c>
      <c r="C4" s="4">
        <v>14</v>
      </c>
      <c r="D4" s="5">
        <v>1650</v>
      </c>
      <c r="F4" s="46"/>
      <c r="G4" s="47"/>
      <c r="H4" s="47"/>
      <c r="I4" s="47"/>
      <c r="J4" s="47"/>
      <c r="K4" s="47"/>
      <c r="L4" s="63"/>
    </row>
    <row r="5" spans="1:12" ht="14.5" x14ac:dyDescent="0.35">
      <c r="A5" s="2">
        <v>45354</v>
      </c>
      <c r="B5" s="3">
        <v>153</v>
      </c>
      <c r="C5" s="4">
        <v>13</v>
      </c>
      <c r="D5" s="5">
        <v>1550</v>
      </c>
      <c r="F5" s="48"/>
      <c r="G5" s="49"/>
      <c r="H5" s="49"/>
      <c r="I5" s="49"/>
      <c r="J5" s="49"/>
      <c r="K5" s="50"/>
      <c r="L5" s="63"/>
    </row>
    <row r="6" spans="1:12" ht="14.5" x14ac:dyDescent="0.35">
      <c r="A6" s="2">
        <v>45355</v>
      </c>
      <c r="B6" s="3">
        <v>97</v>
      </c>
      <c r="C6" s="4">
        <v>12</v>
      </c>
      <c r="D6" s="5">
        <v>1700</v>
      </c>
      <c r="F6" s="48"/>
      <c r="G6" s="51"/>
      <c r="H6" s="52"/>
      <c r="I6" s="51"/>
      <c r="J6" s="51"/>
      <c r="K6" s="50"/>
      <c r="L6" s="63"/>
    </row>
    <row r="7" spans="1:12" ht="14.5" x14ac:dyDescent="0.35">
      <c r="A7" s="2">
        <v>45356</v>
      </c>
      <c r="B7" s="3">
        <f t="shared" ref="B7:B8" si="1">C7*6</f>
        <v>96</v>
      </c>
      <c r="C7" s="4">
        <v>16</v>
      </c>
      <c r="D7" s="5">
        <v>1900</v>
      </c>
      <c r="F7" s="48"/>
      <c r="G7" s="53"/>
      <c r="H7" s="51"/>
      <c r="I7" s="53"/>
      <c r="J7" s="53"/>
      <c r="K7" s="50"/>
      <c r="L7" s="63"/>
    </row>
    <row r="8" spans="1:12" ht="14.5" x14ac:dyDescent="0.35">
      <c r="A8" s="2">
        <v>45357</v>
      </c>
      <c r="B8" s="3">
        <f t="shared" si="1"/>
        <v>102</v>
      </c>
      <c r="C8" s="4">
        <v>17</v>
      </c>
      <c r="D8" s="5">
        <v>2000</v>
      </c>
      <c r="F8" s="48"/>
      <c r="G8" s="51"/>
      <c r="H8" s="49"/>
      <c r="I8" s="49"/>
      <c r="J8" s="49"/>
      <c r="K8" s="50"/>
      <c r="L8" s="63"/>
    </row>
    <row r="9" spans="1:12" ht="14.5" x14ac:dyDescent="0.35">
      <c r="A9" s="2">
        <v>45358</v>
      </c>
      <c r="B9" s="3">
        <v>112</v>
      </c>
      <c r="C9" s="4">
        <v>18</v>
      </c>
      <c r="D9" s="5">
        <v>1850</v>
      </c>
      <c r="F9" s="48"/>
      <c r="G9" s="51"/>
      <c r="H9" s="51"/>
      <c r="I9" s="51"/>
      <c r="J9" s="51"/>
      <c r="K9" s="50"/>
      <c r="L9" s="63"/>
    </row>
    <row r="10" spans="1:12" ht="14.5" x14ac:dyDescent="0.35">
      <c r="A10" s="2">
        <v>45359</v>
      </c>
      <c r="B10" s="3">
        <f t="shared" ref="B10:B12" si="2">C10*7</f>
        <v>105</v>
      </c>
      <c r="C10" s="4">
        <v>15</v>
      </c>
      <c r="D10" s="5">
        <v>1600</v>
      </c>
      <c r="F10" s="54"/>
      <c r="G10" s="55"/>
      <c r="H10" s="55"/>
      <c r="I10" s="55"/>
      <c r="J10" s="55"/>
      <c r="K10" s="50"/>
      <c r="L10" s="63"/>
    </row>
    <row r="11" spans="1:12" ht="14.5" x14ac:dyDescent="0.35">
      <c r="A11" s="2">
        <v>45360</v>
      </c>
      <c r="B11" s="3">
        <f t="shared" si="2"/>
        <v>91</v>
      </c>
      <c r="C11" s="4">
        <v>13</v>
      </c>
      <c r="D11" s="5">
        <v>1550</v>
      </c>
      <c r="F11" s="63"/>
      <c r="G11" s="63"/>
      <c r="H11" s="63"/>
      <c r="I11" s="63"/>
      <c r="J11" s="63"/>
      <c r="K11" s="63"/>
      <c r="L11" s="63"/>
    </row>
    <row r="12" spans="1:12" ht="14.5" x14ac:dyDescent="0.35">
      <c r="A12" s="2">
        <v>45361</v>
      </c>
      <c r="B12" s="3">
        <f t="shared" si="2"/>
        <v>112</v>
      </c>
      <c r="C12" s="4">
        <v>16</v>
      </c>
      <c r="D12" s="5">
        <v>1750</v>
      </c>
      <c r="F12" s="63"/>
      <c r="G12" s="63"/>
      <c r="H12" s="63"/>
      <c r="I12" s="63"/>
      <c r="J12" s="63"/>
      <c r="K12" s="64"/>
      <c r="L12" s="63"/>
    </row>
    <row r="13" spans="1:12" ht="14.5" x14ac:dyDescent="0.35">
      <c r="A13" s="2">
        <v>45362</v>
      </c>
      <c r="B13" s="3">
        <v>144</v>
      </c>
      <c r="C13" s="4">
        <v>10</v>
      </c>
      <c r="D13" s="5">
        <v>1450</v>
      </c>
    </row>
    <row r="14" spans="1:12" ht="14.5" x14ac:dyDescent="0.35">
      <c r="A14" s="2">
        <v>45363</v>
      </c>
      <c r="B14" s="3">
        <v>204</v>
      </c>
      <c r="C14" s="4">
        <v>9</v>
      </c>
      <c r="D14" s="5">
        <v>1400</v>
      </c>
    </row>
    <row r="15" spans="1:12" ht="14.5" x14ac:dyDescent="0.35">
      <c r="A15" s="2">
        <v>45364</v>
      </c>
      <c r="B15" s="3">
        <f>C15*9</f>
        <v>99</v>
      </c>
      <c r="C15" s="4">
        <v>11</v>
      </c>
      <c r="D15" s="5">
        <v>1500</v>
      </c>
    </row>
    <row r="16" spans="1:12" ht="14.5" x14ac:dyDescent="0.35">
      <c r="A16" s="2">
        <v>45365</v>
      </c>
      <c r="B16" s="3">
        <v>198</v>
      </c>
      <c r="C16" s="4">
        <v>8</v>
      </c>
      <c r="D16" s="5">
        <v>1320</v>
      </c>
    </row>
    <row r="17" spans="1:4" ht="14.5" x14ac:dyDescent="0.35">
      <c r="A17" s="2">
        <v>45366</v>
      </c>
      <c r="B17" s="3">
        <f t="shared" ref="B17:B22" si="3">C17*9</f>
        <v>108</v>
      </c>
      <c r="C17" s="4">
        <v>12</v>
      </c>
      <c r="D17" s="5">
        <v>1550</v>
      </c>
    </row>
    <row r="18" spans="1:4" ht="14.5" x14ac:dyDescent="0.35">
      <c r="A18" s="2">
        <v>45367</v>
      </c>
      <c r="B18" s="3">
        <f t="shared" si="3"/>
        <v>81</v>
      </c>
      <c r="C18" s="4">
        <v>9</v>
      </c>
      <c r="D18" s="5">
        <v>1340</v>
      </c>
    </row>
    <row r="19" spans="1:4" ht="14.5" x14ac:dyDescent="0.35">
      <c r="A19" s="2">
        <v>45368</v>
      </c>
      <c r="B19" s="3">
        <f t="shared" si="3"/>
        <v>90</v>
      </c>
      <c r="C19" s="4">
        <v>10</v>
      </c>
      <c r="D19" s="5">
        <v>1470</v>
      </c>
    </row>
    <row r="20" spans="1:4" ht="14.5" x14ac:dyDescent="0.35">
      <c r="A20" s="2">
        <v>45369</v>
      </c>
      <c r="B20" s="3">
        <f t="shared" si="3"/>
        <v>72</v>
      </c>
      <c r="C20" s="4">
        <v>8</v>
      </c>
      <c r="D20" s="5">
        <v>1300</v>
      </c>
    </row>
    <row r="21" spans="1:4" ht="15.75" customHeight="1" x14ac:dyDescent="0.35">
      <c r="A21" s="2">
        <v>45370</v>
      </c>
      <c r="B21" s="3">
        <f t="shared" si="3"/>
        <v>63</v>
      </c>
      <c r="C21" s="4">
        <v>7</v>
      </c>
      <c r="D21" s="5">
        <v>1180</v>
      </c>
    </row>
    <row r="22" spans="1:4" ht="15.75" customHeight="1" x14ac:dyDescent="0.35">
      <c r="A22" s="2">
        <v>45371</v>
      </c>
      <c r="B22" s="3">
        <f t="shared" si="3"/>
        <v>81</v>
      </c>
      <c r="C22" s="4">
        <v>9</v>
      </c>
      <c r="D22" s="5">
        <v>1370</v>
      </c>
    </row>
    <row r="23" spans="1:4" ht="15.75" customHeight="1" x14ac:dyDescent="0.35">
      <c r="A23" s="2">
        <v>45372</v>
      </c>
      <c r="B23" s="3">
        <f t="shared" ref="B23:B24" si="4">C23*6</f>
        <v>36</v>
      </c>
      <c r="C23" s="4">
        <v>6</v>
      </c>
      <c r="D23" s="5">
        <v>1020</v>
      </c>
    </row>
    <row r="24" spans="1:4" ht="15.75" customHeight="1" x14ac:dyDescent="0.35">
      <c r="A24" s="2">
        <v>45373</v>
      </c>
      <c r="B24" s="3">
        <f t="shared" si="4"/>
        <v>48</v>
      </c>
      <c r="C24" s="4">
        <v>8</v>
      </c>
      <c r="D24" s="5">
        <v>1250</v>
      </c>
    </row>
    <row r="25" spans="1:4" ht="15.75" customHeight="1" x14ac:dyDescent="0.35">
      <c r="A25" s="2">
        <v>45374</v>
      </c>
      <c r="B25" s="3">
        <v>112</v>
      </c>
      <c r="C25" s="4">
        <v>7</v>
      </c>
      <c r="D25" s="5">
        <v>1150</v>
      </c>
    </row>
    <row r="26" spans="1:4" ht="15.75" customHeight="1" x14ac:dyDescent="0.35">
      <c r="A26" s="2">
        <v>45375</v>
      </c>
      <c r="B26" s="3">
        <f t="shared" ref="B26:B27" si="5">C26*7</f>
        <v>63</v>
      </c>
      <c r="C26" s="4">
        <v>9</v>
      </c>
      <c r="D26" s="5">
        <v>1350</v>
      </c>
    </row>
    <row r="27" spans="1:4" ht="15.75" customHeight="1" x14ac:dyDescent="0.35">
      <c r="A27" s="2">
        <v>45376</v>
      </c>
      <c r="B27" s="3">
        <f t="shared" si="5"/>
        <v>42</v>
      </c>
      <c r="C27" s="4">
        <v>6</v>
      </c>
      <c r="D27" s="5">
        <v>980</v>
      </c>
    </row>
    <row r="28" spans="1:4" ht="15.75" customHeight="1" x14ac:dyDescent="0.35">
      <c r="A28" s="2">
        <v>45377</v>
      </c>
      <c r="B28" s="3">
        <v>73</v>
      </c>
      <c r="C28" s="4">
        <v>8</v>
      </c>
      <c r="D28" s="5">
        <v>1200</v>
      </c>
    </row>
    <row r="29" spans="1:4" ht="15.75" customHeight="1" x14ac:dyDescent="0.35">
      <c r="A29" s="2">
        <v>45378</v>
      </c>
      <c r="B29" s="3">
        <v>124</v>
      </c>
      <c r="C29" s="4">
        <v>7</v>
      </c>
      <c r="D29" s="5">
        <v>1120</v>
      </c>
    </row>
    <row r="30" spans="1:4" ht="15.75" customHeight="1" x14ac:dyDescent="0.35">
      <c r="A30" s="2">
        <v>45379</v>
      </c>
      <c r="B30" s="3">
        <v>131</v>
      </c>
      <c r="C30" s="4">
        <v>9</v>
      </c>
      <c r="D30" s="5">
        <v>1320</v>
      </c>
    </row>
    <row r="31" spans="1:4" ht="15.75" customHeight="1" x14ac:dyDescent="0.35">
      <c r="A31" s="2">
        <v>45380</v>
      </c>
      <c r="B31" s="3">
        <v>120</v>
      </c>
      <c r="C31" s="4">
        <v>6</v>
      </c>
      <c r="D31" s="5">
        <v>920</v>
      </c>
    </row>
    <row r="32" spans="1:4" ht="15.75" customHeight="1" x14ac:dyDescent="0.35">
      <c r="A32" s="2">
        <v>45381</v>
      </c>
      <c r="B32" s="3">
        <v>153</v>
      </c>
      <c r="C32" s="4">
        <v>8</v>
      </c>
      <c r="D32" s="5">
        <v>1260</v>
      </c>
    </row>
    <row r="33" spans="1:4" ht="15.75" customHeight="1" x14ac:dyDescent="0.35">
      <c r="A33" s="2">
        <v>45382</v>
      </c>
      <c r="B33" s="3">
        <v>179</v>
      </c>
      <c r="C33" s="4">
        <v>7</v>
      </c>
      <c r="D33" s="5">
        <v>1100</v>
      </c>
    </row>
    <row r="34" spans="1:4" ht="15.75" customHeight="1" x14ac:dyDescent="0.35">
      <c r="A34" s="6" t="s">
        <v>5</v>
      </c>
      <c r="B34" s="7">
        <f t="shared" ref="B34:D34" si="6">SUM(B3:B33)</f>
        <v>3263</v>
      </c>
      <c r="C34" s="7">
        <f t="shared" si="6"/>
        <v>323</v>
      </c>
      <c r="D34" s="8">
        <f t="shared" si="6"/>
        <v>43900</v>
      </c>
    </row>
    <row r="35" spans="1:4" ht="15.75" customHeight="1" x14ac:dyDescent="0.35"/>
    <row r="36" spans="1:4" ht="15.75" customHeight="1" x14ac:dyDescent="0.35"/>
    <row r="37" spans="1:4" ht="15.75" customHeight="1" x14ac:dyDescent="0.35"/>
    <row r="38" spans="1:4" ht="15.75" customHeight="1" x14ac:dyDescent="0.35"/>
    <row r="39" spans="1:4" ht="15.75" customHeight="1" x14ac:dyDescent="0.35"/>
    <row r="40" spans="1:4" ht="15.75" customHeight="1" x14ac:dyDescent="0.35"/>
    <row r="41" spans="1:4" ht="15.75" customHeight="1" x14ac:dyDescent="0.35"/>
    <row r="42" spans="1:4" ht="15.75" customHeight="1" x14ac:dyDescent="0.35"/>
    <row r="43" spans="1:4" ht="15.75" customHeight="1" x14ac:dyDescent="0.35"/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A1:D1"/>
    <mergeCell ref="G3:K3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abSelected="1" workbookViewId="0">
      <selection activeCell="G7" sqref="G7"/>
    </sheetView>
  </sheetViews>
  <sheetFormatPr defaultColWidth="12.6328125" defaultRowHeight="15" customHeight="1" x14ac:dyDescent="0.35"/>
  <cols>
    <col min="1" max="1" width="39" customWidth="1"/>
    <col min="2" max="2" width="12.36328125" customWidth="1"/>
    <col min="3" max="3" width="13.36328125" customWidth="1"/>
    <col min="4" max="4" width="12.90625" bestFit="1" customWidth="1"/>
    <col min="5" max="5" width="12.26953125" customWidth="1"/>
    <col min="6" max="6" width="13" customWidth="1"/>
    <col min="7" max="7" width="32.36328125" bestFit="1" customWidth="1"/>
    <col min="8" max="26" width="8.6328125" customWidth="1"/>
  </cols>
  <sheetData>
    <row r="1" spans="1:13" ht="14.5" x14ac:dyDescent="0.35">
      <c r="A1" s="9" t="s">
        <v>6</v>
      </c>
    </row>
    <row r="2" spans="1:13" ht="14.5" x14ac:dyDescent="0.35">
      <c r="A2" s="10"/>
      <c r="B2" s="22">
        <v>45323</v>
      </c>
      <c r="C2" s="23"/>
      <c r="D2" s="23"/>
      <c r="E2" s="23"/>
      <c r="F2" s="24"/>
    </row>
    <row r="3" spans="1:13" ht="16" x14ac:dyDescent="0.35">
      <c r="A3" s="11" t="s">
        <v>7</v>
      </c>
      <c r="B3" s="12" t="s">
        <v>8</v>
      </c>
      <c r="C3" s="12" t="s">
        <v>9</v>
      </c>
      <c r="D3" s="12" t="s">
        <v>10</v>
      </c>
      <c r="E3" s="12" t="s">
        <v>11</v>
      </c>
      <c r="F3" s="12" t="s">
        <v>12</v>
      </c>
    </row>
    <row r="4" spans="1:13" ht="14.5" x14ac:dyDescent="0.35">
      <c r="A4" s="13" t="s">
        <v>13</v>
      </c>
      <c r="B4" s="35" t="s">
        <v>14</v>
      </c>
      <c r="C4" s="35" t="s">
        <v>15</v>
      </c>
      <c r="D4" s="35" t="s">
        <v>16</v>
      </c>
      <c r="E4" s="35" t="s">
        <v>17</v>
      </c>
      <c r="F4" s="36">
        <v>71626</v>
      </c>
    </row>
    <row r="5" spans="1:13" ht="14.5" x14ac:dyDescent="0.35">
      <c r="A5" s="13" t="s">
        <v>18</v>
      </c>
      <c r="B5" s="35">
        <v>876</v>
      </c>
      <c r="C5" s="35">
        <v>820</v>
      </c>
      <c r="D5" s="35">
        <v>750</v>
      </c>
      <c r="E5" s="35">
        <v>690</v>
      </c>
      <c r="F5" s="36">
        <v>3136</v>
      </c>
    </row>
    <row r="6" spans="1:13" ht="14.5" x14ac:dyDescent="0.35">
      <c r="A6" s="13" t="s">
        <v>19</v>
      </c>
      <c r="B6" s="35">
        <v>136</v>
      </c>
      <c r="C6" s="35">
        <v>123</v>
      </c>
      <c r="D6" s="35">
        <v>116</v>
      </c>
      <c r="E6" s="35">
        <v>102</v>
      </c>
      <c r="F6" s="36">
        <v>477</v>
      </c>
    </row>
    <row r="7" spans="1:13" ht="14.5" x14ac:dyDescent="0.35">
      <c r="A7" s="13" t="s">
        <v>20</v>
      </c>
      <c r="B7" s="35" t="s">
        <v>21</v>
      </c>
      <c r="C7" s="35" t="s">
        <v>22</v>
      </c>
      <c r="D7" s="35" t="s">
        <v>23</v>
      </c>
      <c r="E7" s="35" t="s">
        <v>24</v>
      </c>
      <c r="F7" s="36">
        <v>2558.0700000000002</v>
      </c>
    </row>
    <row r="8" spans="1:13" ht="14.5" x14ac:dyDescent="0.35">
      <c r="A8" s="13" t="s">
        <v>25</v>
      </c>
      <c r="B8" s="35">
        <v>19</v>
      </c>
      <c r="C8" s="35">
        <v>18</v>
      </c>
      <c r="D8" s="35">
        <v>17</v>
      </c>
      <c r="E8" s="35">
        <v>15</v>
      </c>
      <c r="F8" s="36">
        <v>17</v>
      </c>
    </row>
    <row r="9" spans="1:13" ht="14.5" x14ac:dyDescent="0.35">
      <c r="A9" s="14" t="s">
        <v>26</v>
      </c>
      <c r="B9" s="32" t="s">
        <v>27</v>
      </c>
      <c r="C9" s="32" t="s">
        <v>28</v>
      </c>
      <c r="D9" s="32" t="s">
        <v>29</v>
      </c>
      <c r="E9" s="32" t="s">
        <v>30</v>
      </c>
      <c r="F9" s="36">
        <v>150.16</v>
      </c>
    </row>
    <row r="12" spans="1:13" ht="14.5" x14ac:dyDescent="0.35">
      <c r="A12" s="10"/>
      <c r="B12" s="25">
        <v>45352</v>
      </c>
      <c r="C12" s="23"/>
      <c r="D12" s="23"/>
      <c r="E12" s="23"/>
      <c r="F12" s="24"/>
      <c r="H12" s="43"/>
      <c r="I12" s="44"/>
      <c r="J12" s="45"/>
      <c r="K12" s="45"/>
      <c r="L12" s="45"/>
      <c r="M12" s="45"/>
    </row>
    <row r="13" spans="1:13" ht="16" x14ac:dyDescent="0.35">
      <c r="A13" s="11" t="s">
        <v>7</v>
      </c>
      <c r="B13" s="12" t="s">
        <v>8</v>
      </c>
      <c r="C13" s="12" t="s">
        <v>9</v>
      </c>
      <c r="D13" s="12" t="s">
        <v>10</v>
      </c>
      <c r="E13" s="12" t="s">
        <v>11</v>
      </c>
      <c r="F13" s="12" t="s">
        <v>12</v>
      </c>
      <c r="H13" s="46"/>
      <c r="I13" s="47"/>
      <c r="J13" s="47"/>
      <c r="K13" s="47"/>
      <c r="L13" s="47"/>
      <c r="M13" s="47"/>
    </row>
    <row r="14" spans="1:13" ht="14.5" x14ac:dyDescent="0.35">
      <c r="A14" s="13" t="s">
        <v>13</v>
      </c>
      <c r="B14" s="26">
        <v>12450</v>
      </c>
      <c r="C14" s="26">
        <v>10570</v>
      </c>
      <c r="D14" s="26">
        <v>9230</v>
      </c>
      <c r="E14" s="26">
        <v>8370</v>
      </c>
      <c r="F14" s="30">
        <v>40620</v>
      </c>
      <c r="H14" s="48"/>
      <c r="I14" s="49"/>
      <c r="J14" s="49"/>
      <c r="K14" s="49"/>
      <c r="L14" s="49"/>
      <c r="M14" s="50"/>
    </row>
    <row r="15" spans="1:13" ht="14.5" x14ac:dyDescent="0.35">
      <c r="A15" s="13" t="s">
        <v>18</v>
      </c>
      <c r="B15" s="27">
        <v>734</v>
      </c>
      <c r="C15" s="28">
        <v>953</v>
      </c>
      <c r="D15" s="27">
        <v>531</v>
      </c>
      <c r="E15" s="27">
        <v>593</v>
      </c>
      <c r="F15" s="16">
        <v>2811</v>
      </c>
      <c r="H15" s="48"/>
      <c r="I15" s="51"/>
      <c r="J15" s="52"/>
      <c r="K15" s="51"/>
      <c r="L15" s="51"/>
      <c r="M15" s="50"/>
    </row>
    <row r="16" spans="1:13" ht="14.5" x14ac:dyDescent="0.35">
      <c r="A16" s="13" t="s">
        <v>31</v>
      </c>
      <c r="B16" s="15">
        <v>105</v>
      </c>
      <c r="C16" s="27">
        <v>82</v>
      </c>
      <c r="D16" s="15">
        <v>61</v>
      </c>
      <c r="E16" s="15">
        <v>54</v>
      </c>
      <c r="F16" s="16">
        <v>302</v>
      </c>
      <c r="H16" s="48"/>
      <c r="I16" s="53"/>
      <c r="J16" s="51"/>
      <c r="K16" s="53"/>
      <c r="L16" s="53"/>
      <c r="M16" s="50"/>
    </row>
    <row r="17" spans="1:13" ht="14.5" x14ac:dyDescent="0.35">
      <c r="A17" s="13" t="s">
        <v>20</v>
      </c>
      <c r="B17" s="27">
        <v>1778.5714285714287</v>
      </c>
      <c r="C17" s="26">
        <v>1510</v>
      </c>
      <c r="D17" s="26">
        <v>1318.5714285714287</v>
      </c>
      <c r="E17" s="26">
        <v>1195.7142857142858</v>
      </c>
      <c r="F17" s="30">
        <v>5802.8571428571431</v>
      </c>
      <c r="H17" s="48"/>
      <c r="I17" s="51"/>
      <c r="J17" s="49"/>
      <c r="K17" s="49"/>
      <c r="L17" s="49"/>
      <c r="M17" s="50"/>
    </row>
    <row r="18" spans="1:13" ht="14.5" x14ac:dyDescent="0.35">
      <c r="A18" s="13" t="s">
        <v>25</v>
      </c>
      <c r="B18" s="15">
        <v>15</v>
      </c>
      <c r="C18" s="15">
        <v>11.714285714285714</v>
      </c>
      <c r="D18" s="15">
        <v>8.7142857142857135</v>
      </c>
      <c r="E18" s="15">
        <v>7.7142857142857144</v>
      </c>
      <c r="F18" s="16">
        <v>43.142857142857146</v>
      </c>
      <c r="H18" s="48"/>
      <c r="I18" s="51"/>
      <c r="J18" s="51"/>
      <c r="K18" s="51"/>
      <c r="L18" s="51"/>
      <c r="M18" s="50"/>
    </row>
    <row r="19" spans="1:13" ht="14.5" x14ac:dyDescent="0.35">
      <c r="A19" s="14" t="s">
        <v>26</v>
      </c>
      <c r="B19" s="17">
        <v>118.57142857142858</v>
      </c>
      <c r="C19" s="29">
        <v>128.90243902439025</v>
      </c>
      <c r="D19" s="17">
        <v>151.31147540983608</v>
      </c>
      <c r="E19" s="17">
        <v>155</v>
      </c>
      <c r="F19" s="31">
        <v>553.78534300565491</v>
      </c>
      <c r="H19" s="54"/>
      <c r="I19" s="55"/>
      <c r="J19" s="55"/>
      <c r="K19" s="55"/>
      <c r="L19" s="55"/>
      <c r="M19" s="50"/>
    </row>
    <row r="21" spans="1:13" ht="15.75" customHeight="1" x14ac:dyDescent="0.35">
      <c r="A21" s="62" t="s">
        <v>41</v>
      </c>
      <c r="B21" s="56">
        <f>F18/4</f>
        <v>10.785714285714286</v>
      </c>
    </row>
    <row r="22" spans="1:13" ht="15.75" customHeight="1" x14ac:dyDescent="0.35">
      <c r="A22" s="62" t="s">
        <v>42</v>
      </c>
      <c r="B22" s="57">
        <f>F19/4</f>
        <v>138.44633575141373</v>
      </c>
    </row>
    <row r="23" spans="1:13" ht="15.75" customHeight="1" x14ac:dyDescent="0.35">
      <c r="A23" s="62" t="s">
        <v>43</v>
      </c>
      <c r="B23" s="57">
        <f>C26/28</f>
        <v>1450.7142857142858</v>
      </c>
    </row>
    <row r="24" spans="1:13" ht="15.75" customHeight="1" x14ac:dyDescent="0.35"/>
    <row r="25" spans="1:13" ht="15.75" customHeight="1" x14ac:dyDescent="0.35">
      <c r="A25" s="11" t="s">
        <v>32</v>
      </c>
      <c r="B25" s="18" t="s">
        <v>33</v>
      </c>
      <c r="C25" s="18" t="s">
        <v>34</v>
      </c>
      <c r="D25" s="18" t="s">
        <v>35</v>
      </c>
      <c r="E25" s="18" t="s">
        <v>36</v>
      </c>
    </row>
    <row r="26" spans="1:13" ht="15.75" customHeight="1" x14ac:dyDescent="0.35">
      <c r="A26" s="13" t="s">
        <v>13</v>
      </c>
      <c r="B26" s="32">
        <f>$F4</f>
        <v>71626</v>
      </c>
      <c r="C26" s="33">
        <f>$F14</f>
        <v>40620</v>
      </c>
      <c r="D26" s="34">
        <f>($C26-$B26)</f>
        <v>-31006</v>
      </c>
      <c r="E26" s="37">
        <f>($C26/$B26)-1</f>
        <v>-0.43288749895289425</v>
      </c>
    </row>
    <row r="27" spans="1:13" ht="15.75" customHeight="1" x14ac:dyDescent="0.35">
      <c r="A27" s="38" t="s">
        <v>18</v>
      </c>
      <c r="B27" s="39">
        <f>$F5</f>
        <v>3136</v>
      </c>
      <c r="C27" s="40">
        <f>$F15</f>
        <v>2811</v>
      </c>
      <c r="D27" s="41">
        <f>($C27-$B27)</f>
        <v>-325</v>
      </c>
      <c r="E27" s="42">
        <f>($C27/$B27)-1</f>
        <v>-0.10363520408163263</v>
      </c>
    </row>
    <row r="28" spans="1:13" ht="15.75" customHeight="1" x14ac:dyDescent="0.35">
      <c r="A28" s="13" t="s">
        <v>19</v>
      </c>
      <c r="B28" s="32">
        <f>$F6</f>
        <v>477</v>
      </c>
      <c r="C28" s="33">
        <f>$F16</f>
        <v>302</v>
      </c>
      <c r="D28" s="34">
        <f>($C28-$B28)</f>
        <v>-175</v>
      </c>
      <c r="E28" s="37">
        <f>($C28/$B28)-1</f>
        <v>-0.36687631027253664</v>
      </c>
    </row>
    <row r="29" spans="1:13" ht="15.75" customHeight="1" x14ac:dyDescent="0.35">
      <c r="A29" s="13" t="s">
        <v>20</v>
      </c>
      <c r="B29" s="32">
        <f>$F7</f>
        <v>2558.0700000000002</v>
      </c>
      <c r="C29" s="60">
        <f>$B23</f>
        <v>1450.7142857142858</v>
      </c>
      <c r="D29" s="34">
        <f>($C29-$B29)</f>
        <v>-1107.3557142857144</v>
      </c>
      <c r="E29" s="37">
        <f>($C29/$B29)-1</f>
        <v>-0.43288718224509659</v>
      </c>
    </row>
    <row r="30" spans="1:13" ht="15.75" customHeight="1" x14ac:dyDescent="0.35">
      <c r="A30" s="13" t="s">
        <v>25</v>
      </c>
      <c r="B30" s="58">
        <f>$F8</f>
        <v>17</v>
      </c>
      <c r="C30" s="61">
        <v>10.785714285714286</v>
      </c>
      <c r="D30" s="59">
        <f>($C30-$B30)</f>
        <v>-6.2142857142857135</v>
      </c>
      <c r="E30" s="37">
        <f>($C30/$B30)-1</f>
        <v>-0.36554621848739488</v>
      </c>
    </row>
    <row r="31" spans="1:13" ht="15.75" customHeight="1" x14ac:dyDescent="0.35">
      <c r="A31" s="14" t="s">
        <v>26</v>
      </c>
      <c r="B31" s="58">
        <f>$F9</f>
        <v>150.16</v>
      </c>
      <c r="C31" s="61">
        <v>138.44633575141373</v>
      </c>
      <c r="D31" s="59">
        <f>($C31-$B31)</f>
        <v>-11.713664248586269</v>
      </c>
      <c r="E31" s="37">
        <f>($C31/$B31)-1</f>
        <v>-7.8007886578224994E-2</v>
      </c>
    </row>
    <row r="32" spans="1:1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3">
    <mergeCell ref="B2:F2"/>
    <mergeCell ref="B12:F12"/>
    <mergeCell ref="I12:M1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Sales</vt:lpstr>
      <vt:lpstr>Sales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yuvraj oza</cp:lastModifiedBy>
  <dcterms:modified xsi:type="dcterms:W3CDTF">2024-10-28T17:24:11Z</dcterms:modified>
</cp:coreProperties>
</file>