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vraj/Desktop/UoFT/Week 1 Challeneg/"/>
    </mc:Choice>
  </mc:AlternateContent>
  <xr:revisionPtr revIDLastSave="0" documentId="13_ncr:1_{6C0BA0E2-F244-8F4C-85AA-AF0E7201DEDF}" xr6:coauthVersionLast="36" xr6:coauthVersionMax="36" xr10:uidLastSave="{00000000-0000-0000-0000-000000000000}"/>
  <bookViews>
    <workbookView xWindow="2360" yWindow="500" windowWidth="28800" windowHeight="17500" activeTab="2" xr2:uid="{00000000-000D-0000-FFFF-FFFF00000000}"/>
  </bookViews>
  <sheets>
    <sheet name="Theatre Outcomes By Launch Date" sheetId="7" r:id="rId1"/>
    <sheet name="Kick Starter" sheetId="1" r:id="rId2"/>
    <sheet name="Outcomes Based on Goals" sheetId="8" r:id="rId3"/>
  </sheets>
  <definedNames>
    <definedName name="_xlnm._FilterDatabase" localSheetId="1" hidden="1">'Kick Starter'!$A$1:$Q$4115</definedName>
    <definedName name="_xlchart.v1.0" hidden="1">'Outcomes Based on Goals'!$F$1</definedName>
    <definedName name="_xlchart.v1.1" hidden="1">'Outcomes Based on Goals'!$F$2:$F$13</definedName>
    <definedName name="_xlchart.v1.2" hidden="1">'Outcomes Based on Goals'!$G$1</definedName>
    <definedName name="_xlchart.v1.3" hidden="1">'Outcomes Based on Goals'!$G$2:$G$13</definedName>
    <definedName name="_xlchart.v1.4" hidden="1">'Outcomes Based on Goals'!$H$1</definedName>
    <definedName name="_xlchart.v1.5" hidden="1">'Outcomes Based on Goals'!$H$2:$H$13</definedName>
  </definedNames>
  <calcPr calcId="191029" concurrentCalc="0"/>
  <pivotCaches>
    <pivotCache cacheId="1" r:id="rId4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8" l="1"/>
  <c r="C4" i="8"/>
  <c r="D4" i="8"/>
  <c r="E4" i="8"/>
  <c r="B5" i="8"/>
  <c r="C5" i="8"/>
  <c r="D5" i="8"/>
  <c r="E5" i="8"/>
  <c r="B6" i="8"/>
  <c r="C6" i="8"/>
  <c r="D6" i="8"/>
  <c r="E6" i="8"/>
  <c r="B7" i="8"/>
  <c r="C7" i="8"/>
  <c r="D7" i="8"/>
  <c r="E7" i="8"/>
  <c r="B8" i="8"/>
  <c r="C8" i="8"/>
  <c r="D8" i="8"/>
  <c r="E8" i="8"/>
  <c r="B9" i="8"/>
  <c r="C9" i="8"/>
  <c r="D9" i="8"/>
  <c r="E9" i="8"/>
  <c r="B10" i="8"/>
  <c r="C10" i="8"/>
  <c r="D10" i="8"/>
  <c r="E10" i="8"/>
  <c r="B11" i="8"/>
  <c r="C11" i="8"/>
  <c r="D11" i="8"/>
  <c r="E11" i="8"/>
  <c r="B12" i="8"/>
  <c r="C12" i="8"/>
  <c r="D12" i="8"/>
  <c r="E12" i="8"/>
  <c r="B13" i="8"/>
  <c r="C13" i="8"/>
  <c r="D13" i="8"/>
  <c r="E13" i="8"/>
  <c r="H5" i="8"/>
  <c r="H6" i="8"/>
  <c r="H7" i="8"/>
  <c r="H8" i="8"/>
  <c r="H9" i="8"/>
  <c r="H10" i="8"/>
  <c r="H11" i="8"/>
  <c r="H12" i="8"/>
  <c r="H13" i="8"/>
  <c r="G5" i="8"/>
  <c r="G6" i="8"/>
  <c r="G7" i="8"/>
  <c r="G8" i="8"/>
  <c r="G9" i="8"/>
  <c r="G10" i="8"/>
  <c r="G11" i="8"/>
  <c r="G12" i="8"/>
  <c r="G13" i="8"/>
  <c r="F5" i="8"/>
  <c r="F6" i="8"/>
  <c r="F7" i="8"/>
  <c r="F8" i="8"/>
  <c r="F9" i="8"/>
  <c r="F10" i="8"/>
  <c r="F11" i="8"/>
  <c r="F12" i="8"/>
  <c r="F13" i="8"/>
  <c r="H4" i="8"/>
  <c r="F4" i="8"/>
  <c r="G4" i="8"/>
  <c r="B3" i="8"/>
  <c r="B2" i="8"/>
  <c r="C2" i="8"/>
  <c r="D2" i="8"/>
  <c r="E2" i="8"/>
  <c r="F2" i="8"/>
  <c r="G2" i="8"/>
  <c r="C3" i="8"/>
  <c r="D3" i="8"/>
  <c r="E3" i="8"/>
  <c r="F3" i="8"/>
  <c r="G3" i="8"/>
  <c r="H3" i="8"/>
  <c r="H2" i="8"/>
  <c r="P2403" i="1"/>
  <c r="P2404" i="1"/>
  <c r="P2405" i="1"/>
  <c r="P240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<sst xmlns="http://schemas.openxmlformats.org/spreadsheetml/2006/main" count="28857" uniqueCount="8356">
  <si>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</si>
  <si>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</si>
  <si>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</si>
  <si>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</si>
  <si>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</si>
  <si>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</si>
  <si>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</si>
  <si>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</si>
  <si>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</si>
  <si>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</si>
  <si>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</si>
  <si>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</si>
  <si>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</si>
  <si>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</si>
  <si>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</si>
  <si>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</si>
  <si>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</si>
  <si>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</si>
  <si>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</si>
  <si>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</si>
  <si>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</si>
  <si>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</si>
  <si>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</si>
  <si>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</si>
  <si>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</si>
  <si>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</si>
  <si>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</si>
  <si>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</si>
  <si>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</si>
  <si>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</si>
  <si>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</si>
  <si>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</si>
  <si>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</si>
  <si>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</si>
  <si>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</si>
  <si>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</si>
  <si>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</si>
  <si>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</si>
  <si>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</si>
  <si>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</si>
  <si>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</si>
  <si>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</si>
  <si>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</si>
  <si>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</si>
  <si>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</si>
  <si>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</si>
  <si>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</si>
  <si>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</si>
  <si>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</si>
  <si>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</si>
  <si>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</si>
  <si>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</si>
  <si>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</si>
  <si>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</si>
  <si>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</si>
  <si>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</si>
  <si>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</si>
  <si>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</si>
  <si>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</si>
  <si>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</si>
  <si>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</si>
  <si>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</si>
  <si>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</si>
  <si>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</si>
  <si>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</si>
  <si>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</si>
  <si>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</si>
  <si>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</si>
  <si>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</si>
  <si>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</si>
  <si>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</si>
  <si>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</si>
  <si>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</si>
  <si>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</si>
  <si>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</si>
  <si>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</si>
  <si>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</si>
  <si>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</si>
  <si>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</si>
  <si>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</si>
  <si>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</si>
  <si>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</si>
  <si>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</si>
  <si>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</si>
  <si>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</si>
  <si>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</si>
  <si>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</si>
  <si>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</si>
  <si>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</si>
  <si>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</si>
  <si>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</si>
  <si>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</si>
  <si>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</si>
  <si>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</si>
  <si>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</si>
  <si>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</si>
  <si>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</si>
  <si>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</si>
  <si>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</si>
  <si>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</si>
  <si>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</si>
  <si>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</si>
  <si>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</si>
  <si>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</si>
  <si>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</si>
  <si>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</si>
  <si>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</si>
  <si>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</si>
  <si>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</si>
  <si>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</si>
  <si>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</si>
  <si>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</si>
  <si>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</si>
  <si>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</si>
  <si>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</si>
  <si>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</si>
  <si>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</si>
  <si>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</si>
  <si>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</si>
  <si>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</si>
  <si>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</si>
  <si>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</si>
  <si>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</si>
  <si>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</si>
  <si>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</si>
  <si>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</si>
  <si>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</si>
  <si>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</si>
  <si>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</si>
  <si>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</si>
  <si>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</si>
  <si>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</si>
  <si>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</si>
  <si>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</si>
  <si>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</si>
  <si>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</si>
  <si>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</si>
  <si>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</si>
  <si>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</si>
  <si>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</si>
  <si>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</si>
  <si>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</si>
  <si>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</si>
  <si>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</si>
  <si>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</si>
  <si>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</si>
  <si>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</si>
  <si>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</si>
  <si>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</si>
  <si>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</si>
  <si>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</si>
  <si>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</si>
  <si>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</si>
  <si>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</si>
  <si>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</si>
  <si>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</si>
  <si>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</si>
  <si>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</si>
  <si>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</si>
  <si>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</si>
  <si>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</si>
  <si>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</si>
  <si>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</si>
  <si>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</si>
  <si>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</si>
  <si>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</si>
  <si>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</si>
  <si>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</si>
  <si>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</si>
  <si>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</si>
  <si>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</si>
  <si>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</si>
  <si>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</si>
  <si>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</si>
  <si>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</si>
  <si>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</si>
  <si>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</si>
  <si>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</si>
  <si>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</si>
  <si>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</si>
  <si>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</si>
  <si>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</si>
  <si>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</si>
  <si>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</si>
  <si>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</si>
  <si>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</si>
  <si>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</si>
  <si>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</si>
  <si>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</si>
  <si>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</si>
  <si>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</si>
  <si>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</si>
  <si>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</si>
  <si>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</si>
  <si>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</si>
  <si>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</si>
  <si>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</si>
  <si>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</si>
  <si>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</si>
  <si>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</si>
  <si>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</si>
  <si>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</si>
  <si>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</si>
  <si>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</si>
  <si>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</si>
  <si>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</si>
  <si>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</si>
  <si>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</si>
  <si>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</si>
  <si>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</si>
  <si>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</si>
  <si>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</si>
  <si>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</si>
  <si>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</si>
  <si>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</si>
  <si>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</si>
  <si>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</si>
  <si>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</si>
  <si>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</si>
  <si>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</si>
  <si>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</si>
  <si>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</si>
  <si>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</si>
  <si>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</si>
  <si>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</si>
  <si>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</si>
  <si>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</si>
  <si>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</si>
  <si>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</si>
  <si>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</si>
  <si>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</si>
  <si>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</si>
  <si>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</si>
  <si>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</si>
  <si>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</si>
  <si>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</si>
  <si>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</si>
  <si>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</si>
  <si>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</si>
  <si>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</si>
  <si>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</si>
  <si>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</si>
  <si>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</si>
  <si>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</si>
  <si>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</si>
  <si>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</si>
  <si>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</si>
  <si>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</si>
  <si>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</si>
  <si>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</si>
  <si>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</si>
  <si>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</si>
  <si>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</si>
  <si>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</si>
  <si>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</si>
  <si>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</si>
  <si>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</si>
  <si>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</si>
  <si>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</si>
  <si>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</si>
  <si>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</si>
  <si>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</si>
  <si>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</si>
  <si>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</si>
  <si>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</si>
  <si>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</si>
  <si>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</si>
  <si>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</si>
  <si>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</si>
  <si>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</si>
  <si>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</si>
  <si>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</si>
  <si>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</si>
  <si>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</si>
  <si>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</si>
  <si>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</si>
  <si>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</si>
  <si>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</si>
  <si>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</si>
  <si>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</si>
  <si>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</si>
  <si>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</si>
  <si>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</si>
  <si>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</si>
  <si>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</si>
  <si>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</si>
  <si>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</si>
  <si>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</si>
  <si>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</si>
  <si>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</si>
  <si>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</si>
  <si>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</si>
  <si>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</si>
  <si>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</si>
  <si>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</si>
  <si>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</si>
  <si>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</si>
  <si>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</si>
  <si>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</si>
  <si>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</si>
  <si>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</si>
  <si>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</si>
  <si>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</si>
  <si>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</si>
  <si>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</si>
  <si>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</si>
  <si>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</si>
  <si>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</si>
  <si>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</si>
  <si>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</si>
  <si>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</si>
  <si>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</si>
  <si>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</si>
  <si>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</si>
  <si>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</si>
  <si>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</si>
  <si>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</si>
  <si>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</si>
  <si>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</si>
  <si>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</si>
  <si>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</si>
  <si>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</si>
  <si>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</si>
  <si>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</si>
  <si>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</si>
  <si>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</si>
  <si>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</si>
  <si>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</si>
  <si>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</si>
  <si>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</si>
  <si>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</si>
  <si>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</si>
  <si>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</si>
  <si>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</si>
  <si>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</si>
  <si>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</si>
  <si>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</si>
  <si>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</si>
  <si>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</si>
  <si>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</si>
  <si>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</si>
  <si>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</si>
  <si>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</si>
  <si>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</si>
  <si>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</si>
  <si>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</si>
  <si>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</si>
  <si>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</si>
  <si>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</si>
  <si>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</si>
  <si>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</si>
  <si>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</si>
  <si>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</si>
  <si>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</si>
  <si>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</si>
  <si>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</si>
  <si>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</si>
  <si>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</si>
  <si>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</si>
  <si>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</si>
  <si>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</si>
  <si>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</si>
  <si>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</si>
  <si>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</si>
  <si>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</si>
  <si>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</si>
  <si>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</si>
  <si>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</si>
  <si>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</si>
  <si>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</si>
  <si>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</si>
  <si>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</si>
  <si>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</si>
  <si>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</si>
  <si>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</si>
  <si>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</si>
  <si>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</si>
  <si>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</si>
  <si>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</si>
  <si>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</si>
  <si>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</si>
  <si>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</si>
  <si>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</si>
  <si>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</si>
  <si>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</si>
  <si>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</si>
  <si>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</si>
  <si>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</si>
  <si>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</si>
  <si>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</si>
  <si>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</si>
  <si>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</si>
  <si>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</si>
  <si>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</si>
  <si>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</si>
  <si>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</si>
  <si>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</si>
  <si>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</si>
  <si>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</si>
  <si>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</si>
  <si>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</si>
  <si>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</si>
  <si>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</si>
  <si>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</si>
  <si>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</si>
  <si>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</si>
  <si>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</si>
  <si>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</si>
  <si>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</si>
  <si>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</si>
  <si>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</si>
  <si>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</si>
  <si>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</si>
  <si>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</si>
  <si>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</si>
  <si>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</si>
  <si>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</si>
  <si>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</si>
  <si>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</si>
  <si>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</si>
  <si>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</si>
  <si>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</si>
  <si>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</si>
  <si>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</si>
  <si>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</si>
  <si>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</si>
  <si>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</si>
  <si>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</si>
  <si>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</si>
  <si>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</si>
  <si>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</si>
  <si>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</si>
  <si>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</si>
  <si>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</si>
  <si>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</si>
  <si>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</si>
  <si>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</si>
  <si>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</si>
  <si>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</si>
  <si>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</si>
  <si>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</si>
  <si>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</si>
  <si>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</si>
  <si>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</si>
  <si>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</si>
  <si>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</si>
  <si>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</si>
  <si>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</si>
  <si>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</si>
  <si>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</si>
  <si>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</si>
  <si>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</si>
  <si>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</si>
  <si>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</si>
  <si>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</si>
  <si>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</si>
  <si>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</si>
  <si>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</si>
  <si>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</si>
  <si>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</si>
  <si>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</si>
  <si>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</si>
  <si>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</si>
  <si>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</si>
  <si>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</si>
  <si>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</si>
  <si>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</si>
  <si>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</si>
  <si>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</si>
  <si>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</si>
  <si>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</si>
  <si>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</si>
  <si>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</si>
  <si>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</si>
  <si>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</si>
  <si>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</si>
  <si>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</si>
  <si>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</si>
  <si>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</si>
  <si>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</si>
  <si>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</si>
  <si>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</si>
  <si>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</si>
  <si>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</si>
  <si>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</si>
  <si>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</si>
  <si>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</si>
  <si>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</si>
  <si>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</si>
  <si>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</si>
  <si>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</si>
  <si>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</si>
  <si>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</si>
  <si>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</si>
  <si>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</si>
  <si>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</si>
  <si>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</si>
  <si>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</si>
  <si>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</si>
  <si>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</si>
  <si>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</si>
  <si>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</si>
  <si>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</si>
  <si>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</si>
  <si>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</si>
  <si>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</si>
  <si>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</si>
  <si>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</si>
  <si>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</si>
  <si>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</si>
  <si>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</si>
  <si>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</si>
  <si>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</si>
  <si>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</si>
  <si>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</si>
  <si>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</si>
  <si>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</si>
  <si>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</si>
  <si>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</si>
  <si>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</si>
  <si>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</si>
  <si>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</si>
  <si>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</si>
  <si>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</si>
  <si>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</si>
  <si>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</si>
  <si>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</si>
  <si>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</si>
  <si>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</si>
  <si>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</si>
  <si>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</si>
  <si>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</si>
  <si>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</si>
  <si>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</si>
  <si>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</si>
  <si>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</si>
  <si>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</si>
  <si>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</si>
  <si>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</si>
  <si>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</si>
  <si>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</si>
  <si>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</si>
  <si>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</si>
  <si>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</si>
  <si>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</si>
  <si>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</si>
  <si>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</si>
  <si>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</si>
  <si>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</si>
  <si>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</si>
  <si>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</si>
  <si>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</si>
  <si>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</si>
  <si>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</si>
  <si>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</si>
  <si>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</si>
  <si>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</si>
  <si>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</si>
  <si>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</si>
  <si>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</si>
  <si>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</si>
  <si>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</si>
  <si>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</si>
  <si>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</si>
  <si>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</si>
  <si>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</si>
  <si>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</si>
  <si>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</si>
  <si>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</si>
  <si>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</si>
  <si>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</si>
  <si>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</si>
  <si>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</si>
  <si>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</si>
  <si>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</si>
  <si>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</si>
  <si>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</si>
  <si>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</si>
  <si>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</si>
  <si>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</si>
  <si>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</si>
  <si>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</si>
  <si>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</si>
  <si>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</si>
  <si>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</si>
  <si>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</si>
  <si>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</si>
  <si>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</si>
  <si>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</si>
  <si>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</si>
  <si>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</si>
  <si>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</si>
  <si>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</si>
  <si>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</si>
  <si>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</si>
  <si>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</si>
  <si>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</si>
  <si>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</si>
  <si>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</si>
  <si>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</si>
  <si>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</si>
  <si>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</si>
  <si>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</si>
  <si>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</si>
  <si>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</si>
  <si>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</si>
  <si>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</si>
  <si>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</si>
  <si>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</si>
  <si>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</si>
  <si>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</si>
  <si>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</si>
  <si>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</si>
  <si>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</si>
  <si>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</si>
  <si>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</si>
  <si>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</si>
  <si>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</si>
  <si>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</si>
  <si>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</si>
  <si>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</si>
  <si>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</si>
  <si>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</si>
  <si>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</si>
  <si>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</si>
  <si>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</si>
  <si>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</si>
  <si>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</si>
  <si>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</si>
  <si>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</si>
  <si>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</si>
  <si>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</si>
  <si>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</si>
  <si>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</si>
  <si>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</si>
  <si>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</si>
  <si>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</si>
  <si>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</si>
  <si>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</si>
  <si>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</si>
  <si>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</si>
  <si>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</si>
  <si>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</si>
  <si>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</si>
  <si>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</si>
  <si>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</si>
  <si>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</si>
  <si>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</si>
  <si>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</si>
  <si>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</si>
  <si>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</si>
  <si>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</si>
  <si>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</si>
  <si>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</si>
  <si>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</si>
  <si>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</si>
  <si>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</si>
  <si>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</si>
  <si>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</si>
  <si>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</si>
  <si>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</si>
  <si>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</si>
  <si>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</si>
  <si>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</si>
  <si>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</si>
  <si>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</si>
  <si>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</si>
  <si>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</si>
  <si>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</si>
  <si>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</si>
  <si>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</si>
  <si>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</si>
  <si>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</si>
  <si>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</si>
  <si>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</si>
  <si>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</si>
  <si>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</si>
  <si>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</si>
  <si>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</si>
  <si>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</si>
  <si>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</si>
  <si>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</si>
  <si>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</si>
  <si>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</si>
  <si>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</si>
  <si>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</si>
  <si>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</si>
  <si>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</si>
  <si>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</si>
  <si>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</si>
  <si>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</si>
  <si>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</si>
  <si>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</si>
  <si>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</si>
  <si>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</si>
  <si>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</si>
  <si>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</si>
  <si>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</si>
  <si>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</si>
  <si>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</si>
  <si>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</si>
  <si>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</si>
  <si>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</si>
  <si>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</si>
  <si>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</si>
  <si>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</si>
  <si>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</si>
  <si>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</si>
  <si>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</si>
  <si>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</si>
  <si>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</si>
  <si>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</si>
  <si>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</si>
  <si>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</si>
  <si>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</si>
  <si>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</si>
  <si>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</si>
  <si>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</si>
  <si>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</si>
  <si>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</si>
  <si>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</si>
  <si>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</si>
  <si>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</si>
  <si>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</si>
  <si>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</si>
  <si>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</si>
  <si>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</si>
  <si>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</si>
  <si>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</si>
  <si>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</si>
  <si>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</si>
  <si>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</si>
  <si>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</si>
  <si>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</si>
  <si>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</si>
  <si>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</si>
  <si>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</si>
  <si>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</si>
  <si>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</si>
  <si>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</si>
  <si>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</si>
  <si>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</si>
  <si>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</si>
  <si>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</si>
  <si>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</si>
  <si>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</si>
  <si>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</si>
  <si>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</si>
  <si>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</si>
  <si>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</si>
  <si>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</si>
  <si>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</si>
  <si>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</si>
  <si>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</si>
  <si>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</si>
  <si>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</si>
  <si>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</si>
  <si>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</si>
  <si>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</si>
  <si>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</si>
  <si>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</si>
  <si>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</si>
  <si>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</si>
  <si>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</si>
  <si>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</si>
  <si>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</si>
  <si>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</si>
  <si>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</si>
  <si>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</si>
  <si>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</si>
  <si>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</si>
  <si>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</si>
  <si>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</si>
  <si>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</si>
  <si>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</si>
  <si>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</si>
  <si>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</si>
  <si>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</si>
  <si>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</si>
  <si>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</si>
  <si>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</si>
  <si>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</si>
  <si>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</si>
  <si>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</si>
  <si>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</si>
  <si>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</si>
  <si>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</si>
  <si>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</si>
  <si>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</si>
  <si>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</si>
  <si>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</si>
  <si>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</si>
  <si>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</si>
  <si>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</si>
  <si>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</si>
  <si>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</si>
  <si>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</si>
  <si>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</si>
  <si>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</si>
  <si>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</si>
  <si>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</si>
  <si>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</si>
  <si>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</si>
  <si>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</si>
  <si>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</si>
  <si>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</si>
  <si>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</si>
  <si>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</si>
  <si>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</si>
  <si>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</si>
  <si>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</si>
  <si>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</si>
  <si>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</si>
  <si>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</si>
  <si>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</si>
  <si>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</si>
  <si>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</si>
  <si>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</si>
  <si>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</si>
  <si>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</si>
  <si>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</si>
  <si>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</si>
  <si>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</si>
  <si>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</si>
  <si>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</si>
  <si>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</si>
  <si>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</si>
  <si>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</si>
  <si>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</si>
  <si>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</si>
  <si>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</si>
  <si>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</si>
  <si>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</si>
  <si>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</si>
  <si>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</si>
  <si>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</si>
  <si>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</si>
  <si>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</si>
  <si>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</si>
  <si>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</si>
  <si>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</si>
  <si>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</si>
  <si>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</si>
  <si>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</si>
  <si>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</si>
  <si>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</si>
  <si>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</si>
  <si>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</si>
  <si>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</si>
  <si>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</si>
  <si>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</si>
  <si>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</si>
  <si>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</si>
  <si>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</si>
  <si>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</si>
  <si>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</si>
  <si>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</si>
  <si>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</si>
  <si>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</si>
  <si>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</si>
  <si>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</si>
  <si>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</si>
  <si>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</si>
  <si>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</si>
  <si>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</si>
  <si>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</si>
  <si>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</si>
  <si>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</si>
  <si>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</si>
  <si>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</si>
  <si>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</si>
  <si>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</si>
  <si>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</si>
  <si>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</si>
  <si>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</si>
  <si>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</si>
  <si>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</si>
  <si>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</si>
  <si>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</si>
  <si>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</si>
  <si>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</si>
  <si>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</si>
  <si>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</si>
  <si>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</si>
  <si>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</si>
  <si>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</si>
  <si>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</si>
  <si>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</si>
  <si>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</si>
  <si>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</si>
  <si>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</si>
  <si>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</si>
  <si>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</si>
  <si>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</si>
  <si>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</si>
  <si>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</si>
  <si>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</si>
  <si>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</si>
  <si>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</si>
  <si>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</si>
  <si>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</si>
  <si>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</si>
  <si>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</si>
  <si>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</si>
  <si>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</si>
  <si>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</si>
  <si>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</si>
  <si>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</si>
  <si>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</si>
  <si>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</si>
  <si>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</si>
  <si>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</si>
  <si>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</si>
  <si>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</si>
  <si>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</si>
  <si>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</si>
  <si>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</si>
  <si>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</si>
  <si>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</si>
  <si>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</si>
  <si>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</si>
  <si>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</si>
  <si>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</si>
  <si>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</si>
  <si>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</si>
  <si>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</si>
  <si>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</si>
  <si>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</si>
  <si>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</si>
  <si>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</si>
  <si>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</si>
  <si>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</si>
  <si>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</si>
  <si>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</si>
  <si>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</si>
  <si>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</si>
  <si>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</si>
  <si>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</si>
  <si>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</si>
  <si>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</si>
  <si>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</si>
  <si>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</si>
  <si>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</si>
  <si>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</si>
  <si>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</si>
  <si>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</si>
  <si>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</si>
  <si>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</si>
  <si>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</si>
  <si>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</si>
  <si>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</si>
  <si>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</si>
  <si>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</si>
  <si>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</si>
  <si>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</si>
  <si>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</si>
  <si>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</si>
  <si>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</si>
  <si>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</si>
  <si>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</si>
  <si>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</si>
  <si>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</si>
  <si>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</si>
  <si>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</si>
  <si>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</si>
  <si>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</si>
  <si>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</si>
  <si>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</si>
  <si>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</si>
  <si>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</si>
  <si>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</si>
  <si>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</si>
  <si>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</si>
  <si>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</si>
  <si>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</si>
  <si>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</si>
  <si>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</si>
  <si>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</si>
  <si>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</si>
  <si>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</si>
  <si>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</si>
  <si>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</si>
  <si>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</si>
  <si>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</si>
  <si>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</si>
  <si>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</si>
  <si>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</si>
  <si>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</si>
  <si>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</si>
  <si>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</si>
  <si>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</si>
  <si>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</si>
  <si>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</si>
  <si>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</si>
  <si>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</si>
  <si>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</si>
  <si>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</si>
  <si>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</si>
  <si>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</si>
  <si>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</si>
  <si>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</si>
  <si>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</si>
  <si>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</si>
  <si>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</si>
  <si>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</si>
  <si>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</si>
  <si>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</si>
  <si>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</si>
  <si>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</si>
  <si>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</si>
  <si>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</si>
  <si>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</si>
  <si>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</si>
  <si>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</si>
  <si>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</si>
  <si>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</si>
  <si>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</si>
  <si>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</si>
  <si>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</si>
  <si>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</si>
  <si>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</si>
  <si>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</si>
  <si>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</si>
  <si>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</si>
  <si>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</si>
  <si>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</si>
  <si>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</si>
  <si>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</si>
  <si>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</si>
  <si>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</si>
  <si>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</si>
  <si>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</si>
  <si>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</si>
  <si>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</si>
  <si>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</si>
  <si>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</si>
  <si>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</si>
  <si>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</si>
  <si>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</si>
  <si>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</si>
  <si>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</si>
  <si>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</si>
  <si>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</si>
  <si>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</si>
  <si>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</si>
  <si>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</si>
  <si>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</si>
  <si>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</si>
  <si>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</si>
  <si>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</si>
  <si>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</si>
  <si>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</si>
  <si>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</si>
  <si>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</si>
  <si>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</si>
  <si>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</si>
  <si>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</si>
  <si>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</si>
  <si>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</si>
  <si>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</si>
  <si>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</si>
  <si>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</si>
  <si>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</si>
  <si>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</si>
  <si>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</si>
  <si>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</si>
  <si>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</si>
  <si>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</si>
  <si>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</si>
  <si>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</si>
  <si>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</si>
  <si>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</si>
  <si>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</si>
  <si>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</si>
  <si>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</si>
  <si>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</si>
  <si>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</si>
  <si>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</si>
  <si>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</si>
  <si>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</si>
  <si>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</si>
  <si>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</si>
  <si>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</si>
  <si>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</si>
  <si>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</si>
  <si>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</si>
  <si>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</si>
  <si>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</si>
  <si>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</si>
  <si>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</si>
  <si>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</si>
  <si>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</si>
  <si>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</si>
  <si>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</si>
  <si>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</si>
  <si>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</si>
  <si>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</si>
  <si>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</si>
  <si>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</si>
  <si>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</si>
  <si>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</si>
  <si>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</si>
  <si>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</si>
  <si>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</si>
  <si>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</si>
  <si>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</si>
  <si>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</si>
  <si>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</si>
  <si>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</si>
  <si>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</si>
  <si>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</si>
  <si>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</si>
  <si>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</si>
  <si>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</si>
  <si>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</si>
  <si>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</si>
  <si>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</si>
  <si>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</si>
  <si>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</si>
  <si>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</si>
  <si>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</si>
  <si>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</si>
  <si>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</si>
  <si>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</si>
  <si>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</si>
  <si>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</si>
  <si>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</si>
  <si>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</si>
  <si>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</si>
  <si>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</si>
  <si>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</si>
  <si>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</si>
  <si>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</si>
  <si>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</si>
  <si>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</si>
  <si>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</si>
  <si>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</si>
  <si>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</si>
  <si>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</si>
  <si>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</si>
  <si>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</si>
  <si>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</si>
  <si>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</si>
  <si>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</si>
  <si>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</si>
  <si>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</si>
  <si>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</si>
  <si>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</si>
  <si>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</si>
  <si>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</si>
  <si>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</si>
  <si>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</si>
  <si>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</si>
  <si>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</si>
  <si>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</si>
  <si>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</si>
  <si>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</si>
  <si>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</si>
  <si>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</si>
  <si>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</si>
  <si>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</si>
  <si>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</si>
  <si>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</si>
  <si>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</si>
  <si>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</si>
  <si>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</si>
  <si>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</si>
  <si>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</si>
  <si>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</si>
  <si>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</si>
  <si>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</si>
  <si>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</si>
  <si>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</si>
  <si>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</si>
  <si>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</si>
  <si>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</si>
  <si>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</si>
  <si>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</si>
  <si>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</si>
  <si>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</si>
  <si>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</si>
  <si>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</si>
  <si>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</si>
  <si>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</si>
  <si>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</si>
  <si>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</si>
  <si>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</si>
  <si>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</si>
  <si>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</si>
  <si>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</si>
  <si>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</si>
  <si>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</si>
  <si>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</si>
  <si>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</si>
  <si>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</si>
  <si>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</si>
  <si>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</si>
  <si>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</si>
  <si>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</si>
  <si>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</si>
  <si>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</si>
  <si>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</si>
  <si>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</si>
  <si>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</si>
  <si>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</si>
  <si>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</si>
  <si>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</si>
  <si>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</si>
  <si>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</si>
  <si>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</si>
  <si>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</si>
  <si>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</si>
  <si>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</si>
  <si>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</si>
  <si>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</si>
  <si>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</si>
  <si>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</si>
  <si>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</si>
  <si>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</si>
  <si>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</si>
  <si>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</si>
  <si>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</si>
  <si>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</si>
  <si>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</si>
  <si>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</si>
  <si>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</si>
  <si>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</si>
  <si>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</si>
  <si>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</si>
  <si>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</si>
  <si>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</si>
  <si>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</si>
  <si>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</si>
  <si>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</si>
  <si>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</si>
  <si>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</si>
  <si>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</si>
  <si>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</si>
  <si>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</si>
  <si>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</si>
  <si>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</si>
  <si>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</si>
  <si>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</si>
  <si>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</si>
  <si>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</si>
  <si>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</si>
  <si>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</si>
  <si>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</si>
  <si>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</si>
  <si>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</si>
  <si>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</si>
  <si>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</si>
  <si>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</si>
  <si>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</si>
  <si>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</si>
  <si>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</si>
  <si>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</si>
  <si>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</si>
  <si>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</si>
  <si>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</si>
  <si>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</si>
  <si>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</si>
  <si>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</si>
  <si>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</si>
  <si>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</si>
  <si>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</si>
  <si>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</si>
  <si>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</si>
  <si>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</si>
  <si>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</si>
  <si>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</si>
  <si>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</si>
  <si>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</si>
  <si>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</si>
  <si>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</si>
  <si>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</si>
  <si>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</si>
  <si>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</si>
  <si>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</si>
  <si>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</si>
  <si>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</si>
  <si>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</si>
  <si>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</si>
  <si>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</si>
  <si>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</si>
  <si>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</si>
  <si>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</si>
  <si>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</si>
  <si>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</si>
  <si>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</si>
  <si>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</si>
  <si>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</si>
  <si>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</si>
  <si>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</si>
  <si>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</si>
  <si>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</si>
  <si>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</si>
  <si>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</si>
  <si>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</si>
  <si>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</si>
  <si>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</si>
  <si>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</si>
  <si>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</si>
  <si>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</si>
  <si>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</si>
  <si>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</si>
  <si>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</si>
  <si>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</si>
  <si>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</si>
  <si>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</si>
  <si>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</si>
  <si>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</si>
  <si>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</si>
  <si>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</si>
  <si>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</si>
  <si>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</si>
  <si>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</si>
  <si>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</si>
  <si>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</si>
  <si>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</si>
  <si>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</si>
  <si>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</si>
  <si>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</si>
  <si>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</si>
  <si>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</si>
  <si>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</si>
  <si>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</si>
  <si>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</si>
  <si>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</si>
  <si>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</si>
  <si>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</si>
  <si>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</si>
  <si>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</si>
  <si>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</si>
  <si>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</si>
  <si>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</si>
  <si>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</si>
  <si>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</si>
  <si>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</si>
  <si>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</si>
  <si>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</si>
  <si>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</si>
  <si>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</si>
  <si>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</si>
  <si>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</si>
  <si>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</si>
  <si>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</si>
  <si>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</si>
  <si>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</si>
  <si>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</si>
  <si>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</si>
  <si>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</si>
  <si>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</si>
  <si>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</si>
  <si>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</si>
  <si>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</si>
  <si>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</si>
  <si>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</si>
  <si>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</si>
  <si>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</si>
  <si>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</si>
  <si>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</si>
  <si>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</si>
  <si>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</si>
  <si>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</si>
  <si>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</si>
  <si>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</si>
  <si>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</si>
  <si>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</si>
  <si>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</si>
  <si>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</si>
  <si>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</si>
  <si>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</si>
  <si>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</si>
  <si>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</si>
  <si>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</si>
  <si>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</si>
  <si>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</si>
  <si>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</si>
  <si>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</si>
  <si>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</si>
  <si>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</si>
  <si>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</si>
  <si>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</si>
  <si>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</si>
  <si>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</si>
  <si>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</si>
  <si>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</si>
  <si>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</si>
  <si>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</si>
  <si>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</si>
  <si>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</si>
  <si>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</si>
  <si>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</si>
  <si>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</si>
  <si>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</si>
  <si>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</si>
  <si>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</si>
  <si>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</si>
  <si>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</si>
  <si>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</si>
  <si>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</si>
  <si>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</si>
  <si>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</si>
  <si>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</si>
  <si>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</si>
  <si>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</si>
  <si>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</si>
  <si>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</si>
  <si>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</si>
  <si>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</si>
  <si>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</si>
  <si>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</si>
  <si>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</si>
  <si>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</si>
  <si>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</si>
  <si>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</si>
  <si>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</si>
  <si>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</si>
  <si>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</si>
  <si>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</si>
  <si>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</si>
  <si>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</si>
  <si>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</si>
  <si>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</si>
  <si>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</si>
  <si>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</si>
  <si>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</si>
  <si>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</si>
  <si>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</si>
  <si>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</si>
  <si>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</si>
  <si>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</si>
  <si>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</si>
  <si>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</si>
  <si>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</si>
  <si>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</si>
  <si>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</si>
  <si>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</si>
  <si>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</si>
  <si>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</si>
  <si>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</si>
  <si>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</si>
  <si>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</si>
  <si>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</si>
  <si>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</si>
  <si>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</si>
  <si>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</si>
  <si>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</si>
  <si>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</si>
  <si>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</si>
  <si>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</si>
  <si>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</si>
  <si>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</si>
  <si>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</si>
  <si>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</si>
  <si>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</si>
  <si>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</si>
  <si>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</si>
  <si>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</si>
  <si>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</si>
  <si>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</si>
  <si>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</si>
  <si>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</si>
  <si>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</si>
  <si>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</si>
  <si>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</si>
  <si>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</si>
  <si>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</si>
  <si>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</si>
  <si>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</si>
  <si>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</si>
  <si>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</si>
  <si>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</si>
  <si>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</si>
  <si>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</si>
  <si>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</si>
  <si>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</si>
  <si>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</si>
  <si>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</si>
  <si>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</si>
  <si>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</si>
  <si>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</si>
  <si>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</si>
  <si>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</si>
  <si>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</si>
  <si>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</si>
  <si>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</si>
  <si>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</si>
  <si>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</si>
  <si>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</si>
  <si>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</si>
  <si>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</si>
  <si>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</si>
  <si>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</si>
  <si>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</si>
  <si>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</si>
  <si>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</si>
  <si>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</si>
  <si>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</si>
  <si>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</si>
  <si>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</si>
  <si>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</si>
  <si>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</si>
  <si>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</si>
  <si>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</si>
  <si>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</si>
  <si>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</si>
  <si>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</si>
  <si>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</si>
  <si>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</si>
  <si>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</si>
  <si>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</si>
  <si>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</si>
  <si>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</si>
  <si>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</si>
  <si>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</si>
  <si>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</si>
  <si>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</si>
  <si>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</si>
  <si>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</si>
  <si>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</si>
  <si>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</si>
  <si>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</si>
  <si>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</si>
  <si>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</si>
  <si>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</si>
  <si>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</si>
  <si>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</si>
  <si>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</si>
  <si>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</si>
  <si>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</si>
  <si>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</si>
  <si>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</si>
  <si>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</si>
  <si>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</si>
  <si>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</si>
  <si>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</si>
  <si>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</si>
  <si>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</si>
  <si>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</si>
  <si>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</si>
  <si>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</si>
  <si>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</si>
  <si>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</si>
  <si>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</si>
  <si>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</si>
  <si>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</si>
  <si>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</si>
  <si>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</si>
  <si>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</si>
  <si>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</si>
  <si>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</si>
  <si>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</si>
  <si>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</si>
  <si>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</si>
  <si>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</si>
  <si>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</si>
  <si>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</si>
  <si>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</si>
  <si>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</si>
  <si>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</si>
  <si>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</si>
  <si>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</si>
  <si>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</si>
  <si>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</si>
  <si>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</si>
  <si>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</si>
  <si>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</si>
  <si>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</si>
  <si>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</si>
  <si>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</si>
  <si>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</si>
  <si>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</si>
  <si>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</si>
  <si>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</si>
  <si>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</si>
  <si>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</si>
  <si>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</si>
  <si>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</si>
  <si>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</si>
  <si>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</si>
  <si>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</si>
  <si>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</si>
  <si>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</si>
  <si>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</si>
  <si>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</si>
  <si>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</si>
  <si>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</si>
  <si>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</si>
  <si>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</si>
  <si>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</si>
  <si>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</si>
  <si>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</si>
  <si>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</si>
  <si>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</si>
  <si>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</si>
  <si>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</si>
  <si>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</si>
  <si>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</si>
  <si>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</si>
  <si>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</si>
  <si>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</si>
  <si>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</si>
  <si>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</si>
  <si>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</si>
  <si>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</si>
  <si>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</si>
  <si>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</si>
  <si>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</si>
  <si>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</si>
  <si>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</si>
  <si>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</si>
  <si>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</si>
  <si>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</si>
  <si>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</si>
  <si>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</si>
  <si>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</si>
  <si>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</si>
  <si>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</si>
  <si>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</si>
  <si>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</si>
  <si>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</si>
  <si>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</si>
  <si>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</si>
  <si>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</si>
  <si>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</si>
  <si>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</si>
  <si>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</si>
  <si>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</si>
  <si>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</si>
  <si>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</si>
  <si>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</si>
  <si>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</si>
  <si>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</si>
  <si>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</si>
  <si>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</si>
  <si>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</si>
  <si>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</si>
  <si>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</si>
  <si>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</si>
  <si>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</si>
  <si>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</si>
  <si>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</si>
  <si>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</si>
  <si>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</si>
  <si>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</si>
  <si>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</si>
  <si>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</si>
  <si>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</si>
  <si>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</si>
  <si>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</si>
  <si>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</si>
  <si>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</si>
  <si>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</si>
  <si>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</si>
  <si>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</si>
  <si>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</si>
  <si>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</si>
  <si>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</si>
  <si>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</si>
  <si>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</si>
  <si>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</si>
  <si>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</si>
  <si>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</si>
  <si>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</si>
  <si>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</si>
  <si>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</si>
  <si>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</si>
  <si>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</si>
  <si>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</si>
  <si>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</si>
  <si>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</si>
  <si>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</si>
  <si>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</si>
  <si>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</si>
  <si>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</si>
  <si>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</si>
  <si>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</si>
  <si>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</si>
  <si>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</si>
  <si>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</si>
  <si>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</si>
  <si>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</si>
  <si>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</si>
  <si>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</si>
  <si>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</si>
  <si>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</si>
  <si>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</si>
  <si>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</si>
  <si>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</si>
  <si>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</si>
  <si>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</si>
  <si>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</si>
  <si>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</si>
  <si>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</si>
  <si>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</si>
  <si>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</si>
  <si>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</si>
  <si>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</si>
  <si>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</si>
  <si>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</si>
  <si>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</si>
  <si>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</si>
  <si>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</si>
  <si>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</si>
  <si>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</si>
  <si>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</si>
  <si>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</si>
  <si>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</si>
  <si>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</si>
  <si>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</si>
  <si>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</si>
  <si>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</si>
  <si>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</si>
  <si>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</si>
  <si>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</si>
  <si>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</si>
  <si>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</si>
  <si>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</si>
  <si>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</si>
  <si>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</si>
  <si>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</si>
  <si>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</si>
  <si>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</si>
  <si>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</si>
  <si>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</si>
  <si>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</si>
  <si>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</si>
  <si>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</si>
  <si>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</si>
  <si>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</si>
  <si>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</si>
  <si>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</si>
  <si>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</si>
  <si>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</si>
  <si>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</si>
  <si>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</si>
  <si>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</si>
  <si>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</si>
  <si>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</si>
  <si>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</si>
  <si>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</si>
  <si>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</si>
  <si>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</si>
  <si>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</si>
  <si>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</si>
  <si>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</si>
  <si>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</si>
  <si>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</si>
  <si>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</si>
  <si>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</si>
  <si>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</si>
  <si>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</si>
  <si>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</si>
  <si>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</si>
  <si>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</si>
  <si>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</si>
  <si>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</si>
  <si>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</si>
  <si>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</si>
  <si>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</si>
  <si>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</si>
  <si>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</si>
  <si>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</si>
  <si>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</si>
  <si>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</si>
  <si>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</si>
  <si>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</si>
  <si>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</si>
  <si>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</si>
  <si>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</si>
  <si>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</si>
  <si>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</si>
  <si>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</si>
  <si>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</si>
  <si>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</si>
  <si>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</si>
  <si>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</si>
  <si>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</si>
  <si>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</si>
  <si>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</si>
  <si>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</si>
  <si>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</si>
  <si>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</si>
  <si>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</si>
  <si>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</si>
  <si>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</si>
  <si>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</si>
  <si>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</si>
  <si>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</si>
  <si>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</si>
  <si>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</si>
  <si>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</si>
  <si>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</si>
  <si>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</si>
  <si>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</si>
  <si>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</si>
  <si>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</si>
  <si>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</si>
  <si>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</si>
  <si>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</si>
  <si>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</si>
  <si>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</si>
  <si>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</si>
  <si>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</si>
  <si>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</si>
  <si>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</si>
  <si>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</si>
  <si>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</si>
  <si>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</si>
  <si>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</si>
  <si>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</si>
  <si>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</si>
  <si>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</si>
  <si>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</si>
  <si>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</si>
  <si>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</si>
  <si>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</si>
  <si>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</si>
  <si>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</si>
  <si>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</si>
  <si>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</si>
  <si>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</si>
  <si>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</si>
  <si>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</si>
  <si>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</si>
  <si>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</si>
  <si>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</si>
  <si>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</si>
  <si>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</si>
  <si>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</si>
  <si>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</si>
  <si>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</si>
  <si>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</si>
  <si>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</si>
  <si>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</si>
  <si>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</si>
  <si>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</si>
  <si>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</si>
  <si>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</si>
  <si>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</si>
  <si>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</si>
  <si>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</si>
  <si>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</si>
  <si>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</si>
  <si>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</si>
  <si>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</si>
  <si>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</si>
  <si>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</si>
  <si>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</si>
  <si>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</si>
  <si>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</si>
  <si>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</si>
  <si>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</si>
  <si>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</si>
  <si>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</si>
  <si>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</si>
  <si>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</si>
  <si>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</si>
  <si>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</si>
  <si>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</si>
  <si>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</si>
  <si>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</si>
  <si>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</si>
  <si>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</si>
  <si>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</si>
  <si>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</si>
  <si>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</si>
  <si>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</si>
  <si>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</si>
  <si>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</si>
  <si>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</si>
  <si>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</si>
  <si>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</si>
  <si>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</si>
  <si>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</si>
  <si>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</si>
  <si>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</si>
  <si>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</si>
  <si>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</si>
  <si>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</si>
  <si>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</si>
  <si>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</si>
  <si>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</si>
  <si>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</si>
  <si>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</si>
  <si>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</si>
  <si>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</si>
  <si>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</si>
  <si>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</si>
  <si>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</si>
  <si>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</si>
  <si>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</si>
  <si>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</si>
  <si>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</si>
  <si>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</si>
  <si>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</si>
  <si>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</si>
  <si>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</si>
  <si>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</si>
  <si>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</si>
  <si>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</si>
  <si>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</si>
  <si>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</si>
  <si>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</si>
  <si>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</si>
  <si>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</si>
  <si>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</si>
  <si>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</si>
  <si>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</si>
  <si>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</si>
  <si>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</si>
  <si>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</si>
  <si>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</si>
  <si>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</si>
  <si>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</si>
  <si>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</si>
  <si>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</si>
  <si>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</si>
  <si>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</si>
  <si>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</si>
  <si>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</si>
  <si>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</si>
  <si>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</si>
  <si>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</si>
  <si>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</si>
  <si>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</si>
  <si>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</si>
  <si>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</si>
  <si>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</si>
  <si>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</si>
  <si>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</si>
  <si>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</si>
  <si>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</si>
  <si>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</si>
  <si>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</si>
  <si>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</si>
  <si>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</si>
  <si>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</si>
  <si>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</si>
  <si>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</si>
  <si>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</si>
  <si>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</si>
  <si>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</si>
  <si>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</si>
  <si>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</si>
  <si>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</si>
  <si>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</si>
  <si>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</si>
  <si>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</si>
  <si>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</si>
  <si>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</si>
  <si>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</si>
  <si>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</si>
  <si>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</si>
  <si>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</si>
  <si>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</si>
  <si>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</si>
  <si>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</si>
  <si>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</si>
  <si>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</si>
  <si>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</si>
  <si>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</si>
  <si>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</si>
  <si>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</si>
  <si>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</si>
  <si>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</si>
  <si>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</si>
  <si>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</si>
  <si>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</si>
  <si>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</si>
  <si>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</si>
  <si>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</si>
  <si>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</si>
  <si>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</si>
  <si>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</si>
  <si>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</si>
  <si>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</si>
  <si>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</si>
  <si>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</si>
  <si>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</si>
  <si>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</si>
  <si>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</si>
  <si>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</si>
  <si>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</si>
  <si>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</si>
  <si>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</si>
  <si>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</si>
  <si>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</si>
  <si>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</si>
  <si>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</si>
  <si>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</si>
  <si>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</si>
  <si>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</si>
  <si>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</si>
  <si>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</si>
  <si>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</si>
  <si>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</si>
  <si>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</si>
  <si>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</si>
  <si>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</si>
  <si>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</si>
  <si>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</si>
  <si>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</si>
  <si>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</si>
  <si>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</si>
  <si>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</si>
  <si>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</si>
  <si>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</si>
  <si>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</si>
  <si>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</si>
  <si>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</si>
  <si>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</si>
  <si>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</si>
  <si>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</si>
  <si>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</si>
  <si>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</si>
  <si>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</si>
  <si>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</si>
  <si>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</si>
  <si>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</si>
  <si>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</si>
  <si>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</si>
  <si>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</si>
  <si>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</si>
  <si>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</si>
  <si>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</si>
  <si>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</si>
  <si>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</si>
  <si>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</si>
  <si>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</si>
  <si>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</si>
  <si>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</si>
  <si>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</si>
  <si>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</si>
  <si>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</si>
  <si>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</si>
  <si>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</si>
  <si>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</si>
  <si>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</si>
  <si>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</si>
  <si>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</si>
  <si>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</si>
  <si>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</si>
  <si>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</si>
  <si>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</si>
  <si>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</si>
  <si>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</si>
  <si>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</si>
  <si>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</si>
  <si>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</si>
  <si>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</si>
  <si>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</si>
  <si>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</si>
  <si>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</si>
  <si>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</si>
  <si>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</si>
  <si>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</si>
  <si>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</si>
  <si>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</si>
  <si>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</si>
  <si>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</si>
  <si>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</si>
  <si>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</si>
  <si>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</si>
  <si>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</si>
  <si>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</si>
  <si>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</si>
  <si>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</si>
  <si>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</si>
  <si>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</si>
  <si>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</si>
  <si>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</si>
  <si>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</si>
  <si>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</si>
  <si>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</si>
  <si>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</si>
  <si>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</si>
  <si>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</si>
  <si>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</si>
  <si>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</si>
  <si>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</si>
  <si>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</si>
  <si>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</si>
  <si>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</si>
  <si>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</si>
  <si>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</si>
  <si>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</si>
  <si>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</si>
  <si>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</si>
  <si>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</si>
  <si>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</si>
  <si>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</si>
  <si>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</si>
  <si>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</si>
  <si>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</si>
  <si>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</si>
  <si>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</si>
  <si>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</si>
  <si>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</si>
  <si>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</si>
  <si>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</si>
  <si>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</si>
  <si>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</si>
  <si>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</si>
  <si>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</si>
  <si>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</si>
  <si>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</si>
  <si>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</si>
  <si>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</si>
  <si>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</si>
  <si>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</si>
  <si>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</si>
  <si>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</si>
  <si>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</si>
  <si>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</si>
  <si>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</si>
  <si>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</si>
  <si>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</si>
  <si>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</si>
  <si>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</si>
  <si>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</si>
  <si>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</si>
  <si>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</si>
  <si>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</si>
  <si>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</si>
  <si>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</si>
  <si>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</si>
  <si>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</si>
  <si>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</si>
  <si>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</si>
  <si>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</si>
  <si>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</si>
  <si>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</si>
  <si>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</si>
  <si>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</si>
  <si>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</si>
  <si>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</si>
  <si>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</si>
  <si>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</si>
  <si>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</si>
  <si>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</si>
  <si>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</si>
  <si>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</si>
  <si>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</si>
  <si>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</si>
  <si>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</si>
  <si>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</si>
  <si>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</si>
  <si>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</si>
  <si>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</si>
  <si>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</si>
  <si>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</si>
  <si>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</si>
  <si>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</si>
  <si>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</si>
  <si>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</si>
  <si>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</si>
  <si>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</si>
  <si>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</si>
  <si>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</si>
  <si>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</si>
  <si>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</si>
  <si>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</si>
  <si>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</si>
  <si>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</si>
  <si>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</si>
  <si>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</si>
  <si>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</si>
  <si>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</si>
  <si>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</si>
  <si>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</si>
  <si>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</si>
  <si>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</si>
  <si>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</si>
  <si>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</si>
  <si>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</si>
  <si>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</si>
  <si>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</si>
  <si>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</si>
  <si>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</si>
  <si>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</si>
  <si>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</si>
  <si>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</si>
  <si>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</si>
  <si>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</si>
  <si>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</si>
  <si>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</si>
  <si>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</si>
  <si>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</si>
  <si>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</si>
  <si>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</si>
  <si>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</si>
  <si>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</si>
  <si>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</si>
  <si>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</si>
  <si>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</si>
  <si>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</si>
  <si>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</si>
  <si>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</si>
  <si>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</si>
  <si>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</si>
  <si>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</si>
  <si>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</si>
  <si>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</si>
  <si>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</si>
  <si>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</si>
  <si>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</si>
  <si>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</si>
  <si>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</si>
  <si>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</si>
  <si>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</si>
  <si>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</si>
  <si>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</si>
  <si>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</si>
  <si>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</si>
  <si>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</si>
  <si>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</si>
  <si>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</si>
  <si>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</si>
  <si>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</si>
  <si>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</si>
  <si>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</si>
  <si>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</si>
  <si>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</si>
  <si>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</si>
  <si>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</si>
  <si>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</si>
  <si>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</si>
  <si>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</si>
  <si>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</si>
  <si>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</si>
  <si>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</si>
  <si>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</si>
  <si>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</si>
  <si>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</si>
  <si>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</si>
  <si>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</si>
  <si>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</si>
  <si>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</si>
  <si>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</si>
  <si>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</si>
  <si>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</si>
  <si>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</si>
  <si>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</si>
  <si>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</si>
  <si>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</si>
  <si>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</si>
  <si>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</si>
  <si>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</si>
  <si>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</si>
  <si>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</si>
  <si>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</si>
  <si>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</si>
  <si>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</si>
  <si>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</si>
  <si>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</si>
  <si>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</si>
  <si>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</si>
  <si>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</si>
  <si>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</si>
  <si>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</si>
  <si>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</si>
  <si>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</si>
  <si>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</si>
  <si>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</si>
  <si>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</si>
  <si>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</si>
  <si>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</si>
  <si>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</si>
  <si>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</si>
  <si>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</si>
  <si>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</si>
  <si>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</si>
  <si>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</si>
  <si>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</si>
  <si>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</si>
  <si>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</si>
  <si>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</si>
  <si>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</si>
  <si>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</si>
  <si>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</si>
  <si>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</si>
  <si>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</si>
  <si>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</si>
  <si>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</si>
  <si>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</si>
  <si>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</si>
  <si>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</si>
  <si>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</si>
  <si>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</si>
  <si>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</si>
  <si>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</si>
  <si>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</si>
  <si>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</si>
  <si>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</si>
  <si>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</si>
  <si>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</si>
  <si>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</si>
  <si>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</si>
  <si>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</si>
  <si>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</si>
  <si>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</si>
  <si>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</si>
  <si>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</si>
  <si>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</si>
  <si>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</si>
  <si>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</si>
  <si>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</si>
  <si>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</si>
  <si>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</si>
  <si>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</si>
  <si>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</si>
  <si>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</si>
  <si>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</si>
  <si>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</si>
  <si>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</si>
  <si>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</si>
  <si>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</si>
  <si>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</si>
  <si>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</si>
  <si>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</si>
  <si>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</si>
  <si>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</si>
  <si>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</si>
  <si>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</si>
  <si>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</si>
  <si>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</si>
  <si>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</si>
  <si>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</si>
  <si>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</si>
  <si>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</si>
  <si>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</si>
  <si>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</si>
  <si>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</si>
  <si>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</si>
  <si>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</si>
  <si>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</si>
  <si>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</si>
  <si>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</si>
  <si>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</si>
  <si>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</si>
  <si>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</si>
  <si>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</si>
  <si>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</si>
  <si>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</si>
  <si>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</si>
  <si>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</si>
  <si>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</si>
  <si>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</si>
  <si>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</si>
  <si>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</si>
  <si>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</si>
  <si>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</si>
  <si>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</si>
  <si>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</si>
  <si>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</si>
  <si>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</si>
  <si>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</si>
  <si>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</si>
  <si>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</si>
  <si>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</si>
  <si>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</si>
  <si>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</si>
  <si>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</si>
  <si>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</si>
  <si>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</si>
  <si>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</si>
  <si>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</si>
  <si>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</si>
  <si>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</si>
  <si>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</si>
  <si>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</si>
  <si>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</si>
  <si>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</si>
  <si>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</si>
  <si>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</si>
  <si>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</si>
  <si>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</si>
  <si>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</si>
  <si>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</si>
  <si>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</si>
  <si>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</si>
  <si>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</si>
  <si>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</si>
  <si>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</si>
  <si>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</si>
  <si>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</si>
  <si>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</si>
  <si>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</si>
  <si>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</si>
  <si>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</si>
  <si>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</si>
  <si>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</si>
  <si>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</si>
  <si>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</si>
  <si>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</si>
  <si>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</si>
  <si>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</si>
  <si>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</si>
  <si>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</si>
  <si>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</si>
  <si>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</si>
  <si>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</si>
  <si>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</si>
  <si>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</si>
  <si>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</si>
  <si>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</si>
  <si>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</si>
  <si>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</si>
  <si>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</si>
  <si>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</si>
  <si>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</si>
  <si>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</si>
  <si>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</si>
  <si>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</si>
  <si>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</si>
  <si>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</si>
  <si>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</si>
  <si>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</si>
  <si>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</si>
  <si>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</si>
  <si>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</si>
  <si>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</si>
  <si>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</si>
  <si>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</si>
  <si>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</si>
  <si>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</si>
  <si>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</si>
  <si>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</si>
  <si>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</si>
  <si>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</si>
  <si>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</si>
  <si>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</si>
  <si>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</si>
  <si>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</si>
  <si>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</si>
  <si>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</si>
  <si>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</si>
  <si>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</si>
  <si>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</si>
  <si>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</si>
  <si>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</si>
  <si>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</si>
  <si>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</si>
  <si>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</si>
  <si>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</si>
  <si>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</si>
  <si>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</si>
  <si>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</si>
  <si>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</si>
  <si>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</si>
  <si>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</si>
  <si>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</si>
  <si>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</si>
  <si>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</si>
  <si>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</si>
  <si>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</si>
  <si>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</si>
  <si>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</si>
  <si>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</si>
  <si>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</si>
  <si>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</si>
  <si>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</si>
  <si>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</si>
  <si>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</si>
  <si>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</si>
  <si>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</si>
  <si>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</si>
  <si>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</si>
  <si>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</si>
  <si>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</si>
  <si>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</si>
  <si>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</si>
  <si>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</si>
  <si>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</si>
  <si>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</si>
  <si>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</si>
  <si>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</si>
  <si>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</si>
  <si>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</si>
  <si>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</si>
  <si>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</si>
  <si>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</si>
  <si>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</si>
  <si>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</si>
  <si>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</si>
  <si>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</si>
  <si>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</si>
  <si>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</si>
  <si>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</si>
  <si>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</si>
  <si>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</si>
  <si>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</si>
  <si>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</si>
  <si>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</si>
  <si>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</si>
  <si>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</si>
  <si>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</si>
  <si>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</si>
  <si>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</si>
  <si>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</si>
  <si>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</si>
  <si>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</si>
  <si>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</si>
  <si>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</si>
  <si>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</si>
  <si>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</si>
  <si>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</si>
  <si>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</si>
  <si>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</si>
  <si>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</si>
  <si>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</si>
  <si>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</si>
  <si>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</si>
  <si>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</si>
  <si>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</si>
  <si>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</si>
  <si>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</si>
  <si>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</si>
  <si>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</si>
  <si>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</si>
  <si>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</si>
  <si>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</si>
  <si>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</si>
  <si>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</si>
  <si>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</si>
  <si>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</si>
  <si>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</si>
  <si>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</si>
  <si>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</si>
  <si>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</si>
  <si>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</si>
  <si>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</si>
  <si>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</si>
  <si>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</si>
  <si>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</si>
  <si>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</si>
  <si>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</si>
  <si>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</si>
  <si>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</si>
  <si>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</si>
  <si>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</si>
  <si>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</si>
  <si>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</si>
  <si>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</si>
  <si>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</si>
  <si>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</si>
  <si>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</si>
  <si>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</si>
  <si>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</si>
  <si>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</si>
  <si>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</si>
  <si>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</si>
  <si>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</si>
  <si>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</si>
  <si>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</si>
  <si>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</si>
  <si>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</si>
  <si>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</si>
  <si>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</si>
  <si>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</si>
  <si>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</si>
  <si>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</si>
  <si>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</si>
  <si>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</si>
  <si>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</si>
  <si>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</si>
  <si>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</si>
  <si>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</si>
  <si>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</si>
  <si>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</si>
  <si>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</si>
  <si>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</si>
  <si>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</si>
  <si>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</si>
  <si>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</si>
  <si>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</si>
  <si>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</si>
  <si>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</si>
  <si>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</si>
  <si>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</si>
  <si>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</si>
  <si>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</si>
  <si>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</si>
  <si>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</si>
  <si>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</si>
  <si>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</si>
  <si>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</si>
  <si>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</si>
  <si>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</si>
  <si>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</si>
  <si>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</si>
  <si>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</si>
  <si>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</si>
  <si>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</si>
  <si>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</si>
  <si>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</si>
  <si>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</si>
  <si>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</si>
  <si>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</si>
  <si>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</si>
  <si>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</si>
  <si>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</si>
  <si>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</si>
  <si>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</si>
  <si>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</si>
  <si>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</si>
  <si>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</si>
  <si>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</si>
  <si>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</si>
  <si>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</si>
  <si>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</si>
  <si>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</si>
  <si>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</si>
  <si>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</si>
  <si>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</si>
  <si>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</si>
  <si>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</si>
  <si>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</si>
  <si>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</si>
  <si>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</si>
  <si>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</si>
  <si>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</si>
  <si>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</si>
  <si>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</si>
  <si>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</si>
  <si>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</si>
  <si>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</si>
  <si>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</si>
  <si>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</si>
  <si>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</si>
  <si>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</si>
  <si>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</si>
  <si>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</si>
  <si>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</si>
  <si>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</si>
  <si>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</si>
  <si>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</si>
  <si>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</si>
  <si>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</si>
  <si>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</si>
  <si>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</si>
  <si>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</si>
  <si>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</si>
  <si>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</si>
  <si>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</si>
  <si>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</si>
  <si>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</si>
  <si>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</si>
  <si>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</si>
  <si>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</si>
  <si>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</si>
  <si>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</si>
  <si>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</si>
  <si>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</si>
  <si>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</si>
  <si>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</si>
  <si>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</si>
  <si>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</si>
  <si>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</si>
  <si>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</si>
  <si>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</si>
  <si>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</si>
  <si>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</si>
  <si>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</si>
  <si>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</si>
  <si>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</si>
  <si>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</si>
  <si>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</si>
  <si>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</si>
  <si>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</si>
  <si>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</si>
  <si>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</si>
  <si>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</si>
  <si>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</si>
  <si>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</si>
  <si>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</si>
  <si>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</si>
  <si>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</si>
  <si>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</si>
  <si>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</si>
  <si>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</si>
  <si>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</si>
  <si>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</si>
  <si>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</si>
  <si>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</si>
  <si>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</si>
  <si>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</si>
  <si>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</si>
  <si>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</si>
  <si>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</si>
  <si>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</si>
  <si>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</si>
  <si>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</si>
  <si>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</si>
  <si>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</si>
  <si>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</si>
  <si>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</si>
  <si>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</si>
  <si>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</si>
  <si>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</si>
  <si>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</si>
  <si>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</si>
  <si>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</si>
  <si>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</si>
  <si>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</si>
  <si>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</si>
  <si>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</si>
  <si>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</si>
  <si>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</si>
  <si>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</si>
  <si>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</si>
  <si>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</si>
  <si>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</si>
  <si>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</si>
  <si>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</si>
  <si>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</si>
  <si>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</si>
  <si>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</si>
  <si>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</si>
  <si>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</si>
  <si>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</si>
  <si>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</si>
  <si>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</si>
  <si>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</si>
  <si>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</si>
  <si>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</si>
  <si>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</si>
  <si>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</si>
  <si>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</si>
  <si>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</si>
  <si>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</si>
  <si>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</si>
  <si>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</si>
  <si>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</si>
  <si>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</si>
  <si>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</si>
  <si>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</si>
  <si>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</si>
  <si>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</si>
  <si>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</si>
  <si>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</si>
  <si>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</si>
  <si>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</si>
  <si>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</si>
  <si>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</si>
  <si>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</si>
  <si>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</si>
  <si>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</si>
  <si>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</si>
  <si>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</si>
  <si>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</si>
  <si>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</si>
  <si>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</si>
  <si>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</si>
  <si>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</si>
  <si>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</si>
  <si>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</si>
  <si>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</si>
  <si>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</si>
  <si>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</si>
  <si>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</si>
  <si>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</si>
  <si>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</si>
  <si>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</si>
  <si>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</si>
  <si>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</si>
  <si>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</si>
  <si>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</si>
  <si>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</si>
  <si>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</si>
  <si>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</si>
  <si>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</si>
  <si>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</si>
  <si>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</si>
  <si>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</si>
  <si>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</si>
  <si>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</si>
  <si>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</si>
  <si>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</si>
  <si>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</si>
  <si>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</si>
  <si>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</si>
  <si>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</si>
  <si>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</si>
  <si>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</si>
  <si>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</si>
  <si>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</si>
  <si>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</si>
  <si>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</si>
  <si>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</si>
  <si>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</si>
  <si>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</si>
  <si>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</si>
  <si>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</si>
  <si>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</si>
  <si>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</si>
  <si>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</si>
  <si>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</si>
  <si>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</si>
  <si>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</si>
  <si>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</si>
  <si>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</si>
  <si>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</si>
  <si>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</si>
  <si>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</si>
  <si>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</si>
  <si>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</si>
  <si>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</si>
  <si>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</si>
  <si>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</si>
  <si>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</si>
  <si>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</si>
  <si>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</si>
  <si>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</si>
  <si>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</si>
  <si>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</si>
  <si>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</si>
  <si>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</si>
  <si>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</si>
  <si>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</si>
  <si>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</si>
  <si>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</si>
  <si>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</si>
  <si>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</si>
  <si>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</si>
  <si>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</si>
  <si>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</si>
  <si>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</si>
  <si>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</si>
  <si>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</si>
  <si>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</si>
  <si>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</si>
  <si>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</si>
  <si>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</si>
  <si>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</si>
  <si>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</si>
  <si>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</si>
  <si>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</si>
  <si>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</si>
  <si>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</si>
  <si>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</si>
  <si>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</si>
  <si>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</si>
  <si>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</si>
  <si>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</si>
  <si>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</si>
  <si>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</si>
  <si>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</si>
  <si>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</si>
  <si>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</si>
  <si>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</si>
  <si>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</si>
  <si>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</si>
  <si>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</si>
  <si>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</si>
  <si>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</si>
  <si>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</si>
  <si>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</si>
  <si>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</si>
  <si>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</si>
  <si>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</si>
  <si>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</si>
  <si>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</si>
  <si>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</si>
  <si>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</si>
  <si>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</si>
  <si>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</si>
  <si>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</si>
  <si>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</si>
  <si>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</si>
  <si>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</si>
  <si>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</si>
  <si>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</si>
  <si>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</si>
  <si>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</si>
  <si>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</si>
  <si>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</si>
  <si>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</si>
  <si>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</si>
  <si>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</si>
  <si>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</si>
  <si>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</si>
  <si>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</si>
  <si>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</si>
  <si>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</si>
  <si>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</si>
  <si>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</si>
  <si>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</si>
  <si>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</si>
  <si>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</si>
  <si>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</si>
  <si>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</si>
  <si>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</si>
  <si>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</si>
  <si>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</si>
  <si>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</si>
  <si>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</si>
  <si>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</si>
  <si>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</si>
  <si>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</si>
  <si>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</si>
  <si>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</si>
  <si>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</si>
  <si>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</si>
  <si>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</si>
  <si>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</si>
  <si>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</si>
  <si>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</si>
  <si>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</si>
  <si>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</si>
  <si>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</si>
  <si>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</si>
  <si>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</si>
  <si>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</si>
  <si>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</si>
  <si>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</si>
  <si>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</si>
  <si>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</si>
  <si>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</si>
  <si>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</si>
  <si>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</si>
  <si>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</si>
  <si>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</si>
  <si>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</si>
  <si>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</si>
  <si>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</si>
  <si>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</si>
  <si>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</si>
  <si>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</si>
  <si>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</si>
  <si>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</si>
  <si>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</si>
  <si>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</si>
  <si>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</si>
  <si>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</si>
  <si>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</si>
  <si>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</si>
  <si>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</si>
  <si>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</si>
  <si>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</si>
  <si>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</si>
  <si>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</si>
  <si>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</si>
  <si>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</si>
  <si>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</si>
  <si>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</si>
  <si>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</si>
  <si>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</si>
  <si>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</si>
  <si>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</si>
  <si>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</si>
  <si>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</si>
  <si>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</si>
  <si>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</si>
  <si>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</si>
  <si>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</si>
  <si>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</si>
  <si>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</si>
  <si>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</si>
  <si>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</si>
  <si>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</si>
  <si>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</si>
  <si>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</si>
  <si>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</si>
  <si>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</si>
  <si>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</si>
  <si>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</si>
  <si>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</si>
  <si>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</si>
  <si>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</si>
  <si>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</si>
  <si>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</si>
  <si>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</si>
  <si>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</si>
  <si>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</si>
  <si>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</si>
  <si>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</si>
  <si>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</si>
  <si>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</si>
  <si>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</si>
  <si>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</si>
  <si>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</si>
  <si>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</si>
  <si>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</si>
  <si>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</si>
  <si>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</si>
  <si>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</si>
  <si>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</si>
  <si>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</si>
  <si>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</si>
  <si>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</si>
  <si>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</si>
  <si>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</si>
  <si>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</si>
  <si>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</si>
  <si>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</si>
  <si>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</si>
  <si>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</si>
  <si>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</si>
  <si>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</si>
  <si>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</si>
  <si>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</si>
  <si>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</si>
  <si>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</si>
  <si>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</si>
  <si>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</si>
  <si>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</si>
  <si>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</si>
  <si>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</si>
  <si>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</si>
  <si>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</si>
  <si>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</si>
  <si>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</si>
  <si>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</si>
  <si>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</si>
  <si>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</si>
  <si>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</si>
  <si>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</si>
  <si>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</si>
  <si>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</si>
  <si>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</si>
  <si>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</si>
  <si>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</si>
  <si>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</si>
  <si>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</si>
  <si>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</si>
  <si>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</si>
  <si>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</si>
  <si>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</si>
  <si>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</si>
  <si>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</si>
  <si>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</si>
  <si>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</si>
  <si>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</si>
  <si>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</si>
  <si>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</si>
  <si>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</si>
  <si>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</si>
  <si>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</si>
  <si>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</si>
  <si>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</si>
  <si>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</si>
  <si>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</si>
  <si>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</si>
  <si>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</si>
  <si>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</si>
  <si>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</si>
  <si>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</si>
  <si>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</si>
  <si>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</si>
  <si>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</si>
  <si>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</si>
  <si>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</si>
  <si>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</si>
  <si>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</si>
  <si>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</si>
  <si>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</si>
  <si>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</si>
  <si>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</si>
  <si>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</si>
  <si>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</si>
  <si>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</si>
  <si>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</si>
  <si>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</si>
  <si>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</si>
  <si>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</si>
  <si>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</si>
  <si>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</si>
  <si>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</si>
  <si>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</si>
  <si>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</si>
  <si>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</si>
  <si>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</si>
  <si>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</si>
  <si>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</si>
  <si>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</si>
  <si>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</si>
  <si>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</si>
  <si>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</si>
  <si>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</si>
  <si>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</si>
  <si>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</si>
  <si>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</si>
  <si>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</si>
  <si>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</si>
  <si>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</si>
  <si>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</si>
  <si>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</si>
  <si>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</si>
  <si>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</si>
  <si>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</si>
  <si>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</si>
  <si>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</si>
  <si>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</si>
  <si>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</si>
  <si>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</si>
  <si>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</si>
  <si>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</si>
  <si>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</si>
  <si>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</si>
  <si>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</si>
  <si>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</si>
  <si>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</si>
  <si>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</si>
  <si>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</si>
  <si>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</si>
  <si>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</si>
  <si>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</si>
  <si>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</si>
  <si>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</si>
  <si>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</si>
  <si>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</si>
  <si>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</si>
  <si>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</si>
  <si>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</si>
  <si>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</si>
  <si>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</si>
  <si>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</si>
  <si>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</si>
  <si>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</si>
  <si>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</si>
  <si>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</si>
  <si>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</si>
  <si>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</si>
  <si>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</si>
  <si>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</si>
  <si>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</si>
  <si>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</si>
  <si>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</si>
  <si>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</si>
  <si>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</si>
  <si>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</si>
  <si>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</si>
  <si>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</si>
  <si>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</si>
  <si>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</si>
  <si>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</si>
  <si>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</si>
  <si>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</si>
  <si>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</si>
  <si>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</si>
  <si>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</si>
  <si>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</si>
  <si>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</si>
  <si>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</si>
  <si>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</si>
  <si>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</si>
  <si>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</si>
  <si>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</si>
  <si>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</si>
  <si>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</si>
  <si>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</si>
  <si>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</si>
  <si>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</si>
  <si>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</si>
  <si>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</si>
  <si>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</si>
  <si>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</si>
  <si>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</si>
  <si>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</si>
  <si>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</si>
  <si>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</si>
  <si>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</si>
  <si>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</si>
  <si>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</si>
  <si>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</si>
  <si>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</si>
  <si>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</si>
  <si>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</si>
  <si>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</si>
  <si>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</si>
  <si>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</si>
  <si>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</si>
  <si>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</si>
  <si>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</si>
  <si>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</si>
  <si>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</si>
  <si>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</si>
  <si>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</si>
  <si>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</si>
  <si>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</si>
  <si>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</si>
  <si>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</si>
  <si>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</si>
  <si>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</si>
  <si>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</si>
  <si>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</si>
  <si>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</si>
  <si>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</si>
  <si>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</si>
  <si>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</si>
  <si>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</si>
  <si>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</si>
  <si>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</si>
  <si>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</si>
  <si>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</si>
  <si>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</si>
  <si>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</si>
  <si>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</si>
  <si>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</si>
  <si>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</si>
  <si>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</si>
  <si>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</si>
  <si>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</si>
  <si>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</si>
  <si>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</si>
  <si>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</si>
  <si>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</si>
  <si>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</si>
  <si>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</si>
  <si>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</si>
  <si>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</si>
  <si>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</si>
  <si>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</si>
  <si>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</si>
  <si>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</si>
  <si>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</si>
  <si>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</si>
  <si>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</si>
  <si>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</si>
  <si>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</si>
  <si>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</si>
  <si>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</si>
  <si>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</si>
  <si>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</si>
  <si>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</si>
  <si>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</si>
  <si>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</si>
  <si>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</si>
  <si>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</si>
  <si>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</si>
  <si>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</si>
  <si>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</si>
  <si>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</si>
  <si>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</si>
  <si>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</si>
  <si>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</si>
  <si>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</si>
  <si>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</si>
  <si>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</si>
  <si>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</si>
  <si>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</si>
  <si>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</si>
  <si>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</si>
  <si>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</si>
  <si>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</si>
  <si>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</si>
  <si>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</si>
  <si>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</si>
  <si>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</si>
  <si>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</si>
  <si>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</si>
  <si>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</si>
  <si>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</si>
  <si>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</si>
  <si>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</si>
  <si>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</si>
  <si>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</si>
  <si>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</si>
  <si>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</si>
  <si>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</si>
  <si>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</si>
  <si>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</si>
  <si>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</si>
  <si>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</si>
  <si>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</si>
  <si>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</si>
  <si>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</si>
  <si>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</si>
  <si>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</si>
  <si>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</si>
  <si>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</si>
  <si>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</si>
  <si>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</si>
  <si>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</si>
  <si>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</si>
  <si>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</si>
  <si>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</si>
  <si>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</si>
  <si>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</si>
  <si>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</si>
  <si>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</si>
  <si>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</si>
  <si>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</si>
  <si>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</si>
  <si>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</si>
  <si>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</si>
  <si>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</si>
  <si>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</si>
  <si>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</si>
  <si>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</si>
  <si>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</si>
  <si>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</si>
  <si>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</si>
  <si>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</si>
  <si>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</si>
  <si>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</si>
  <si>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</si>
  <si>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</si>
  <si>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</si>
  <si>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</si>
  <si>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</si>
  <si>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</si>
  <si>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</si>
  <si>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</si>
  <si>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</si>
  <si>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</si>
  <si>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</si>
  <si>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</si>
  <si>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</si>
  <si>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</si>
  <si>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</si>
  <si>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</si>
  <si>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</si>
  <si>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</si>
  <si>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</si>
  <si>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</si>
  <si>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</si>
  <si>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</si>
  <si>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</si>
  <si>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</si>
  <si>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</si>
  <si>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</si>
  <si>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</si>
  <si>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</si>
  <si>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</si>
  <si>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</si>
  <si>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</si>
  <si>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</si>
  <si>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</si>
  <si>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</si>
  <si>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</si>
  <si>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</si>
  <si>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</si>
  <si>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</si>
  <si>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</si>
  <si>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</si>
  <si>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</si>
  <si>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</si>
  <si>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</si>
  <si>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</si>
  <si>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</si>
  <si>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</si>
  <si>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</si>
  <si>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</si>
  <si>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</si>
  <si>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</si>
  <si>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</si>
  <si>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</si>
  <si>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</si>
  <si>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</si>
  <si>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</si>
  <si>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</si>
  <si>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</si>
  <si>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</si>
  <si>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</si>
  <si>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</si>
  <si>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</si>
  <si>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</si>
  <si>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</si>
  <si>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</si>
  <si>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</si>
  <si>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</si>
  <si>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</si>
  <si>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</si>
  <si>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</si>
  <si>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</si>
  <si>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</si>
  <si>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</si>
  <si>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</si>
  <si>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</si>
  <si>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</si>
  <si>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</si>
  <si>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</si>
  <si>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</si>
  <si>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</si>
  <si>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</si>
  <si>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</si>
  <si>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</si>
  <si>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</si>
  <si>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</si>
  <si>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</si>
  <si>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</si>
  <si>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</si>
  <si>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</si>
  <si>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</si>
  <si>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</si>
  <si>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</si>
  <si>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</si>
  <si>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</si>
  <si>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</si>
  <si>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</si>
  <si>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</si>
  <si>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</si>
  <si>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</si>
  <si>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</si>
  <si>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</si>
  <si>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</si>
  <si>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</si>
  <si>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</si>
  <si>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</si>
  <si>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</si>
  <si>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</si>
  <si>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</si>
  <si>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</si>
  <si>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</si>
  <si>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</si>
  <si>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</si>
  <si>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</si>
  <si>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</si>
  <si>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</si>
  <si>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</si>
  <si>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</si>
  <si>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</si>
  <si>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</si>
  <si>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</si>
  <si>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</si>
  <si>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</si>
  <si>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</si>
  <si>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</si>
  <si>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</si>
  <si>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</si>
  <si>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</si>
  <si>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</si>
  <si>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</si>
  <si>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</si>
  <si>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</si>
  <si>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</si>
  <si>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</si>
  <si>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</si>
  <si>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</si>
  <si>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</si>
  <si>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</si>
  <si>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</si>
  <si>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</si>
  <si>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</si>
  <si>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</si>
  <si>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</si>
  <si>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</si>
  <si>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</si>
  <si>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</si>
  <si>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</si>
  <si>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</si>
  <si>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</si>
  <si>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</si>
  <si>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</si>
  <si>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</si>
  <si>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</si>
  <si>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</si>
  <si>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</si>
  <si>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</si>
  <si>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</si>
  <si>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</si>
  <si>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</si>
  <si>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</si>
  <si>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</si>
  <si>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</si>
  <si>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</si>
  <si>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</si>
  <si>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</si>
  <si>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</si>
  <si>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</si>
  <si>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</si>
  <si>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</si>
  <si>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</si>
  <si>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</si>
  <si>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</si>
  <si>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</si>
  <si>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</si>
  <si>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</si>
  <si>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</si>
  <si>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</si>
  <si>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</si>
  <si>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</si>
  <si>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</si>
  <si>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</si>
  <si>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</si>
  <si>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</si>
  <si>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</si>
  <si>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</si>
  <si>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</si>
  <si>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</si>
  <si>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</si>
  <si>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</si>
  <si>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</si>
  <si>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</si>
  <si>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</si>
  <si>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</si>
  <si>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</si>
  <si>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</si>
  <si>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</si>
  <si>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</si>
  <si>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</si>
  <si>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</si>
  <si>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</si>
  <si>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</si>
  <si>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</si>
  <si>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</si>
  <si>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</si>
  <si>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</si>
  <si>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</si>
  <si>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</si>
  <si>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</si>
  <si>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</si>
  <si>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</si>
  <si>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</si>
  <si>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</si>
  <si>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</si>
  <si>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</si>
  <si>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</si>
  <si>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</si>
  <si>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</si>
  <si>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</si>
  <si>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</si>
  <si>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</si>
  <si>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</si>
  <si>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</si>
  <si>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</si>
  <si>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</si>
  <si>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</si>
  <si>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</si>
  <si>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</si>
  <si>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</si>
  <si>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</si>
  <si>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</si>
  <si>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</si>
  <si>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</si>
  <si>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</si>
  <si>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</si>
  <si>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</si>
  <si>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</si>
  <si>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</si>
  <si>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</si>
  <si>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</si>
  <si>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</si>
  <si>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</si>
  <si>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</si>
  <si>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</si>
  <si>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</si>
  <si>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</si>
  <si>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</si>
  <si>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</si>
  <si>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</si>
  <si>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</si>
  <si>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</si>
  <si>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</si>
  <si>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</si>
  <si>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</si>
  <si>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</si>
  <si>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</si>
  <si>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</si>
  <si>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</si>
  <si>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</si>
  <si>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</si>
  <si>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</si>
  <si>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</si>
  <si>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</si>
  <si>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</si>
  <si>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</si>
  <si>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</si>
  <si>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</si>
  <si>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</si>
  <si>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</si>
  <si>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</si>
  <si>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</si>
  <si>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</si>
  <si>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</si>
  <si>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</si>
  <si>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</si>
  <si>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</si>
  <si>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</si>
  <si>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</si>
  <si>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</si>
  <si>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</si>
  <si>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</si>
  <si>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</si>
  <si>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</si>
  <si>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</si>
  <si>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</si>
  <si>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</si>
  <si>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</si>
  <si>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</si>
  <si>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</si>
  <si>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</si>
  <si>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</si>
  <si>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</si>
  <si>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</si>
  <si>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</si>
  <si>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</si>
  <si>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</si>
  <si>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</si>
  <si>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</si>
  <si>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</si>
  <si>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</si>
  <si>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</si>
  <si>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</si>
  <si>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</si>
  <si>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</si>
  <si>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</si>
  <si>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</si>
  <si>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</si>
  <si>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</si>
  <si>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</si>
  <si>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</si>
  <si>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</si>
  <si>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</si>
  <si>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</si>
  <si>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</si>
  <si>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</si>
  <si>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</si>
  <si>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</si>
  <si>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</si>
  <si>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</si>
  <si>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</si>
  <si>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</si>
  <si>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</si>
  <si>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</si>
  <si>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</si>
  <si>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</si>
  <si>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</si>
  <si>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</si>
  <si>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</si>
  <si>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</si>
  <si>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</si>
  <si>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</si>
  <si>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</si>
  <si>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</si>
  <si>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</si>
  <si>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</si>
  <si>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</si>
  <si>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</si>
  <si>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</si>
  <si>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</si>
  <si>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</si>
  <si>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</si>
  <si>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</si>
  <si>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</si>
  <si>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</si>
  <si>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</si>
  <si>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</si>
  <si>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</si>
  <si>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</si>
  <si>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</si>
  <si>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</si>
  <si>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</si>
  <si>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</si>
  <si>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</si>
  <si>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</si>
  <si>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</si>
  <si>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</si>
  <si>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</si>
  <si>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</si>
  <si>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</si>
  <si>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</si>
  <si>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</si>
  <si>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</si>
  <si>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</si>
  <si>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</si>
  <si>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</si>
  <si>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</si>
  <si>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</si>
  <si>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</si>
  <si>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</si>
  <si>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</si>
  <si>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</si>
  <si>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</si>
  <si>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</si>
  <si>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</si>
  <si>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</si>
  <si>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</si>
  <si>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</si>
  <si>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</si>
  <si>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</si>
  <si>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</si>
  <si>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</si>
  <si>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</si>
  <si>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</si>
  <si>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</si>
  <si>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</si>
  <si>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</si>
  <si>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</si>
  <si>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</si>
  <si>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</si>
  <si>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</si>
  <si>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</si>
  <si>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</si>
  <si>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</si>
  <si>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</si>
  <si>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</si>
  <si>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</si>
  <si>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</si>
  <si>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</si>
  <si>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</si>
  <si>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</si>
  <si>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</si>
  <si>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</si>
  <si>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</si>
  <si>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</si>
  <si>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</si>
  <si>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</si>
  <si>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</si>
  <si>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</si>
  <si>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</si>
  <si>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</si>
  <si>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</si>
  <si>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</si>
  <si>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</si>
  <si>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</si>
  <si>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</si>
  <si>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</si>
  <si>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</si>
  <si>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</si>
  <si>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</si>
  <si>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</si>
  <si>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</si>
  <si>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</si>
  <si>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</si>
  <si>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</si>
  <si>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</si>
  <si>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</si>
  <si>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</si>
  <si>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</si>
  <si>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</si>
  <si>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</si>
  <si>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</si>
  <si>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</si>
  <si>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</si>
  <si>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</si>
  <si>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</si>
  <si>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</si>
  <si>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</si>
  <si>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</si>
  <si>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</si>
  <si>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</si>
  <si>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</si>
  <si>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</si>
  <si>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</si>
  <si>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</si>
  <si>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</si>
  <si>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</si>
  <si>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</si>
  <si>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</si>
  <si>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</si>
  <si>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</si>
  <si>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</si>
  <si>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</si>
  <si>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</si>
  <si>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</si>
  <si>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</si>
  <si>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</si>
  <si>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</si>
  <si>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</si>
  <si>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</si>
  <si>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</si>
  <si>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</si>
  <si>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</si>
  <si>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</si>
  <si>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</si>
  <si>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</si>
  <si>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</si>
  <si>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</si>
  <si>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</si>
  <si>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</si>
  <si>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</si>
  <si>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</si>
  <si>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</si>
  <si>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</si>
  <si>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</si>
  <si>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</si>
  <si>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</si>
  <si>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</si>
  <si>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</si>
  <si>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</si>
  <si>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</si>
  <si>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</si>
  <si>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</si>
  <si>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</si>
  <si>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</si>
  <si>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</si>
  <si>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</si>
  <si>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</si>
  <si>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</si>
  <si>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</si>
  <si>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</si>
  <si>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</si>
  <si>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</si>
  <si>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</si>
  <si>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</si>
  <si>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</si>
  <si>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</si>
  <si>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</si>
  <si>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</si>
  <si>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</si>
  <si>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</si>
  <si>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</si>
  <si>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</si>
  <si>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</si>
  <si>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</si>
  <si>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</si>
  <si>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</si>
  <si>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</si>
  <si>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</si>
  <si>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</si>
  <si>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</si>
  <si>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</si>
  <si>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</si>
  <si>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</si>
  <si>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</si>
  <si>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</si>
  <si>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</si>
  <si>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</si>
  <si>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</si>
  <si>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</si>
  <si>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</si>
  <si>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</si>
  <si>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</si>
  <si>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</si>
  <si>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</si>
  <si>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</si>
  <si>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</si>
  <si>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</si>
  <si>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</si>
  <si>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</si>
  <si>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</si>
  <si>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</si>
  <si>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</si>
  <si>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</si>
  <si>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</si>
  <si>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</si>
  <si>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</si>
  <si>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</si>
  <si>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</si>
  <si>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</si>
  <si>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</si>
  <si>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</si>
  <si>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</si>
  <si>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</si>
  <si>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</si>
  <si>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</si>
  <si>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</si>
  <si>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</si>
  <si>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</si>
  <si>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</si>
  <si>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</si>
  <si>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</si>
  <si>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</si>
  <si>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</si>
  <si>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</si>
  <si>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</si>
  <si>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</si>
  <si>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</si>
  <si>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</si>
  <si>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</si>
  <si>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</si>
  <si>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</si>
  <si>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</si>
  <si>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</si>
  <si>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</si>
  <si>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</si>
  <si>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</si>
  <si>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</si>
  <si>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</si>
  <si>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</si>
  <si>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</si>
  <si>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</si>
  <si>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</si>
  <si>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</si>
  <si>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</si>
  <si>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</si>
  <si>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</si>
  <si>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</si>
  <si>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</si>
  <si>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</si>
  <si>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</si>
  <si>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</si>
  <si>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</si>
  <si>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</si>
  <si>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</si>
  <si>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</si>
  <si>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</si>
  <si>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</si>
  <si>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</si>
  <si>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</si>
  <si>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</si>
  <si>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</si>
  <si>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</si>
  <si>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</si>
  <si>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</si>
  <si>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</si>
  <si>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</si>
  <si>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</si>
  <si>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</si>
  <si>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</si>
  <si>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</si>
  <si>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</si>
  <si>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</si>
  <si>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</si>
  <si>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</si>
  <si>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</si>
  <si>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</si>
  <si>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</si>
  <si>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</si>
  <si>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</si>
  <si>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</si>
  <si>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</si>
  <si>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</si>
  <si>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</si>
  <si>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</si>
  <si>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</si>
  <si>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</si>
  <si>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</si>
  <si>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</si>
  <si>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</si>
  <si>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</si>
  <si>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</si>
  <si>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</si>
  <si>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</si>
  <si>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</si>
  <si>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</si>
  <si>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</si>
  <si>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</si>
  <si>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</si>
  <si>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</si>
  <si>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</si>
  <si>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</si>
  <si>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</si>
  <si>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</si>
  <si>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</si>
  <si>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</si>
  <si>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</si>
  <si>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</si>
  <si>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</si>
  <si>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</si>
  <si>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</si>
  <si>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</si>
  <si>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</si>
  <si>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</si>
  <si>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</si>
  <si>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</si>
  <si>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</si>
  <si>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</si>
  <si>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</si>
  <si>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</si>
  <si>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</si>
  <si>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</si>
  <si>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</si>
  <si>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</si>
  <si>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</si>
  <si>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</si>
  <si>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</si>
  <si>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</si>
  <si>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</si>
  <si>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</si>
  <si>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</si>
  <si>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</si>
  <si>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</si>
  <si>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</si>
  <si>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</si>
  <si>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</si>
  <si>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</si>
  <si>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</si>
  <si>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</si>
  <si>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</si>
  <si>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</si>
  <si>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</si>
  <si>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</si>
  <si>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</si>
  <si>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</si>
  <si>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</si>
  <si>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</si>
  <si>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</si>
  <si>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</si>
  <si>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</si>
  <si>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</si>
  <si>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</si>
  <si>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</si>
  <si>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</si>
  <si>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</si>
  <si>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</si>
  <si>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</si>
  <si>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</si>
  <si>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</si>
  <si>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</si>
  <si>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</si>
  <si>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</si>
  <si>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</si>
  <si>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</si>
  <si>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</si>
  <si>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</si>
  <si>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</si>
  <si>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</si>
  <si>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</si>
  <si>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</si>
  <si>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</si>
  <si>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</si>
  <si>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</si>
  <si>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</si>
  <si>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</si>
  <si>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</si>
  <si>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</si>
  <si>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</si>
  <si>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</si>
  <si>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</si>
  <si>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</si>
  <si>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</si>
  <si>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</si>
  <si>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</si>
  <si>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</si>
  <si>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</si>
  <si>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</si>
  <si>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</si>
  <si>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</si>
  <si>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</si>
  <si>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</si>
  <si>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</si>
  <si>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</si>
  <si>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</si>
  <si>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</si>
  <si>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</si>
  <si>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</si>
  <si>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</si>
  <si>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</si>
  <si>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</si>
  <si>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</si>
  <si>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</si>
  <si>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</si>
  <si>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</si>
  <si>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</si>
  <si>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</si>
  <si>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</si>
  <si>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</si>
  <si>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</si>
  <si>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</si>
  <si>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</si>
  <si>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</si>
  <si>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</si>
  <si>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</si>
  <si>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</si>
  <si>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</si>
  <si>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</si>
  <si>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</si>
  <si>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</si>
  <si>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</si>
  <si>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</si>
  <si>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</si>
  <si>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</si>
  <si>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</si>
  <si>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</si>
  <si>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</si>
  <si>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</si>
  <si>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</si>
  <si>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</si>
  <si>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</si>
  <si>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</si>
  <si>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</si>
  <si>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</si>
  <si>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</si>
  <si>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</si>
  <si>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</si>
  <si>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</si>
  <si>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</si>
  <si>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</si>
  <si>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</si>
  <si>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</si>
  <si>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</si>
  <si>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</si>
  <si>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</si>
  <si>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</si>
  <si>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</si>
  <si>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</si>
  <si>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</si>
  <si>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</si>
  <si>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</si>
  <si>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</si>
  <si>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</si>
  <si>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</si>
  <si>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</si>
  <si>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</si>
  <si>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</si>
  <si>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</si>
  <si>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</si>
  <si>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</si>
  <si>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</si>
  <si>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</si>
  <si>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</si>
  <si>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</si>
  <si>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</si>
  <si>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</si>
  <si>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</si>
  <si>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</si>
  <si>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</si>
  <si>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</si>
  <si>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</si>
  <si>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</si>
  <si>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</si>
  <si>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</si>
  <si>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</si>
  <si>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</si>
  <si>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</si>
  <si>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</si>
  <si>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</si>
  <si>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</si>
  <si>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</si>
  <si>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</si>
  <si>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</si>
  <si>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</si>
  <si>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</si>
  <si>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</si>
  <si>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</si>
  <si>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</si>
  <si>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</si>
  <si>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</si>
  <si>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</si>
  <si>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</si>
  <si>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</si>
  <si>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</si>
  <si>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</si>
  <si>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</si>
  <si>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</si>
  <si>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</si>
  <si>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</si>
  <si>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</si>
  <si>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</si>
  <si>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</si>
  <si>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</si>
  <si>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</si>
  <si>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</si>
  <si>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</si>
  <si>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</si>
  <si>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</si>
  <si>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</si>
  <si>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</si>
  <si>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</si>
  <si>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</si>
  <si>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</si>
  <si>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</si>
  <si>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</si>
  <si>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</si>
  <si>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</si>
  <si>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</si>
  <si>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</si>
  <si>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</si>
  <si>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</si>
  <si>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</si>
  <si>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</si>
  <si>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</si>
  <si>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</si>
  <si>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</si>
  <si>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</si>
  <si>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</si>
  <si>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</si>
  <si>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</si>
  <si>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</si>
  <si>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</si>
  <si>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</si>
  <si>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</si>
  <si>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</si>
  <si>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</si>
  <si>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</si>
  <si>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</si>
  <si>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</si>
  <si>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</si>
  <si>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</si>
  <si>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</si>
  <si>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</si>
  <si>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</si>
  <si>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</si>
  <si>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</si>
  <si>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</si>
  <si>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</si>
  <si>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</si>
  <si>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</si>
  <si>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</si>
  <si>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</si>
  <si>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</si>
  <si>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</si>
  <si>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</si>
  <si>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</si>
  <si>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</si>
  <si>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</si>
  <si>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</si>
  <si>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</si>
  <si>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</si>
  <si>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</si>
  <si>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</si>
  <si>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</si>
  <si>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</si>
  <si>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</si>
  <si>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</si>
  <si>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</si>
  <si>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</si>
  <si>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</si>
  <si>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</si>
  <si>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</si>
  <si>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</si>
  <si>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</si>
  <si>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</si>
  <si>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</si>
  <si>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</si>
  <si>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</si>
  <si>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</si>
  <si>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</si>
  <si>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</si>
  <si>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</si>
  <si>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</si>
  <si>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</si>
  <si>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</si>
  <si>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</si>
  <si>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</si>
  <si>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</si>
  <si>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</si>
  <si>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</si>
  <si>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</si>
  <si>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</si>
  <si>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</si>
  <si>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</si>
  <si>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</si>
  <si>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</si>
  <si>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</si>
  <si>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</si>
  <si>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</si>
  <si>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</si>
  <si>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</si>
  <si>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</si>
  <si>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</si>
  <si>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</si>
  <si>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</si>
  <si>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</si>
  <si>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</si>
  <si>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</si>
  <si>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</si>
  <si>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</si>
  <si>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</si>
  <si>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</si>
  <si>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</si>
  <si>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</si>
  <si>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</si>
  <si>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</si>
  <si>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</si>
  <si>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</si>
  <si>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</si>
  <si>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</si>
  <si>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</si>
  <si>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</si>
  <si>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</si>
  <si>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</si>
  <si>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</si>
  <si>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</si>
  <si>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</si>
  <si>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</si>
  <si>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</si>
  <si>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</si>
  <si>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</si>
  <si>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</si>
  <si>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</si>
  <si>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</si>
  <si>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</si>
  <si>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</si>
  <si>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</si>
  <si>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</si>
  <si>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</si>
  <si>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</si>
  <si>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</si>
  <si>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</si>
  <si>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</si>
  <si>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</si>
  <si>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</si>
  <si>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</si>
  <si>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</si>
  <si>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</si>
  <si>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</si>
  <si>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</si>
  <si>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</si>
  <si>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</si>
  <si>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</si>
  <si>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</si>
  <si>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</si>
  <si>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</si>
  <si>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</si>
  <si>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</si>
  <si>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</si>
  <si>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</si>
  <si>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</si>
  <si>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</si>
  <si>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</si>
  <si>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</si>
  <si>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</si>
  <si>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</si>
  <si>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</si>
  <si>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</si>
  <si>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</si>
  <si>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</si>
  <si>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</si>
  <si>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</si>
  <si>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</si>
  <si>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</si>
  <si>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</si>
  <si>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</si>
  <si>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</si>
  <si>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</si>
  <si>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</si>
  <si>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</si>
  <si>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</si>
  <si>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</si>
  <si>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</si>
  <si>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</si>
  <si>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</si>
  <si>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</si>
  <si>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</si>
  <si>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</si>
  <si>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</si>
  <si>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</si>
  <si>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</si>
  <si>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</si>
  <si>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</si>
  <si>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</si>
  <si>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</si>
  <si>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</si>
  <si>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</si>
  <si>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</si>
  <si>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</si>
  <si>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</si>
  <si>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</si>
  <si>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</si>
  <si>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</si>
  <si>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</si>
  <si>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</si>
  <si>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</si>
  <si>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</si>
  <si>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</si>
  <si>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</si>
  <si>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</si>
  <si>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</si>
  <si>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</si>
  <si>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</si>
  <si>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</si>
  <si>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</si>
  <si>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</si>
  <si>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</si>
  <si>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</si>
  <si>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</si>
  <si>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</si>
  <si>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</si>
  <si>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</si>
  <si>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</si>
  <si>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</si>
  <si>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</si>
  <si>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</si>
  <si>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</si>
  <si>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</si>
  <si>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</si>
  <si>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</si>
  <si>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</si>
  <si>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</si>
  <si>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</si>
  <si>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</si>
  <si>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</si>
  <si>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</si>
  <si>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</si>
  <si>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</si>
  <si>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</si>
  <si>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</si>
  <si>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</si>
  <si>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</si>
  <si>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</si>
  <si>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</si>
  <si>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</si>
  <si>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</si>
  <si>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</si>
  <si>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</si>
  <si>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</si>
  <si>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</si>
  <si>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</si>
  <si>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</si>
  <si>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</si>
  <si>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</si>
  <si>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</si>
  <si>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</si>
  <si>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</si>
  <si>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</si>
  <si>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</si>
  <si>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</si>
  <si>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</si>
  <si>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</si>
  <si>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</si>
  <si>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</si>
  <si>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</si>
  <si>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</si>
  <si>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</si>
  <si>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</si>
  <si>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</si>
  <si>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</si>
  <si>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</si>
  <si>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</si>
  <si>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</si>
  <si>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</si>
  <si>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</si>
  <si>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</si>
  <si>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</si>
  <si>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</si>
  <si>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</si>
  <si>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</si>
  <si>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</si>
  <si>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</si>
  <si>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</si>
  <si>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</si>
  <si>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</si>
  <si>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</si>
  <si>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</si>
  <si>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</si>
  <si>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</si>
  <si>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</si>
  <si>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</si>
  <si>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</si>
  <si>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</si>
  <si>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</si>
  <si>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</si>
  <si>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</si>
  <si>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</si>
  <si>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</si>
  <si>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</si>
  <si>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</si>
  <si>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</si>
  <si>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</si>
  <si>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</si>
  <si>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</si>
  <si>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</si>
  <si>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</si>
  <si>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</si>
  <si>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</si>
  <si>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</si>
  <si>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</si>
  <si>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</si>
  <si>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</si>
  <si>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</si>
  <si>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</si>
  <si>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</si>
  <si>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</si>
  <si>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</si>
  <si>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</si>
  <si>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</si>
  <si>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</si>
  <si>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</si>
  <si>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</si>
  <si>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</si>
  <si>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</si>
  <si>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</si>
  <si>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</si>
  <si>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</si>
  <si>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</si>
  <si>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</si>
  <si>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</si>
  <si>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</si>
  <si>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</si>
  <si>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</si>
  <si>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</si>
  <si>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</si>
  <si>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</si>
  <si>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</si>
  <si>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</si>
  <si>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</si>
  <si>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</si>
  <si>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</si>
  <si>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</si>
  <si>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</si>
  <si>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</si>
  <si>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</si>
  <si>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</si>
  <si>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</si>
  <si>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</si>
  <si>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</si>
  <si>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</si>
  <si>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</si>
  <si>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</si>
  <si>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</si>
  <si>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</si>
  <si>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</si>
  <si>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</si>
  <si>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</si>
  <si>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</si>
  <si>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</si>
  <si>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</si>
  <si>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</si>
  <si>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</si>
  <si>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</si>
  <si>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</si>
  <si>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</si>
  <si>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</si>
  <si>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</si>
  <si>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</si>
  <si>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</si>
  <si>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</si>
  <si>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</si>
  <si>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</si>
  <si>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</si>
  <si>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</si>
  <si>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</si>
  <si>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</si>
  <si>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</si>
  <si>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</si>
  <si>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</si>
  <si>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</si>
  <si>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</si>
  <si>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</si>
  <si>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</si>
  <si>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</si>
  <si>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</si>
  <si>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</si>
  <si>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</si>
  <si>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</si>
  <si>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</si>
  <si>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</si>
  <si>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</si>
  <si>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</si>
  <si>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</si>
  <si>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</si>
  <si>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</si>
  <si>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</si>
  <si>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</si>
  <si>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</si>
  <si>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</si>
  <si>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</si>
  <si>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</si>
  <si>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</si>
  <si>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</si>
  <si>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</si>
  <si>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</si>
  <si>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</si>
  <si>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</si>
  <si>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</si>
  <si>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</si>
  <si>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</si>
  <si>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</si>
  <si>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</si>
  <si>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</si>
  <si>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</si>
  <si>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</si>
  <si>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</si>
  <si>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</si>
  <si>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</si>
  <si>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</si>
  <si>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</si>
  <si>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</si>
  <si>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</si>
  <si>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</si>
  <si>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</si>
  <si>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</si>
  <si>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</si>
  <si>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</si>
  <si>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</si>
  <si>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</si>
  <si>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</si>
  <si>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</si>
  <si>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</si>
  <si>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</si>
  <si>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</si>
  <si>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</si>
  <si>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</si>
  <si>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</si>
  <si>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</si>
  <si>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</si>
  <si>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</si>
  <si>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</si>
  <si>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</si>
  <si>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</si>
  <si>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</si>
  <si>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</si>
  <si>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</si>
  <si>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</si>
  <si>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</si>
  <si>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</si>
  <si>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</si>
  <si>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</si>
  <si>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</si>
  <si>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</si>
  <si>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</si>
  <si>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</si>
  <si>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</si>
  <si>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</si>
  <si>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</si>
  <si>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</si>
  <si>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</si>
  <si>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</si>
  <si>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</si>
  <si>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</si>
  <si>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</si>
  <si>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</si>
  <si>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</si>
  <si>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</si>
  <si>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</si>
  <si>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</si>
  <si>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</si>
  <si>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</si>
  <si>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</si>
  <si>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</si>
  <si>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</si>
  <si>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</si>
  <si>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</si>
  <si>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</si>
  <si>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</si>
  <si>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</si>
  <si>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</si>
  <si>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</si>
  <si>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</si>
  <si>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</si>
  <si>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</si>
  <si>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</si>
  <si>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</si>
  <si>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</si>
  <si>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</si>
  <si>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</si>
  <si>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</si>
  <si>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</si>
  <si>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</si>
  <si>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</si>
  <si>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</si>
  <si>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</si>
  <si>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</si>
  <si>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</si>
  <si>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</si>
  <si>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</si>
  <si>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</si>
  <si>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</si>
  <si>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</si>
  <si>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</si>
  <si>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</si>
  <si>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</si>
  <si>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</si>
  <si>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</si>
  <si>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</si>
  <si>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</si>
  <si>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</si>
  <si>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</si>
  <si>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</si>
  <si>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</si>
  <si>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</si>
  <si>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</si>
  <si>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</si>
  <si>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</si>
  <si>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</si>
  <si>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</si>
  <si>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</si>
  <si>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</si>
  <si>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</si>
  <si>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</si>
  <si>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</si>
  <si>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</si>
  <si>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</si>
  <si>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</si>
  <si>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</si>
  <si>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</si>
  <si>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</si>
  <si>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</si>
  <si>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</si>
  <si>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</si>
  <si>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</si>
  <si>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</si>
  <si>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</si>
  <si>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</si>
  <si>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</si>
  <si>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</si>
  <si>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</si>
  <si>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</si>
  <si>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</si>
  <si>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</si>
  <si>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</si>
  <si>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</si>
  <si>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</si>
  <si>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</si>
  <si>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</si>
  <si>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</si>
  <si>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</si>
  <si>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</si>
  <si>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</si>
  <si>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</si>
  <si>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</si>
  <si>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</si>
  <si>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</si>
  <si>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</si>
  <si>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</si>
  <si>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</si>
  <si>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</si>
  <si>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</si>
  <si>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</si>
  <si>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</si>
  <si>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</si>
  <si>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</si>
  <si>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</si>
  <si>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</si>
  <si>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</si>
  <si>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</si>
  <si>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</si>
  <si>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</si>
  <si>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</si>
  <si>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</si>
  <si>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</si>
  <si>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</si>
  <si>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</si>
  <si>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</si>
  <si>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</si>
  <si>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</si>
  <si>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</si>
  <si>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</si>
  <si>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</si>
  <si>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</si>
  <si>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</si>
  <si>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</si>
  <si>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</si>
  <si>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</si>
  <si>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</si>
  <si>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</si>
  <si>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</si>
  <si>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</si>
  <si>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</si>
  <si>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</si>
  <si>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</si>
  <si>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</si>
  <si>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</si>
  <si>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</si>
  <si>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</si>
  <si>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</si>
  <si>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</si>
  <si>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</si>
  <si>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</si>
  <si>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</si>
  <si>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</si>
  <si>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</si>
  <si>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</si>
  <si>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</si>
  <si>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</si>
  <si>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</si>
  <si>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</si>
  <si>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</si>
  <si>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</si>
  <si>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</si>
  <si>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</si>
  <si>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</si>
  <si>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</si>
  <si>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</si>
  <si>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</si>
  <si>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</si>
  <si>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</si>
  <si>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</si>
  <si>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</si>
  <si>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</si>
  <si>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</si>
  <si>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</si>
  <si>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</si>
  <si>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</si>
  <si>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</si>
  <si>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</si>
  <si>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</si>
  <si>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</si>
  <si>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</si>
  <si>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</si>
  <si>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</si>
  <si>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</si>
  <si>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</si>
  <si>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</si>
  <si>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</si>
  <si>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</si>
  <si>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</si>
  <si>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</si>
  <si>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</si>
  <si>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</si>
  <si>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</si>
  <si>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</si>
  <si>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</si>
  <si>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</si>
  <si>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</si>
  <si>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</si>
  <si>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</si>
  <si>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</si>
  <si>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</si>
  <si>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</si>
  <si>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</si>
  <si>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</si>
  <si>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</si>
  <si>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</si>
  <si>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</si>
  <si>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</si>
  <si>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</si>
  <si>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</si>
  <si>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</si>
  <si>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</si>
  <si>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</si>
  <si>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</si>
  <si>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</si>
  <si>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</si>
  <si>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</si>
  <si>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</si>
  <si>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</si>
  <si>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</si>
  <si>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</si>
  <si>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</si>
  <si>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</si>
  <si>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</si>
  <si>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</si>
  <si>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</si>
  <si>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</si>
  <si>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</si>
  <si>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</si>
  <si>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</si>
  <si>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</si>
  <si>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</si>
  <si>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</si>
  <si>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</si>
  <si>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</si>
  <si>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</si>
  <si>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</si>
  <si>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</si>
  <si>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</si>
  <si>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</si>
  <si>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</si>
  <si>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</si>
  <si>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</si>
  <si>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</si>
  <si>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</si>
  <si>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</si>
  <si>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</si>
  <si>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</si>
  <si>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</si>
  <si>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</si>
  <si>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</si>
  <si>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</si>
  <si>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</si>
  <si>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</si>
  <si>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</si>
  <si>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</si>
  <si>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</si>
  <si>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</si>
  <si>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</si>
  <si>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</si>
  <si>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</si>
  <si>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</si>
  <si>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</si>
  <si>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</si>
  <si>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</si>
  <si>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</si>
  <si>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</si>
  <si>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</si>
  <si>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</si>
  <si>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</si>
  <si>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</si>
  <si>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</si>
  <si>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</si>
  <si>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</si>
  <si>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</si>
  <si>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</si>
  <si>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</si>
  <si>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</si>
  <si>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</si>
  <si>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</si>
  <si>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</si>
  <si>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</si>
  <si>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</si>
  <si>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</si>
  <si>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</si>
  <si>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</si>
  <si>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</si>
  <si>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</si>
  <si>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</si>
  <si>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</si>
  <si>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</si>
  <si>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</si>
  <si>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</si>
  <si>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</si>
  <si>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</si>
  <si>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</si>
  <si>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</si>
  <si>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</si>
  <si>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</si>
  <si>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</si>
  <si>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</si>
  <si>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</si>
  <si>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</si>
  <si>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</si>
  <si>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</si>
  <si>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</si>
  <si>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</si>
  <si>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</si>
  <si>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</si>
  <si>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</si>
  <si>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</si>
  <si>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</si>
  <si>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</si>
  <si>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</si>
  <si>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</si>
  <si>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</si>
  <si>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</si>
  <si>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</si>
  <si>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</si>
  <si>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</si>
  <si>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</si>
  <si>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</si>
  <si>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</si>
  <si>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</si>
  <si>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</si>
  <si>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</si>
  <si>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</si>
  <si>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</si>
  <si>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</si>
  <si>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</si>
  <si>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</si>
  <si>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</si>
  <si>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</si>
  <si>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</si>
  <si>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</si>
  <si>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</si>
  <si>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</si>
  <si>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</si>
  <si>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</si>
  <si>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</si>
  <si>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</si>
  <si>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</si>
  <si>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</si>
  <si>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</si>
  <si>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</si>
  <si>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</si>
  <si>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</si>
  <si>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</si>
  <si>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</si>
  <si>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</si>
  <si>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</si>
  <si>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</si>
  <si>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</si>
  <si>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</si>
  <si>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</si>
  <si>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</si>
  <si>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</si>
  <si>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</si>
  <si>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</si>
  <si>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</si>
  <si>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</si>
  <si>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</si>
  <si>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</si>
  <si>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</si>
  <si>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</si>
  <si>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</si>
  <si>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</si>
  <si>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</si>
  <si>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</si>
  <si>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</si>
  <si>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</si>
  <si>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</si>
  <si>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</si>
  <si>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</si>
  <si>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</si>
  <si>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</si>
  <si>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</si>
  <si>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</si>
  <si>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</si>
  <si>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</si>
  <si>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</si>
  <si>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</si>
  <si>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</si>
  <si>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</si>
  <si>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</si>
  <si>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</si>
  <si>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</si>
  <si>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</si>
  <si>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</si>
  <si>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</si>
  <si>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</si>
  <si>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</si>
  <si>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</si>
  <si>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</si>
  <si>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</si>
  <si>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</si>
  <si>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</si>
  <si>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</si>
  <si>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</si>
  <si>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</si>
  <si>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</si>
  <si>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</si>
  <si>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</si>
  <si>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</si>
  <si>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</si>
  <si>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</si>
  <si>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</si>
  <si>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</si>
  <si>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</si>
  <si>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</si>
  <si>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</si>
  <si>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</si>
  <si>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</si>
  <si>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</si>
  <si>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</si>
  <si>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</si>
  <si>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</si>
  <si>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</si>
  <si>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</si>
  <si>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</si>
  <si>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</si>
  <si>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</si>
  <si>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</si>
  <si>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</si>
  <si>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</si>
  <si>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</si>
  <si>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</si>
  <si>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</si>
  <si>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</si>
  <si>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</si>
  <si>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</si>
  <si>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</si>
  <si>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</si>
  <si>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</si>
  <si>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</si>
  <si>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</si>
  <si>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</si>
  <si>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</si>
  <si>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</si>
  <si>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</si>
  <si>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</si>
  <si>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</si>
  <si>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</si>
  <si>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</si>
  <si>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</si>
  <si>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</si>
  <si>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</si>
  <si>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</si>
  <si>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</si>
  <si>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</si>
  <si>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</si>
  <si>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</si>
  <si>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</si>
  <si>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</si>
  <si>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</si>
  <si>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</si>
  <si>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</si>
  <si>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</si>
  <si>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</si>
  <si>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</si>
  <si>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</si>
  <si>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</si>
  <si>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</si>
  <si>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</si>
  <si>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</si>
  <si>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</si>
  <si>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</si>
  <si>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</si>
  <si>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</si>
  <si>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</si>
  <si>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</si>
  <si>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</si>
  <si>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</si>
  <si>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</si>
  <si>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</si>
  <si>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</si>
  <si>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</si>
  <si>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</si>
  <si>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</si>
  <si>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</si>
  <si>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</si>
  <si>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</si>
  <si>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</si>
  <si>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</si>
  <si>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</si>
  <si>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</si>
  <si>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</si>
  <si>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</si>
  <si>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</si>
  <si>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</si>
  <si>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</si>
  <si>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</si>
  <si>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</si>
  <si>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</si>
  <si>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</si>
  <si>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</si>
  <si>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</si>
  <si>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</si>
  <si>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</si>
  <si>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</si>
  <si>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</si>
  <si>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</si>
  <si>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</si>
  <si>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</si>
  <si>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</si>
  <si>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</si>
  <si>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</si>
  <si>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</si>
  <si>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</si>
  <si>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</si>
  <si>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</si>
  <si>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</si>
  <si>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</si>
  <si>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</si>
  <si>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</si>
  <si>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</si>
  <si>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</si>
  <si>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</si>
  <si>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</si>
  <si>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</si>
  <si>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</si>
  <si>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</si>
  <si>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</si>
  <si>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</si>
  <si>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</si>
  <si>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</si>
  <si>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</si>
  <si>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</si>
  <si>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</si>
  <si>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</si>
  <si>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</si>
  <si>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</si>
  <si>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</si>
  <si>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</si>
  <si>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</si>
  <si>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</si>
  <si>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</si>
  <si>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</si>
  <si>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</si>
  <si>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</si>
  <si>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</si>
  <si>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</si>
  <si>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</si>
  <si>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</si>
  <si>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</si>
  <si>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</si>
  <si>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</si>
  <si>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</si>
  <si>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</si>
  <si>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</si>
  <si>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</si>
  <si>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</si>
  <si>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</si>
  <si>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</si>
  <si>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</si>
  <si>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</si>
  <si>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</si>
  <si>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</si>
  <si>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</si>
  <si>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</si>
  <si>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</si>
  <si>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</si>
  <si>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</si>
  <si>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</si>
  <si>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</si>
  <si>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</si>
  <si>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</si>
  <si>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</si>
  <si>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</si>
  <si>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</si>
  <si>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</si>
  <si>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</si>
  <si>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</si>
  <si>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</si>
  <si>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</si>
  <si>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</si>
  <si>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</si>
  <si>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</si>
  <si>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</si>
  <si>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</si>
  <si>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</si>
  <si>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</si>
  <si>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</si>
  <si>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</si>
  <si>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</si>
  <si>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</si>
  <si>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</si>
  <si>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</si>
  <si>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</si>
  <si>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</si>
  <si>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</si>
  <si>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</si>
  <si>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</si>
  <si>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</si>
  <si>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</si>
  <si>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</si>
  <si>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</si>
  <si>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</si>
  <si>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</si>
  <si>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</si>
  <si>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</si>
  <si>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</si>
  <si>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</si>
  <si>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</si>
  <si>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</si>
  <si>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</si>
  <si>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</si>
  <si>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</si>
  <si>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</si>
  <si>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</si>
  <si>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</si>
  <si>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</si>
  <si>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</si>
  <si>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</si>
  <si>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</si>
  <si>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</si>
  <si>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</si>
  <si>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</si>
  <si>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</si>
  <si>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</si>
  <si>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</si>
  <si>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</si>
  <si>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</si>
  <si>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</si>
  <si>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</si>
  <si>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</si>
  <si>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</si>
  <si>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</si>
  <si>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</si>
  <si>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</si>
  <si>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</si>
  <si>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</si>
  <si>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</si>
  <si>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</si>
  <si>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</si>
  <si>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</si>
  <si>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</si>
  <si>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</si>
  <si>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</si>
  <si>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</si>
  <si>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</si>
  <si>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</si>
  <si>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</si>
  <si>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</si>
  <si>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</si>
  <si>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</si>
  <si>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</si>
  <si>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</si>
  <si>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</si>
  <si>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</si>
  <si>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</si>
  <si>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</si>
  <si>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</si>
  <si>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</si>
  <si>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</si>
  <si>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</si>
  <si>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</si>
  <si>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</si>
  <si>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</si>
  <si>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</si>
  <si>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</si>
  <si>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</si>
  <si>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</si>
  <si>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</si>
  <si>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</si>
  <si>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</si>
  <si>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</si>
  <si>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</si>
  <si>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</si>
  <si>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</si>
  <si>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</si>
  <si>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</si>
  <si>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</si>
  <si>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</si>
  <si>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</si>
  <si>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</si>
  <si>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</si>
  <si>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</si>
  <si>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</si>
  <si>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</si>
  <si>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</si>
  <si>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</si>
  <si>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</si>
  <si>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</si>
  <si>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</si>
  <si>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</si>
  <si>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</si>
  <si>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</si>
  <si>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</si>
  <si>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</si>
  <si>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</si>
  <si>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</si>
  <si>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</si>
  <si>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</si>
  <si>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</si>
  <si>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</si>
  <si>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</si>
  <si>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</si>
  <si>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</si>
  <si>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</si>
  <si>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</si>
  <si>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</si>
  <si>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</si>
  <si>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</si>
  <si>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</si>
  <si>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</si>
  <si>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</si>
  <si>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</si>
  <si>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</si>
  <si>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</si>
  <si>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</si>
  <si>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</si>
  <si>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</si>
  <si>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</si>
  <si>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</si>
  <si>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</si>
  <si>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</si>
  <si>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</si>
  <si>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</si>
  <si>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</si>
  <si>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</si>
  <si>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</si>
  <si>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</si>
  <si>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</si>
  <si>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</si>
  <si>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</si>
  <si>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</si>
  <si>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</si>
  <si>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</si>
  <si>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</si>
  <si>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</si>
  <si>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</si>
  <si>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</si>
  <si>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</si>
  <si>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</si>
  <si>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</si>
  <si>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</si>
  <si>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</si>
  <si>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</si>
  <si>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</si>
  <si>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</si>
  <si>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</si>
  <si>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</si>
  <si>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</si>
  <si>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</si>
  <si>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</si>
  <si>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</si>
  <si>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</si>
  <si>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</si>
  <si>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</si>
  <si>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</si>
  <si>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</si>
  <si>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</si>
  <si>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</si>
  <si>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</si>
  <si>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</si>
  <si>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</si>
  <si>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</si>
  <si>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</si>
  <si>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</si>
  <si>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</si>
  <si>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</si>
  <si>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</si>
  <si>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</si>
  <si>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</si>
  <si>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</si>
  <si>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</si>
  <si>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</si>
  <si>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</si>
  <si>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</si>
  <si>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</si>
  <si>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</si>
  <si>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</si>
  <si>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</si>
  <si>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</si>
  <si>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</si>
  <si>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</si>
  <si>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</si>
  <si>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</si>
  <si>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</si>
  <si>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</si>
  <si>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</si>
  <si>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</si>
  <si>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</si>
  <si>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</si>
  <si>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</si>
  <si>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</si>
  <si>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</si>
  <si>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</si>
  <si>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</si>
  <si>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</si>
  <si>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</si>
  <si>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</si>
  <si>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</si>
  <si>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</si>
  <si>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</si>
  <si>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</si>
  <si>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</si>
  <si>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</si>
  <si>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</si>
  <si>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</si>
  <si>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</si>
  <si>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</si>
  <si>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</si>
  <si>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</si>
  <si>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</si>
  <si>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</si>
  <si>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</si>
  <si>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</si>
  <si>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</si>
  <si>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</si>
  <si>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</si>
  <si>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</si>
  <si>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</si>
  <si>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</si>
  <si>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</si>
  <si>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</si>
  <si>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</si>
  <si>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</si>
  <si>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</si>
  <si>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</si>
  <si>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</si>
  <si>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</si>
  <si>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</si>
  <si>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</si>
  <si>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</si>
  <si>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</si>
  <si>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</si>
  <si>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</si>
  <si>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</si>
  <si>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</si>
  <si>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</si>
  <si>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</si>
  <si>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</si>
  <si>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</si>
  <si>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</si>
  <si>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</si>
  <si>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</si>
  <si>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</si>
  <si>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</si>
  <si>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</si>
  <si>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</si>
  <si>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</si>
  <si>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</si>
  <si>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</si>
  <si>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</si>
  <si>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</si>
  <si>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</si>
  <si>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</si>
  <si>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</si>
  <si>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</si>
  <si>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</si>
  <si>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</si>
  <si>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</si>
  <si>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</si>
  <si>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</si>
  <si>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</si>
  <si>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</si>
  <si>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</si>
  <si>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</si>
  <si>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</si>
  <si>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</si>
  <si>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</si>
  <si>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</si>
  <si>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</si>
  <si>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</si>
  <si>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</si>
  <si>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</si>
  <si>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</si>
  <si>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</si>
  <si>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</si>
  <si>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</si>
  <si>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</si>
  <si>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</si>
  <si>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</si>
  <si>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</si>
  <si>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</si>
  <si>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</si>
  <si>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</si>
  <si>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</si>
  <si>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</si>
  <si>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</si>
  <si>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</si>
  <si>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</si>
  <si>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</si>
  <si>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</si>
  <si>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</si>
  <si>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</si>
  <si>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</si>
  <si>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</si>
  <si>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</si>
  <si>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</si>
  <si>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</si>
  <si>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</si>
  <si>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</si>
  <si>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</si>
  <si>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</si>
  <si>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</si>
  <si>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</si>
  <si>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</si>
  <si>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</si>
  <si>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</si>
  <si>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</si>
  <si>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</si>
  <si>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</si>
  <si>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</si>
  <si>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</si>
  <si>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</si>
  <si>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</si>
  <si>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</si>
  <si>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</si>
  <si>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</si>
  <si>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</si>
  <si>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</si>
  <si>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</si>
  <si>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</si>
  <si>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</si>
  <si>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</si>
  <si>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</si>
  <si>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</si>
  <si>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</si>
  <si>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</si>
  <si>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</si>
  <si>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</si>
  <si>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</si>
  <si>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</si>
  <si>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</si>
  <si>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</si>
  <si>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</si>
  <si>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</si>
  <si>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</si>
  <si>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</si>
  <si>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</si>
  <si>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</si>
  <si>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</si>
  <si>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</si>
  <si>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</si>
  <si>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</si>
  <si>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</si>
  <si>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</si>
  <si>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</si>
  <si>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</si>
  <si>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</si>
  <si>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</si>
  <si>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</si>
  <si>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</si>
  <si>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</si>
  <si>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</si>
  <si>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</si>
  <si>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</si>
  <si>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</si>
  <si>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</si>
  <si>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</si>
  <si>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</si>
  <si>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</si>
  <si>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</si>
  <si>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</si>
  <si>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</si>
  <si>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</si>
  <si>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</si>
  <si>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</si>
  <si>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</si>
  <si>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</si>
  <si>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</si>
  <si>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</si>
  <si>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</si>
  <si>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</si>
  <si>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</si>
  <si>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</si>
  <si>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</si>
  <si>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</si>
  <si>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</si>
  <si>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</si>
  <si>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</si>
  <si>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</si>
  <si>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</si>
  <si>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</si>
  <si>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</si>
  <si>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</si>
  <si>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</si>
  <si>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</si>
  <si>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</si>
  <si>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</si>
  <si>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</si>
  <si>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</si>
  <si>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</si>
  <si>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</si>
  <si>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</si>
  <si>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</si>
  <si>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</si>
  <si>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</si>
  <si>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</si>
  <si>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</si>
  <si>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</si>
  <si>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</si>
  <si>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</si>
  <si>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</si>
  <si>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</si>
  <si>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</si>
  <si>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</si>
  <si>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</si>
  <si>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</si>
  <si>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</si>
  <si>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</si>
  <si>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</si>
  <si>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</si>
  <si>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</si>
  <si>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</si>
  <si>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</si>
  <si>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</si>
  <si>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</si>
  <si>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</si>
  <si>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</si>
  <si>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</si>
  <si>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</si>
  <si>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</si>
  <si>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</si>
  <si>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</si>
  <si>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</si>
  <si>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</si>
  <si>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</si>
  <si>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</si>
  <si>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</si>
  <si>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</si>
  <si>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</si>
  <si>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</si>
  <si>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</si>
  <si>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</si>
  <si>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</si>
  <si>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</si>
  <si>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</si>
  <si>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</si>
  <si>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</si>
  <si>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</si>
  <si>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</si>
  <si>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</si>
  <si>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</si>
  <si>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</si>
  <si>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</si>
  <si>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</si>
  <si>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</si>
  <si>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</si>
  <si>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</si>
  <si>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</si>
  <si>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</si>
  <si>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</si>
  <si>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</si>
  <si>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</si>
  <si>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</si>
  <si>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</si>
  <si>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</si>
  <si>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</si>
  <si>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</si>
  <si>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</si>
  <si>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</si>
  <si>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</si>
  <si>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</si>
  <si>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</si>
  <si>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</si>
  <si>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</si>
  <si>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</si>
  <si>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</si>
  <si>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</si>
  <si>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</si>
  <si>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</si>
  <si>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</si>
  <si>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</si>
  <si>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</si>
  <si>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</si>
  <si>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</si>
  <si>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</si>
  <si>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</si>
  <si>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</si>
  <si>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</si>
  <si>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</si>
  <si>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</si>
  <si>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</si>
  <si>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</si>
  <si>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</si>
  <si>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</si>
  <si>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</si>
  <si>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</si>
  <si>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</si>
  <si>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</si>
  <si>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</si>
  <si>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</si>
  <si>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</si>
  <si>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</si>
  <si>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</si>
  <si>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</si>
  <si>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</si>
  <si>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</si>
  <si>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</si>
  <si>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</si>
  <si>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</si>
  <si>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</si>
  <si>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</si>
  <si>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</si>
  <si>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</si>
  <si>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</si>
  <si>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</si>
  <si>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</si>
  <si>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</si>
  <si>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</si>
  <si>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</si>
  <si>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</si>
  <si>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</si>
  <si>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</si>
  <si>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</si>
  <si>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</si>
  <si>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</si>
  <si>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</si>
  <si>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</si>
  <si>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</si>
  <si>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</si>
  <si>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</si>
  <si>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</si>
  <si>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</si>
  <si>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</si>
  <si>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</si>
  <si>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</si>
  <si>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</si>
  <si>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</si>
  <si>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</si>
  <si>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</si>
  <si>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</si>
  <si>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</si>
  <si>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</si>
  <si>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</si>
  <si>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</si>
  <si>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</si>
  <si>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</si>
  <si>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</si>
  <si>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</si>
  <si>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</si>
  <si>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</si>
  <si>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</si>
  <si>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</si>
  <si>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</si>
  <si>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</si>
  <si>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</si>
  <si>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</si>
  <si>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</si>
  <si>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</si>
  <si>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</si>
  <si>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</si>
  <si>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</si>
  <si>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</si>
  <si>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</si>
  <si>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</si>
  <si>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</si>
  <si>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</si>
  <si>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</si>
  <si>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</si>
  <si>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</si>
  <si>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</si>
  <si>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</si>
  <si>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</si>
  <si>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</si>
  <si>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</si>
  <si>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</si>
  <si>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</si>
  <si>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</si>
  <si>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</si>
  <si>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</si>
  <si>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</si>
  <si>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</si>
  <si>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</si>
  <si>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</si>
  <si>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</si>
  <si>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</si>
  <si>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</si>
  <si>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</si>
  <si>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</si>
  <si>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</si>
  <si>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</si>
  <si>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</si>
  <si>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</si>
  <si>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</si>
  <si>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</si>
  <si>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</si>
  <si>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</si>
  <si>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</si>
  <si>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</si>
  <si>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</si>
  <si>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</si>
  <si>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</si>
  <si>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</si>
  <si>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</si>
  <si>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</si>
  <si>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</si>
  <si>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</si>
  <si>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</si>
  <si>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</si>
  <si>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</si>
  <si>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</si>
  <si>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</si>
  <si>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</si>
  <si>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</si>
  <si>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</si>
  <si>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</si>
  <si>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</si>
  <si>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</si>
  <si>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</si>
  <si>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</si>
  <si>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</si>
  <si>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</si>
  <si>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</si>
  <si>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</si>
  <si>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</si>
  <si>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</si>
  <si>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</si>
  <si>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</si>
  <si>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</si>
  <si>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</si>
  <si>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</si>
  <si>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</si>
  <si>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</si>
  <si>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</si>
  <si>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</si>
  <si>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</si>
  <si>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</si>
  <si>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</si>
  <si>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</si>
  <si>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</si>
  <si>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</si>
  <si>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</si>
  <si>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</si>
  <si>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</si>
  <si>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</si>
  <si>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</si>
  <si>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</si>
  <si>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</si>
  <si>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</si>
  <si>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</si>
  <si>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</si>
  <si>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</si>
  <si>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</si>
  <si>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</si>
  <si>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</si>
  <si>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</si>
  <si>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</si>
  <si>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</si>
  <si>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</si>
  <si>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</si>
  <si>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</si>
  <si>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</si>
  <si>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</si>
  <si>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</si>
  <si>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</si>
  <si>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</si>
  <si>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</si>
  <si>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</si>
  <si>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</si>
  <si>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</si>
  <si>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</si>
  <si>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</si>
  <si>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</si>
  <si>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</si>
  <si>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</si>
  <si>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</si>
  <si>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</si>
  <si>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</si>
  <si>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</si>
  <si>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</si>
  <si>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</si>
  <si>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</si>
  <si>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</si>
  <si>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</si>
  <si>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</si>
  <si>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</si>
  <si>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</si>
  <si>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</si>
  <si>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</si>
  <si>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</si>
  <si>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</si>
  <si>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</si>
  <si>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</si>
  <si>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</si>
  <si>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</si>
  <si>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</si>
  <si>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</si>
  <si>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</si>
  <si>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</si>
  <si>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</si>
  <si>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</si>
  <si>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</si>
  <si>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</si>
  <si>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</si>
  <si>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</si>
  <si>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</si>
  <si>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</si>
  <si>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</si>
  <si>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</si>
  <si>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</si>
  <si>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</si>
  <si>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</si>
  <si>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</si>
  <si>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</si>
  <si>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</si>
  <si>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</si>
  <si>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</si>
  <si>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</si>
  <si>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</si>
  <si>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</si>
  <si>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</si>
  <si>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</si>
  <si>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</si>
  <si>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</si>
  <si>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</si>
  <si>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</si>
  <si>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</si>
  <si>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</si>
  <si>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</si>
  <si>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</si>
  <si>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</si>
  <si>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</si>
  <si>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</si>
  <si>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</si>
  <si>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</si>
  <si>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</si>
  <si>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</si>
  <si>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</si>
  <si>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</si>
  <si>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</si>
  <si>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</si>
  <si>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</si>
  <si>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</si>
  <si>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</si>
  <si>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</si>
  <si>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</si>
  <si>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</si>
  <si>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</si>
  <si>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</si>
  <si>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</si>
  <si>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</si>
  <si>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</si>
  <si>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</si>
  <si>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</si>
  <si>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</si>
  <si>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</si>
  <si>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</si>
  <si>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</si>
  <si>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</si>
  <si>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</si>
  <si>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</si>
  <si>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</si>
  <si>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</si>
  <si>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</si>
  <si>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</si>
  <si>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</si>
  <si>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</si>
  <si>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</si>
  <si>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</si>
  <si>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</si>
  <si>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</si>
  <si>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</si>
  <si>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</si>
  <si>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</si>
  <si>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</si>
  <si>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</si>
  <si>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</si>
  <si>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</si>
  <si>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</si>
  <si>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</si>
  <si>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</si>
  <si>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</si>
  <si>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</si>
  <si>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</si>
  <si>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</si>
  <si>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</si>
  <si>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</si>
  <si>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</si>
  <si>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</si>
  <si>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</si>
  <si>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</si>
  <si>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</si>
  <si>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</si>
  <si>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</si>
  <si>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</si>
  <si>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</si>
  <si>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</si>
  <si>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</si>
  <si>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</si>
  <si>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</si>
  <si>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</si>
  <si>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</si>
  <si>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</si>
  <si>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</si>
  <si>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</si>
  <si>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</si>
  <si>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</si>
  <si>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</si>
  <si>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</si>
  <si>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</si>
  <si>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</si>
  <si>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</si>
  <si>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</si>
  <si>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</si>
  <si>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</si>
  <si>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</si>
  <si>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</si>
  <si>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</si>
  <si>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</si>
  <si>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</si>
  <si>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</si>
  <si>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</si>
  <si>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</si>
  <si>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</si>
  <si>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</si>
  <si>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</si>
  <si>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</si>
  <si>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</si>
  <si>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</si>
  <si>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</si>
  <si>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</si>
  <si>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</si>
  <si>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</si>
  <si>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</si>
  <si>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</si>
  <si>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</si>
  <si>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</si>
  <si>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</si>
  <si>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</si>
  <si>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</si>
  <si>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</si>
  <si>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</si>
  <si>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</si>
  <si>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</si>
  <si>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</si>
  <si>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</si>
  <si>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</si>
  <si>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</si>
  <si>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</si>
  <si>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</si>
  <si>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</si>
  <si>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</si>
  <si>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</si>
  <si>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</si>
  <si>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</si>
  <si>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</si>
  <si>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</si>
  <si>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</si>
  <si>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</si>
  <si>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</si>
  <si>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</si>
  <si>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</si>
  <si>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</si>
  <si>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</si>
  <si>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</si>
  <si>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</si>
  <si>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</si>
  <si>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</si>
  <si>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</si>
  <si>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</si>
  <si>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</si>
  <si>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</si>
  <si>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</si>
  <si>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</si>
  <si>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</si>
  <si>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</si>
  <si>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</si>
  <si>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</si>
  <si>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</si>
  <si>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</si>
  <si>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</si>
  <si>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</si>
  <si>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</si>
  <si>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</si>
  <si>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</si>
  <si>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</si>
  <si>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</si>
  <si>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</si>
  <si>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</si>
  <si>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</si>
  <si>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</si>
  <si>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</si>
  <si>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</si>
  <si>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</si>
  <si>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</si>
  <si>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</si>
  <si>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</si>
  <si>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</si>
  <si>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</si>
  <si>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</si>
  <si>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</si>
  <si>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</si>
  <si>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</si>
  <si>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</si>
  <si>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</si>
  <si>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</si>
  <si>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</si>
  <si>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</si>
  <si>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</si>
  <si>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</si>
  <si>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</si>
  <si>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</si>
  <si>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</si>
  <si>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</si>
  <si>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</si>
  <si>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</si>
  <si>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</si>
  <si>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</si>
  <si>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</si>
  <si>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</si>
  <si>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</si>
  <si>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</si>
  <si>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</si>
  <si>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</si>
  <si>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</si>
  <si>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</si>
  <si>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</si>
  <si>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</si>
  <si>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</si>
  <si>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</si>
  <si>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</si>
  <si>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</si>
  <si>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</si>
  <si>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</si>
  <si>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</si>
  <si>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</si>
  <si>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</si>
  <si>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</si>
  <si>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</si>
  <si>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</si>
  <si>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</si>
  <si>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</si>
  <si>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</si>
  <si>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</si>
  <si>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</si>
  <si>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</si>
  <si>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</si>
  <si>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</si>
  <si>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</si>
  <si>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</si>
  <si>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</si>
  <si>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</si>
  <si>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</si>
  <si>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</si>
  <si>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</si>
  <si>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</si>
  <si>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</si>
  <si>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</si>
  <si>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</si>
  <si>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</si>
  <si>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</si>
  <si>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</si>
  <si>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</si>
  <si>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</si>
  <si>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</si>
  <si>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</si>
  <si>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</si>
  <si>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</si>
  <si>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</si>
  <si>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</si>
  <si>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</si>
  <si>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</si>
  <si>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</si>
  <si>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</si>
  <si>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</si>
  <si>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</si>
  <si>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</si>
  <si>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</si>
  <si>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</si>
  <si>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</si>
  <si>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</si>
  <si>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</si>
  <si>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</si>
  <si>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</si>
  <si>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</si>
  <si>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</si>
  <si>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</si>
  <si>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</si>
  <si>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</si>
  <si>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</si>
  <si>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</si>
  <si>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</si>
  <si>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</si>
  <si>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</si>
  <si>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</si>
  <si>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</si>
  <si>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</si>
  <si>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</si>
  <si>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</si>
  <si>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</si>
  <si>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</si>
  <si>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</si>
  <si>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</si>
  <si>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</si>
  <si>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</si>
  <si>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</si>
  <si>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</si>
  <si>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</si>
  <si>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</si>
  <si>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</si>
  <si>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</si>
  <si>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</si>
  <si>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</si>
  <si>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</si>
  <si>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</si>
  <si>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</si>
  <si>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</si>
  <si>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</si>
  <si>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</si>
  <si>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</si>
  <si>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</si>
  <si>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</si>
  <si>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</si>
  <si>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</si>
  <si>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</si>
  <si>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</si>
  <si>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</si>
  <si>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</si>
  <si>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</si>
  <si>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</si>
  <si>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</si>
  <si>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</si>
  <si>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</si>
  <si>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</si>
  <si>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</si>
  <si>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</si>
  <si>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</si>
  <si>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</si>
  <si>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</si>
  <si>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</si>
  <si>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</si>
  <si>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</si>
  <si>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</si>
  <si>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</si>
  <si>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</si>
  <si>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</si>
  <si>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</si>
  <si>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</si>
  <si>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</si>
  <si>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</si>
  <si>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</si>
  <si>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</si>
  <si>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</si>
  <si>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</si>
  <si>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</si>
  <si>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</si>
  <si>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</si>
  <si>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</si>
  <si>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</si>
  <si>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</si>
  <si>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</si>
  <si>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</si>
  <si>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</si>
  <si>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</si>
  <si>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</si>
  <si>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</si>
  <si>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</si>
  <si>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</si>
  <si>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</si>
  <si>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</si>
  <si>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</si>
  <si>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</si>
  <si>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</si>
  <si>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</si>
  <si>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</si>
  <si>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</si>
  <si>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</si>
  <si>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</si>
  <si>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</si>
  <si>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</si>
  <si>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</si>
  <si>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</si>
  <si>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</si>
  <si>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</si>
  <si>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</si>
  <si>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</si>
  <si>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</si>
  <si>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</si>
  <si>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</si>
  <si>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</si>
  <si>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</si>
  <si>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</si>
  <si>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</si>
  <si>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</si>
  <si>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</si>
  <si>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</si>
  <si>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</si>
  <si>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</si>
  <si>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</si>
  <si>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</si>
  <si>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</si>
  <si>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</si>
  <si>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</si>
  <si>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</si>
  <si>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</si>
  <si>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</si>
  <si>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</si>
  <si>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</si>
  <si>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</si>
  <si>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</si>
  <si>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</si>
  <si>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</si>
  <si>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</si>
  <si>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</si>
  <si>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</si>
  <si>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</si>
  <si>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</si>
  <si>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</si>
  <si>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</si>
  <si>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</si>
  <si>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</si>
  <si>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</si>
  <si>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</si>
  <si>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</si>
  <si>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</si>
  <si>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</si>
  <si>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</si>
  <si>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</si>
  <si>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</si>
  <si>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</si>
  <si>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</si>
  <si>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</si>
  <si>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</si>
  <si>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</si>
  <si>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</si>
  <si>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</si>
  <si>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</si>
  <si>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</si>
  <si>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</si>
  <si>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</si>
  <si>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</si>
  <si>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</si>
  <si>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</si>
  <si>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</si>
  <si>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</si>
  <si>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</si>
  <si>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</si>
  <si>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</si>
  <si>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</si>
  <si>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</si>
  <si>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</si>
  <si>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</si>
  <si>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</si>
  <si>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</si>
  <si>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</si>
  <si>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</si>
  <si>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</si>
  <si>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</si>
  <si>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</si>
  <si>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</si>
  <si>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</si>
  <si>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</si>
  <si>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</si>
  <si>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</si>
  <si>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</si>
  <si>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</si>
  <si>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</si>
  <si>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</si>
  <si>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</si>
  <si>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</si>
  <si>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</si>
  <si>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</si>
  <si>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</si>
  <si>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</si>
  <si>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</si>
  <si>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</si>
  <si>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</si>
  <si>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</si>
  <si>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</si>
  <si>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</si>
  <si>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</si>
  <si>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</si>
  <si>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</si>
  <si>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</si>
  <si>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</si>
  <si>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</si>
  <si>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</si>
  <si>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</si>
  <si>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</si>
  <si>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</si>
  <si>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</si>
  <si>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</si>
  <si>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</si>
  <si>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</si>
  <si>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</si>
  <si>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</si>
  <si>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</si>
  <si>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</si>
  <si>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</si>
  <si>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</si>
  <si>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</si>
  <si>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</si>
  <si>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</si>
  <si>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</si>
  <si>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</si>
  <si>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</si>
  <si>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</si>
  <si>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</si>
  <si>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</si>
  <si>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</si>
  <si>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</si>
  <si>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</si>
  <si>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</si>
  <si>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</si>
  <si>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</si>
  <si>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</si>
  <si>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</si>
  <si>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</si>
  <si>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</si>
  <si>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</si>
  <si>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</si>
  <si>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</si>
  <si>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</si>
  <si>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</si>
  <si>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</si>
  <si>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</si>
  <si>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</si>
  <si>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</si>
  <si>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</si>
  <si>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</si>
  <si>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</si>
  <si>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</si>
  <si>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</si>
  <si>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</si>
  <si>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</si>
  <si>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</si>
  <si>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</si>
  <si>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</si>
  <si>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</si>
  <si>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</si>
  <si>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</si>
  <si>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</si>
  <si>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</si>
  <si>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</si>
  <si>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</si>
  <si>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</si>
  <si>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</si>
  <si>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</si>
  <si>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</si>
  <si>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</si>
  <si>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</si>
  <si>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</si>
  <si>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</si>
  <si>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</si>
  <si>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</si>
  <si>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</si>
  <si>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</si>
  <si>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</si>
  <si>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</si>
  <si>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</si>
  <si>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</si>
  <si>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</si>
  <si>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</si>
  <si>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</si>
  <si>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</si>
  <si>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</si>
  <si>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</si>
  <si>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</si>
  <si>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</si>
  <si>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</si>
  <si>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</si>
  <si>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</si>
  <si>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</si>
  <si>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</si>
  <si>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</si>
  <si>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</si>
  <si>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</si>
  <si>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</si>
  <si>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</si>
  <si>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</si>
  <si>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</si>
  <si>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</si>
  <si>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</si>
  <si>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</si>
  <si>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</si>
  <si>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</si>
  <si>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</si>
  <si>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</si>
  <si>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</si>
  <si>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</si>
  <si>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</si>
  <si>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</si>
  <si>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</si>
  <si>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</si>
  <si>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</si>
  <si>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</si>
  <si>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</si>
  <si>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</si>
  <si>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</si>
  <si>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</si>
  <si>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</si>
  <si>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</si>
  <si>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</si>
  <si>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</si>
  <si>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</si>
  <si>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</si>
  <si>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</si>
  <si>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</si>
  <si>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</si>
  <si>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</si>
  <si>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</si>
  <si>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</si>
  <si>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</si>
  <si>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</si>
  <si>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</si>
  <si>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</si>
  <si>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</si>
  <si>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</si>
  <si>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</si>
  <si>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</si>
  <si>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</si>
  <si>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</si>
  <si>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</si>
  <si>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</si>
  <si>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</si>
  <si>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</si>
  <si>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</si>
  <si>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</si>
  <si>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</si>
  <si>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</si>
  <si>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</si>
  <si>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</si>
  <si>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</si>
  <si>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</si>
  <si>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</si>
  <si>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</si>
  <si>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</si>
  <si>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</si>
  <si>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</si>
  <si>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</si>
  <si>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</si>
  <si>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</si>
  <si>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</si>
  <si>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</si>
  <si>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</si>
  <si>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</si>
  <si>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</si>
  <si>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</si>
  <si>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</si>
  <si>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</si>
  <si>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</si>
  <si>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</si>
  <si>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</si>
  <si>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</si>
  <si>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</si>
  <si>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</si>
  <si>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</si>
  <si>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</si>
  <si>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</si>
  <si>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</si>
  <si>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</si>
  <si>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</si>
  <si>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</si>
  <si>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</si>
  <si>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</si>
  <si>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</si>
  <si>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</si>
  <si>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</si>
  <si>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</si>
  <si>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</si>
  <si>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</si>
  <si>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</si>
  <si>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</si>
  <si>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</si>
  <si>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</si>
  <si>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</si>
  <si>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</si>
  <si>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</si>
  <si>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</si>
  <si>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</si>
  <si>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</si>
  <si>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</si>
  <si>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</si>
  <si>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</si>
  <si>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</si>
  <si>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</si>
  <si>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</si>
  <si>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</si>
  <si>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</si>
  <si>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</si>
  <si>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</si>
  <si>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</si>
  <si>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</si>
  <si>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</si>
  <si>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</si>
  <si>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</si>
  <si>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</si>
  <si>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</si>
  <si>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</si>
  <si>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</si>
  <si>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</si>
  <si>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</si>
  <si>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</si>
  <si>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</si>
  <si>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</si>
  <si>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</si>
  <si>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</si>
  <si>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</si>
  <si>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</si>
  <si>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</si>
  <si>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</si>
  <si>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</si>
  <si>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</si>
  <si>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</si>
  <si>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</si>
  <si>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</si>
  <si>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</si>
  <si>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</si>
  <si>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</si>
  <si>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</si>
  <si>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</si>
  <si>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</si>
  <si>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</si>
  <si>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</si>
  <si>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</si>
  <si>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</si>
  <si>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</si>
  <si>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</si>
  <si>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</si>
  <si>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</si>
  <si>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</si>
  <si>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</si>
  <si>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</si>
  <si>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</si>
  <si>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</si>
  <si>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</si>
  <si>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</si>
  <si>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</si>
  <si>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</si>
  <si>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</si>
  <si>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</si>
  <si>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</si>
  <si>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</si>
  <si>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</si>
  <si>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</si>
  <si>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</si>
  <si>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</si>
  <si>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</si>
  <si>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</si>
  <si>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</si>
  <si>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</si>
  <si>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</si>
  <si>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</si>
  <si>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</si>
  <si>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</si>
  <si>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</si>
  <si>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</si>
  <si>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</si>
  <si>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</si>
  <si>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</si>
  <si>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</si>
  <si>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</si>
  <si>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</si>
  <si>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</si>
  <si>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</si>
  <si>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</si>
  <si>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</si>
  <si>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</si>
  <si>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</si>
  <si>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</si>
  <si>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</si>
  <si>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</si>
  <si>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</si>
  <si>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</si>
  <si>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</si>
  <si>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</si>
  <si>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</si>
  <si>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</si>
  <si>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</si>
  <si>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</si>
  <si>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</si>
  <si>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</si>
  <si>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</si>
  <si>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</si>
  <si>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</si>
  <si>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</si>
  <si>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</si>
  <si>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</si>
  <si>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</si>
  <si>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</si>
  <si>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</si>
  <si>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</si>
  <si>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</si>
  <si>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</si>
  <si>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</si>
  <si>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</si>
  <si>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</si>
  <si>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</si>
  <si>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</si>
  <si>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</si>
  <si>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</si>
  <si>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</si>
  <si>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</si>
  <si>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</si>
  <si>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</si>
  <si>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</si>
  <si>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</si>
  <si>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</si>
  <si>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</si>
  <si>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</si>
  <si>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</si>
  <si>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</si>
  <si>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</si>
  <si>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</si>
  <si>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</si>
  <si>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</si>
  <si>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</si>
  <si>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</si>
  <si>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</si>
  <si>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</si>
  <si>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</si>
  <si>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</si>
  <si>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</si>
  <si>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</si>
  <si>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</si>
  <si>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</si>
  <si>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</si>
  <si>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</si>
  <si>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</si>
  <si>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</si>
  <si>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</si>
  <si>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</si>
  <si>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</si>
  <si>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</si>
  <si>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</si>
  <si>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</si>
  <si>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</si>
  <si>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</si>
  <si>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</si>
  <si>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</si>
  <si>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</si>
  <si>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</si>
  <si>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</si>
  <si>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</si>
  <si>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</si>
  <si>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</si>
  <si>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</si>
  <si>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</si>
  <si>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</si>
  <si>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</si>
  <si>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</si>
  <si>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</si>
  <si>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</si>
  <si>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</si>
  <si>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</si>
  <si>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</si>
  <si>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</si>
  <si>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</si>
  <si>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</si>
  <si>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</si>
  <si>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</si>
  <si>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</si>
  <si>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</si>
  <si>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</si>
  <si>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</si>
  <si>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</si>
  <si>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</si>
  <si>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</si>
  <si>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</si>
  <si>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</si>
  <si>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</si>
  <si>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</si>
  <si>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</si>
  <si>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</si>
  <si>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</si>
  <si>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</si>
  <si>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</si>
  <si>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</si>
  <si>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</si>
  <si>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</si>
  <si>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</si>
  <si>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</si>
  <si>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</si>
  <si>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</si>
  <si>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</si>
  <si>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</si>
  <si>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</si>
  <si>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</si>
  <si>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</si>
  <si>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</si>
  <si>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</si>
  <si>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</si>
  <si>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</si>
  <si>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</si>
  <si>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</si>
  <si>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</si>
  <si>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</si>
  <si>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</si>
  <si>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</si>
  <si>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</si>
  <si>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</si>
  <si>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</si>
  <si>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</si>
  <si>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</si>
  <si>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</si>
  <si>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</si>
  <si>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</si>
  <si>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</si>
  <si>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</si>
  <si>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</si>
  <si>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</si>
  <si>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</si>
  <si>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</si>
  <si>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</si>
  <si>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</si>
  <si>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</si>
  <si>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</si>
  <si>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</si>
  <si>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</si>
  <si>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</si>
  <si>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</si>
  <si>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</si>
  <si>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</si>
  <si>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</si>
  <si>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</si>
  <si>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</si>
  <si>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</si>
  <si>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</si>
  <si>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</si>
  <si>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</si>
  <si>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</si>
  <si>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</si>
  <si>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</si>
  <si>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</si>
  <si>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</si>
  <si>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</si>
  <si>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</si>
  <si>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</si>
  <si>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</si>
  <si>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</si>
  <si>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</si>
  <si>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</si>
  <si>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</si>
  <si>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</si>
  <si>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</si>
  <si>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</si>
  <si>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</si>
  <si>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</si>
  <si>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</si>
  <si>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</si>
  <si>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</si>
  <si>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</si>
  <si>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</si>
  <si>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</si>
  <si>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</si>
  <si>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</si>
  <si>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</si>
  <si>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</si>
  <si>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</si>
  <si>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</si>
  <si>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</si>
  <si>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</si>
  <si>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</si>
  <si>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</si>
  <si>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</si>
  <si>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</si>
  <si>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</si>
  <si>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</si>
  <si>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</si>
  <si>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</si>
  <si>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</si>
  <si>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</si>
  <si>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</si>
  <si>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</si>
  <si>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</si>
  <si>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</si>
  <si>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</si>
  <si>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</si>
  <si>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</si>
  <si>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</si>
  <si>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</si>
  <si>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</si>
  <si>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</si>
  <si>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</si>
  <si>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</si>
  <si>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</si>
  <si>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</si>
  <si>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</si>
  <si>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</si>
  <si>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</si>
  <si>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</si>
  <si>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</si>
  <si>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</si>
  <si>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</si>
  <si>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</si>
  <si>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</si>
  <si>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</si>
  <si>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</si>
  <si>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</si>
  <si>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</si>
  <si>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</si>
  <si>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</si>
  <si>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</si>
  <si>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</si>
  <si>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</si>
  <si>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</si>
  <si>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</si>
  <si>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</si>
  <si>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</si>
  <si>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</si>
  <si>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</si>
  <si>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</si>
  <si>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</si>
  <si>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</si>
  <si>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</si>
  <si>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</si>
  <si>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</si>
  <si>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</si>
  <si>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</si>
  <si>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</si>
  <si>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</si>
  <si>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</si>
  <si>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</si>
  <si>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</si>
  <si>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</si>
  <si>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</si>
  <si>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</si>
  <si>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</si>
  <si>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</si>
  <si>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</si>
  <si>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</si>
  <si>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</si>
  <si>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</si>
  <si>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</si>
  <si>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</si>
  <si>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</si>
  <si>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</si>
  <si>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</si>
  <si>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</si>
  <si>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</si>
  <si>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</si>
  <si>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</si>
  <si>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</si>
  <si>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</si>
  <si>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</si>
  <si>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</si>
  <si>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</si>
  <si>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</si>
  <si>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</si>
  <si>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</si>
  <si>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</si>
  <si>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</si>
  <si>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</si>
  <si>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</si>
  <si>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</si>
  <si>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</si>
  <si>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</si>
  <si>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</si>
  <si>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</si>
  <si>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</si>
  <si>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</si>
  <si>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</si>
  <si>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</si>
  <si>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</si>
  <si>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</si>
  <si>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</si>
  <si>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</si>
  <si>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</si>
  <si>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</si>
  <si>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</si>
  <si>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</si>
  <si>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</si>
  <si>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</si>
  <si>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</si>
  <si>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</si>
  <si>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</si>
  <si>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</si>
  <si>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</si>
  <si>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</si>
  <si>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</si>
  <si>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</si>
  <si>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</si>
  <si>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</si>
  <si>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</si>
  <si>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</si>
  <si>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</si>
  <si>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</si>
  <si>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</si>
  <si>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</si>
  <si>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</si>
  <si>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</si>
  <si>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</si>
  <si>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</si>
  <si>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</si>
  <si>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</si>
  <si>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</si>
  <si>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</si>
  <si>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</si>
  <si>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</si>
  <si>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</si>
  <si>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</si>
  <si>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</si>
  <si>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</si>
  <si>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</si>
  <si>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</si>
  <si>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</si>
  <si>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</si>
  <si>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</si>
  <si>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</si>
  <si>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</si>
  <si>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</si>
  <si>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</si>
  <si>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</si>
  <si>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</si>
  <si>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</si>
  <si>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</si>
  <si>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</si>
  <si>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</si>
  <si>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</si>
  <si>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</si>
  <si>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</si>
  <si>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</si>
  <si>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</si>
  <si>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</si>
  <si>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</si>
  <si>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</si>
  <si>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</si>
  <si>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</si>
  <si>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</si>
  <si>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</si>
  <si>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</si>
  <si>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</si>
  <si>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</si>
  <si>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</si>
  <si>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</si>
  <si>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</si>
  <si>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</si>
  <si>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</si>
  <si>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</si>
  <si>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</si>
  <si>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</si>
  <si>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</si>
  <si>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</si>
  <si>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</si>
  <si>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</si>
  <si>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</si>
  <si>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</si>
  <si>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</si>
  <si>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</si>
  <si>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</si>
  <si>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</si>
  <si>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</si>
  <si>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</si>
  <si>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</si>
  <si>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</si>
  <si>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</si>
  <si>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</si>
  <si>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</si>
  <si>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</si>
  <si>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</si>
  <si>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</si>
  <si>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</si>
  <si>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</si>
  <si>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</si>
  <si>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</si>
  <si>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</si>
  <si>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</si>
  <si>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</si>
  <si>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</si>
  <si>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</si>
  <si>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</si>
  <si>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</si>
  <si>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</si>
  <si>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</si>
  <si>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</si>
  <si>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</si>
  <si>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</si>
  <si>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</si>
  <si>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</si>
  <si>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</si>
  <si>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</si>
  <si>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</si>
  <si>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</si>
  <si>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</si>
  <si>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</si>
  <si>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</si>
  <si>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</si>
  <si>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</si>
  <si>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</si>
  <si>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</si>
  <si>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</si>
  <si>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</si>
  <si>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</si>
  <si>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</si>
  <si>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</si>
  <si>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</si>
  <si>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</si>
  <si>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</si>
  <si>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</si>
  <si>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</si>
  <si>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</si>
  <si>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</si>
  <si>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</si>
  <si>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</si>
  <si>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</si>
  <si>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</si>
  <si>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</si>
  <si>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</si>
  <si>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</si>
  <si>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</si>
  <si>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</si>
  <si>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</si>
  <si>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</si>
  <si>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</si>
  <si>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</si>
  <si>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</si>
  <si>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</si>
  <si>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</si>
  <si>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</si>
  <si>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</si>
  <si>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</si>
  <si>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</si>
  <si>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</si>
  <si>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</si>
  <si>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</si>
  <si>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</si>
  <si>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</si>
  <si>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</si>
  <si>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</si>
  <si>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</si>
  <si>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</si>
  <si>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</si>
  <si>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</si>
  <si>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</si>
  <si>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</si>
  <si>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</si>
  <si>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</si>
  <si>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</si>
  <si>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</si>
  <si>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</si>
  <si>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</si>
  <si>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</si>
  <si>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</si>
  <si>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</si>
  <si>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</si>
  <si>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</si>
  <si>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</si>
  <si>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</si>
  <si>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</si>
  <si>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</si>
  <si>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</si>
  <si>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</si>
  <si>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</si>
  <si>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</si>
  <si>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</si>
  <si>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</si>
  <si>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</si>
  <si>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</si>
  <si>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</si>
  <si>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</si>
  <si>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</si>
  <si>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</si>
  <si>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</si>
  <si>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</si>
  <si>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</si>
  <si>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</si>
  <si>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</si>
  <si>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</si>
  <si>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</si>
  <si>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</si>
  <si>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</si>
  <si>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</si>
  <si>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</si>
  <si>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</si>
  <si>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</si>
  <si>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</si>
  <si>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</si>
  <si>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</si>
  <si>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</si>
  <si>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</si>
  <si>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</si>
  <si>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</si>
  <si>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</si>
  <si>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</si>
  <si>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</si>
  <si>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</si>
  <si>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</si>
  <si>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</si>
  <si>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</si>
  <si>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</si>
  <si>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</si>
  <si>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</si>
  <si>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</si>
  <si>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</si>
  <si>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</si>
  <si>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</si>
  <si>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</si>
  <si>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</si>
  <si>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</si>
  <si>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</si>
  <si>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</si>
  <si>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</si>
  <si>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</si>
  <si>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</si>
  <si>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</si>
  <si>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</si>
  <si>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</si>
  <si>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</si>
  <si>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</si>
  <si>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</si>
  <si>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</si>
  <si>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</si>
  <si>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</si>
  <si>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</si>
  <si>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</si>
  <si>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</si>
  <si>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</si>
  <si>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</si>
  <si>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</si>
  <si>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</si>
  <si>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</si>
  <si>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</si>
  <si>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</si>
  <si>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</si>
  <si>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</si>
  <si>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</si>
  <si>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</si>
  <si>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</si>
  <si>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</si>
  <si>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</si>
  <si>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</si>
  <si>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</si>
  <si>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</si>
  <si>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</si>
  <si>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</si>
  <si>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</si>
  <si>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</si>
  <si>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</si>
  <si>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</si>
  <si>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</si>
  <si>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</si>
  <si>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</si>
  <si>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</si>
  <si>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</si>
  <si>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</si>
  <si>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</si>
  <si>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</si>
  <si>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</si>
  <si>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</si>
  <si>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</si>
  <si>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</si>
  <si>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</si>
  <si>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</si>
  <si>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</si>
  <si>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</si>
  <si>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</si>
  <si>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</si>
  <si>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</si>
  <si>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</si>
  <si>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</si>
  <si>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</si>
  <si>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</si>
  <si>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</si>
  <si>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</si>
  <si>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</si>
  <si>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</si>
  <si>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</si>
  <si>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</si>
  <si>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</si>
  <si>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</si>
  <si>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</si>
  <si>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</si>
  <si>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</si>
  <si>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</si>
  <si>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</si>
  <si>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</si>
  <si>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</si>
  <si>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</si>
  <si>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</si>
  <si>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</si>
  <si>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</si>
  <si>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</si>
  <si>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</si>
  <si>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</si>
  <si>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</si>
  <si>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</si>
  <si>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</si>
  <si>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</si>
  <si>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</si>
  <si>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</si>
  <si>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</si>
  <si>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</si>
  <si>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</si>
  <si>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</si>
  <si>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</si>
  <si>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</si>
  <si>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</si>
  <si>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</si>
  <si>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</si>
  <si>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</si>
  <si>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</si>
  <si>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</si>
  <si>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</si>
  <si>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</si>
  <si>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</si>
  <si>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</si>
  <si>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</si>
  <si>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</si>
  <si>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</si>
  <si>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</si>
  <si>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</si>
  <si>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</si>
  <si>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</si>
  <si>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</si>
  <si>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</si>
  <si>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</si>
  <si>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</si>
  <si>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</si>
  <si>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</si>
  <si>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</si>
  <si>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</si>
  <si>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</si>
  <si>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</si>
  <si>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</si>
  <si>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</si>
  <si>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</si>
  <si>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</si>
  <si>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</si>
  <si>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</si>
  <si>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</si>
  <si>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</si>
  <si>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</si>
  <si>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</si>
  <si>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</si>
  <si>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</si>
  <si>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</si>
  <si>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</si>
  <si>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</si>
  <si>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</si>
  <si>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</si>
  <si>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</si>
  <si>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</si>
  <si>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</si>
  <si>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</si>
  <si>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</si>
  <si>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</si>
  <si>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</si>
  <si>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</si>
  <si>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</si>
  <si>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</si>
  <si>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</si>
  <si>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</si>
  <si>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</si>
  <si>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</si>
  <si>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</si>
  <si>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</si>
  <si>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</si>
  <si>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</si>
  <si>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</si>
  <si>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</si>
  <si>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</si>
  <si>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</si>
  <si>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</si>
  <si>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</si>
  <si>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</si>
  <si>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</si>
  <si>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</si>
  <si>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</si>
  <si>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</si>
  <si>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</si>
  <si>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</si>
  <si>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</si>
  <si>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</si>
  <si>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</si>
  <si>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</si>
  <si>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</si>
  <si>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</si>
  <si>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</si>
  <si>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</si>
  <si>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</si>
  <si>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</si>
  <si>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</si>
  <si>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</si>
  <si>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</si>
  <si>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</si>
  <si>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</si>
  <si>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</si>
  <si>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</si>
  <si>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</si>
  <si>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</si>
  <si>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</si>
  <si>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</si>
  <si>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</si>
  <si>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</si>
  <si>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</si>
  <si>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</si>
  <si>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</si>
  <si>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</si>
  <si>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</si>
  <si>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</si>
  <si>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</si>
  <si>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</si>
  <si>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</si>
  <si>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</si>
  <si>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</si>
  <si>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</si>
  <si>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</si>
  <si>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</si>
  <si>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</si>
  <si>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</si>
  <si>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</si>
  <si>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</si>
  <si>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</si>
  <si>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</si>
  <si>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</si>
  <si>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</si>
  <si>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</si>
  <si>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</si>
  <si>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</si>
  <si>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</si>
  <si>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</si>
  <si>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</si>
  <si>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</si>
  <si>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</si>
  <si>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</si>
  <si>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</si>
  <si>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</si>
  <si>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</si>
  <si>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</si>
  <si>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</si>
  <si>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</si>
  <si>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</si>
  <si>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</si>
  <si>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</si>
  <si>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</si>
  <si>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</si>
  <si>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</si>
  <si>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</si>
  <si>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</si>
  <si>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</si>
  <si>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</si>
  <si>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</si>
  <si>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</si>
  <si>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</si>
  <si>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</si>
  <si>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</si>
  <si>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</si>
  <si>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</si>
  <si>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</si>
  <si>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</si>
  <si>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</si>
  <si>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</si>
  <si>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</si>
  <si>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</si>
  <si>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</si>
  <si>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</si>
  <si>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</si>
  <si>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</si>
  <si>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</si>
  <si>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</si>
  <si>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</si>
  <si>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</si>
  <si>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</si>
  <si>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</si>
  <si>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</si>
  <si>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</si>
  <si>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</si>
  <si>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</si>
  <si>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</si>
  <si>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</si>
  <si>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</si>
  <si>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</si>
  <si>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</si>
  <si>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</si>
  <si>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</si>
  <si>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</si>
  <si>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</si>
  <si>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</si>
  <si>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</si>
  <si>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</si>
  <si>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</si>
  <si>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</si>
  <si>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</si>
  <si>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</si>
  <si>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</si>
  <si>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</si>
  <si>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</si>
  <si>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</si>
  <si>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</si>
  <si>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</si>
  <si>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</si>
  <si>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</si>
  <si>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</si>
  <si>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</si>
  <si>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</si>
  <si>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</si>
  <si>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</si>
  <si>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</si>
  <si>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</si>
  <si>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</si>
  <si>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</si>
  <si>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</si>
  <si>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</si>
  <si>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</si>
  <si>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</si>
  <si>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</si>
  <si>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</si>
  <si>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</si>
  <si>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</si>
  <si>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</si>
  <si>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</si>
  <si>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</si>
  <si>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</si>
  <si>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</si>
  <si>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</si>
  <si>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</si>
  <si>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</si>
  <si>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</si>
  <si>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</si>
  <si>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</si>
  <si>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</si>
  <si>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</si>
  <si>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</si>
  <si>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</si>
  <si>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</si>
  <si>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</si>
  <si>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</si>
  <si>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</si>
  <si>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</si>
  <si>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</si>
  <si>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</si>
  <si>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</si>
  <si>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</si>
  <si>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</si>
  <si>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</si>
  <si>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</si>
  <si>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</si>
  <si>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</si>
  <si>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</si>
  <si>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</si>
  <si>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</si>
  <si>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</si>
  <si>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</si>
  <si>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</si>
  <si>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</si>
  <si>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</si>
  <si>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</si>
  <si>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</si>
  <si>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</si>
  <si>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</si>
  <si>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</si>
  <si>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</si>
  <si>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</si>
  <si>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</si>
  <si>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</si>
  <si>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</si>
  <si>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</si>
  <si>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</si>
  <si>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</si>
  <si>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</si>
  <si>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</si>
  <si>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</si>
  <si>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</si>
  <si>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</si>
  <si>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</si>
  <si>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</si>
  <si>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</si>
  <si>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</si>
  <si>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</si>
  <si>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</si>
  <si>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</si>
  <si>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</si>
  <si>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</si>
  <si>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</si>
  <si>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</si>
  <si>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</si>
  <si>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</si>
  <si>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</si>
  <si>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</si>
  <si>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</si>
  <si>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</si>
  <si>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</si>
  <si>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</si>
  <si>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</si>
  <si>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</si>
  <si>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</si>
  <si>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</si>
  <si>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</si>
  <si>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</si>
  <si>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</si>
  <si>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</si>
  <si>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</si>
  <si>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</si>
  <si>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</si>
  <si>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</si>
  <si>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</si>
  <si>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</si>
  <si>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</si>
  <si>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</si>
  <si>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</si>
  <si>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</si>
  <si>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</si>
  <si>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</si>
  <si>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</si>
  <si>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</si>
  <si>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</si>
  <si>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</si>
  <si>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</si>
  <si>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</si>
  <si>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</si>
  <si>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</si>
  <si>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</si>
  <si>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</si>
  <si>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</si>
  <si>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</si>
  <si>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</si>
  <si>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</si>
  <si>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</si>
  <si>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</si>
  <si>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</si>
  <si>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</si>
  <si>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</si>
  <si>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</si>
  <si>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</si>
  <si>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</si>
  <si>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</si>
  <si>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</si>
  <si>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</si>
  <si>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</si>
  <si>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</si>
  <si>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</si>
  <si>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</si>
  <si>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</si>
  <si>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</si>
  <si>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</si>
  <si>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</si>
  <si>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</si>
  <si>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</si>
  <si>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</si>
  <si>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</si>
  <si>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</si>
  <si>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</si>
  <si>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</si>
  <si>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</si>
  <si>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</si>
  <si>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</si>
  <si>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</si>
  <si>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</si>
  <si>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</si>
  <si>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</si>
  <si>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</si>
  <si>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</si>
  <si>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</si>
  <si>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</si>
  <si>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</si>
  <si>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</si>
  <si>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</si>
  <si>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</si>
  <si>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</si>
  <si>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</si>
  <si>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</si>
  <si>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</si>
  <si>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</si>
  <si>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</si>
  <si>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</si>
  <si>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</si>
  <si>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</si>
  <si>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</si>
  <si>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</si>
  <si>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</si>
  <si>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</si>
  <si>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</si>
  <si>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</si>
  <si>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</si>
  <si>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</si>
  <si>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</si>
  <si>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</si>
  <si>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</si>
  <si>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</si>
  <si>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</si>
  <si>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</si>
  <si>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</si>
  <si>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</si>
  <si>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</si>
  <si>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</si>
  <si>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</si>
  <si>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</si>
  <si>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</si>
  <si>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</si>
  <si>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</si>
  <si>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</si>
  <si>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</si>
  <si>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</si>
  <si>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</si>
  <si>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</si>
  <si>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</si>
  <si>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</si>
  <si>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</si>
  <si>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</si>
  <si>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</si>
  <si>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</si>
  <si>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</si>
  <si>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</si>
  <si>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</si>
  <si>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</si>
  <si>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</si>
  <si>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</si>
  <si>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</si>
  <si>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</si>
  <si>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</si>
  <si>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</si>
  <si>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</si>
  <si>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</si>
  <si>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</si>
  <si>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</si>
  <si>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</si>
  <si>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</si>
  <si>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</si>
  <si>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</si>
  <si>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</si>
  <si>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</si>
  <si>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</si>
  <si>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</si>
  <si>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</si>
  <si>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</si>
  <si>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</si>
  <si>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</si>
  <si>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</si>
  <si>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</si>
  <si>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</si>
  <si>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</si>
  <si>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</si>
  <si>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</si>
  <si>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</si>
  <si>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</si>
  <si>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</si>
  <si>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</si>
  <si>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</si>
  <si>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</si>
  <si>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</si>
  <si>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</si>
  <si>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</si>
  <si>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</si>
  <si>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</si>
  <si>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</si>
  <si>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</si>
  <si>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</si>
  <si>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</si>
  <si>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</si>
  <si>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</si>
  <si>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</si>
  <si>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</si>
  <si>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</si>
  <si>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</si>
  <si>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</si>
  <si>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</si>
  <si>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</si>
  <si>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</si>
  <si>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</si>
  <si>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</si>
  <si>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</si>
  <si>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</si>
  <si>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</si>
  <si>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</si>
  <si>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</si>
  <si>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</si>
  <si>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</si>
  <si>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</si>
  <si>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</si>
  <si>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</si>
  <si>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</si>
  <si>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</si>
  <si>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</si>
  <si>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</si>
  <si>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</si>
  <si>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</si>
  <si>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</si>
  <si>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</si>
  <si>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</si>
  <si>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</si>
  <si>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</si>
  <si>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</si>
  <si>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</si>
  <si>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</si>
  <si>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</si>
  <si>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</si>
  <si>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</si>
  <si>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</si>
  <si>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</si>
  <si>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</si>
  <si>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</si>
  <si>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</si>
  <si>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</si>
  <si>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</si>
  <si>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</si>
  <si>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</si>
  <si>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</si>
  <si>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</si>
  <si>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</si>
  <si>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</si>
  <si>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</si>
  <si>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</si>
  <si>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</si>
  <si>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</si>
  <si>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</si>
  <si>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</si>
  <si>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</si>
  <si>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</si>
  <si>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</si>
  <si>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</si>
  <si>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</si>
  <si>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</si>
  <si>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</si>
  <si>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</si>
  <si>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</si>
  <si>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</si>
  <si>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</si>
  <si>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</si>
  <si>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</si>
  <si>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</si>
  <si>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</si>
  <si>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</si>
  <si>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</si>
  <si>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</si>
  <si>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</si>
  <si>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</si>
  <si>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</si>
  <si>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</si>
  <si>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</si>
  <si>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</si>
  <si>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</si>
  <si>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</si>
  <si>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</si>
  <si>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</si>
  <si>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</si>
  <si>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</si>
  <si>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</si>
  <si>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</si>
  <si>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</si>
  <si>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</si>
  <si>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</si>
  <si>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</si>
  <si>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</si>
  <si>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</si>
  <si>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</si>
  <si>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</si>
  <si>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</si>
  <si>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</si>
  <si>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</si>
  <si>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</si>
  <si>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</si>
  <si>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</si>
  <si>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</si>
  <si>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</si>
  <si>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</si>
  <si>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</si>
  <si>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</si>
  <si>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</si>
  <si>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</si>
  <si>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</si>
  <si>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</si>
  <si>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</si>
  <si>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</si>
  <si>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</si>
  <si>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</si>
  <si>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</si>
  <si>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</si>
  <si>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</si>
  <si>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</si>
  <si>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</si>
  <si>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</si>
  <si>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</si>
  <si>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</si>
  <si>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</si>
  <si>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</si>
  <si>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</si>
  <si>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</si>
  <si>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</si>
  <si>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</si>
  <si>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</si>
  <si>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</si>
  <si>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</si>
  <si>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</si>
  <si>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</si>
  <si>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</si>
  <si>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</si>
  <si>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</si>
  <si>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</si>
  <si>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</si>
  <si>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</si>
  <si>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</si>
  <si>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</si>
  <si>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</si>
  <si>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</si>
  <si>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</si>
  <si>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</si>
  <si>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</si>
  <si>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</si>
  <si>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</si>
  <si>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</si>
  <si>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</si>
  <si>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</si>
  <si>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</si>
  <si>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</si>
  <si>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</si>
  <si>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</si>
  <si>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</si>
  <si>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</si>
  <si>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</si>
  <si>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</si>
  <si>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</si>
  <si>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</si>
  <si>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</si>
  <si>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</si>
  <si>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</si>
  <si>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</si>
  <si>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</si>
  <si>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</si>
  <si>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</si>
  <si>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</si>
  <si>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</si>
  <si>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</si>
  <si>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</si>
  <si>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</si>
  <si>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</si>
  <si>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</si>
  <si>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</si>
  <si>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</si>
  <si>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</si>
  <si>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</si>
  <si>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</si>
  <si>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</si>
  <si>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</si>
  <si>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</si>
  <si>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</si>
  <si>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</si>
  <si>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</si>
  <si>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</si>
  <si>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</si>
  <si>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</si>
  <si>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</si>
  <si>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</si>
  <si>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</si>
  <si>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</si>
  <si>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</si>
  <si>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</si>
  <si>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</si>
  <si>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</si>
  <si>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</si>
  <si>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</si>
  <si>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</si>
  <si>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</si>
  <si>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</si>
  <si>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</si>
  <si>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</si>
  <si>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</si>
  <si>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</si>
  <si>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</si>
  <si>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</si>
  <si>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</si>
  <si>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</si>
  <si>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</si>
  <si>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</si>
  <si>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</si>
  <si>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</si>
  <si>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</si>
  <si>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</si>
  <si>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</si>
  <si>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</si>
  <si>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</si>
  <si>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</si>
  <si>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</si>
  <si>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</si>
  <si>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</si>
  <si>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</si>
  <si>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</si>
  <si>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</si>
  <si>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</si>
  <si>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</si>
  <si>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</si>
  <si>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</si>
  <si>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</si>
  <si>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</si>
  <si>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</si>
  <si>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</si>
  <si>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</si>
  <si>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</si>
  <si>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</si>
  <si>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</si>
  <si>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</si>
  <si>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</si>
  <si>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</si>
  <si>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</si>
  <si>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</si>
  <si>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</si>
  <si>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</si>
  <si>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</si>
  <si>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</si>
  <si>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</si>
  <si>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</si>
  <si>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</si>
  <si>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</si>
  <si>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</si>
  <si>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</si>
  <si>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</si>
  <si>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</si>
  <si>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</si>
  <si>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</si>
  <si>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</si>
  <si>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</si>
  <si>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</si>
  <si>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</si>
  <si>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</si>
  <si>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</si>
  <si>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</si>
  <si>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</si>
  <si>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</si>
  <si>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</si>
  <si>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</si>
  <si>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</si>
  <si>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</si>
  <si>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</si>
  <si>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</si>
  <si>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</si>
  <si>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</si>
  <si>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</si>
  <si>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</si>
  <si>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</si>
  <si>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</si>
  <si>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</si>
  <si>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</si>
  <si>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</si>
  <si>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</si>
  <si>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</si>
  <si>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</si>
  <si>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</si>
  <si>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</si>
  <si>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</si>
  <si>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</si>
  <si>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</si>
  <si>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</si>
  <si>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</si>
  <si>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</si>
  <si>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</si>
  <si>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</si>
  <si>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</si>
  <si>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</si>
  <si>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</si>
  <si>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</si>
  <si>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</si>
  <si>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</si>
  <si>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</si>
  <si>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</si>
  <si>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</si>
  <si>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</si>
  <si>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</si>
  <si>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</si>
  <si>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</si>
  <si>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</si>
  <si>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</si>
  <si>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</si>
  <si>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</si>
  <si>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</si>
  <si>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</si>
  <si>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</si>
  <si>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</si>
  <si>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</si>
  <si>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</si>
  <si>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</si>
  <si>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</si>
  <si>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</si>
  <si>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</si>
  <si>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</si>
  <si>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</si>
  <si>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</si>
  <si>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</si>
  <si>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</si>
  <si>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</si>
  <si>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</si>
  <si>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</si>
  <si>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</si>
  <si>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</si>
  <si>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</si>
  <si>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</si>
  <si>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</si>
  <si>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</si>
  <si>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</si>
  <si>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</si>
  <si>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</si>
  <si>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</si>
  <si>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</si>
  <si>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</si>
  <si>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</si>
  <si>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</si>
  <si>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</si>
  <si>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</si>
  <si>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</si>
  <si>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</si>
  <si>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</si>
  <si>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</si>
  <si>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</si>
  <si>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</si>
  <si>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</si>
  <si>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</si>
  <si>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</si>
  <si>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</si>
  <si>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</si>
  <si>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</si>
  <si>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</si>
  <si>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</si>
  <si>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</si>
  <si>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</si>
  <si>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</si>
  <si>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</si>
  <si>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</si>
  <si>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</si>
  <si>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</si>
  <si>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</si>
  <si>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</si>
  <si>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</si>
  <si>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</si>
  <si>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</si>
  <si>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</si>
  <si>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</si>
  <si>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</si>
  <si>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</si>
  <si>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</si>
  <si>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</si>
  <si>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</si>
  <si>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</si>
  <si>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</si>
  <si>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</si>
  <si>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</si>
  <si>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</si>
  <si>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</si>
  <si>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</si>
  <si>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</si>
  <si>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</si>
  <si>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</si>
  <si>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</si>
  <si>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</si>
  <si>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</si>
  <si>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</si>
  <si>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</si>
  <si>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</si>
  <si>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</si>
  <si>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</si>
  <si>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</si>
  <si>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</si>
  <si>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</si>
  <si>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</si>
  <si>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</si>
  <si>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</si>
  <si>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</si>
  <si>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</si>
  <si>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</si>
  <si>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</si>
  <si>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</si>
  <si>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</si>
  <si>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</si>
  <si>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</si>
  <si>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</si>
  <si>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</si>
  <si>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</si>
  <si>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</si>
  <si>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</si>
  <si>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</si>
  <si>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</si>
  <si>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</si>
  <si>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</si>
  <si>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</si>
  <si>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</si>
  <si>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</si>
  <si>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</si>
  <si>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</si>
  <si>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</si>
  <si>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</si>
  <si>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</si>
  <si>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</si>
  <si>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</si>
  <si>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</si>
  <si>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</si>
  <si>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</si>
  <si>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</si>
  <si>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</si>
  <si>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</si>
  <si>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</si>
  <si>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</si>
  <si>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</si>
  <si>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</si>
  <si>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</si>
  <si>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</si>
  <si>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</si>
  <si>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</si>
  <si>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</si>
  <si>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</si>
  <si>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</si>
  <si>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</si>
  <si>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</si>
  <si>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</si>
  <si>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</si>
  <si>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</si>
  <si>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</si>
  <si>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</si>
  <si>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</si>
  <si>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</si>
  <si>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</si>
  <si>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</si>
  <si>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</si>
  <si>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</si>
  <si>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</si>
  <si>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</si>
  <si>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</si>
  <si>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</si>
  <si>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</si>
  <si>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</si>
  <si>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</si>
  <si>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</si>
  <si>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</si>
  <si>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</si>
  <si>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</si>
  <si>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</si>
  <si>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</si>
  <si>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</si>
  <si>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</si>
  <si>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</si>
  <si>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</si>
  <si>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</si>
  <si>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</si>
  <si>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</si>
  <si>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</si>
  <si>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</si>
  <si>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</si>
  <si>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</si>
  <si>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</si>
  <si>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</si>
  <si>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</si>
  <si>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</si>
  <si>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</si>
  <si>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</si>
  <si>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</si>
  <si>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</si>
  <si>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</si>
  <si>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</si>
  <si>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</si>
  <si>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</si>
  <si>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</si>
  <si>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</si>
  <si>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</si>
  <si>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</si>
  <si>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</si>
  <si>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</si>
  <si>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</si>
  <si>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</si>
  <si>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</si>
  <si>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</si>
  <si>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</si>
  <si>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</si>
  <si>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</si>
  <si>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</si>
  <si>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</si>
  <si>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</si>
  <si>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</si>
  <si>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</si>
  <si>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</si>
  <si>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</si>
  <si>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</si>
  <si>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</si>
  <si>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</si>
  <si>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</si>
  <si>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</si>
  <si>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</si>
  <si>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</si>
  <si>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</si>
  <si>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</si>
  <si>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</si>
  <si>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</si>
  <si>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</si>
  <si>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</si>
  <si>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</si>
  <si>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</si>
  <si>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</si>
  <si>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</si>
  <si>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</si>
  <si>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</si>
  <si>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</si>
  <si>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</si>
  <si>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</si>
  <si>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</si>
  <si>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</si>
  <si>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</si>
  <si>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</si>
  <si>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</si>
  <si>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</si>
  <si>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</si>
  <si>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</si>
  <si>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</si>
  <si>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</si>
  <si>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</si>
  <si>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</si>
  <si>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</si>
  <si>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</si>
  <si>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</si>
  <si>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</si>
  <si>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</si>
  <si>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</si>
  <si>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</si>
  <si>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</si>
  <si>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</si>
  <si>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</si>
  <si>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</si>
  <si>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</si>
  <si>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</si>
  <si>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</si>
  <si>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</si>
  <si>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</si>
  <si>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</si>
  <si>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</si>
  <si>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</si>
  <si>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</si>
  <si>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</si>
  <si>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</si>
  <si>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</si>
  <si>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</si>
  <si>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</si>
  <si>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</si>
  <si>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</si>
  <si>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</si>
  <si>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</si>
  <si>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</si>
  <si>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</si>
  <si>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</si>
  <si>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</si>
  <si>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</si>
  <si>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</si>
  <si>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</si>
  <si>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</si>
  <si>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</si>
  <si>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</si>
  <si>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</si>
  <si>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</si>
  <si>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</si>
  <si>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</si>
  <si>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</si>
  <si>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</si>
  <si>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</si>
  <si>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</si>
  <si>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</si>
  <si>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</si>
  <si>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</si>
  <si>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</si>
  <si>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</si>
  <si>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</si>
  <si>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</si>
  <si>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</si>
  <si>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</si>
  <si>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</si>
  <si>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</si>
  <si>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Years</t>
  </si>
  <si>
    <t>May</t>
  </si>
  <si>
    <t>Jul</t>
  </si>
  <si>
    <t>Aug</t>
  </si>
  <si>
    <t>Sept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</si>
  <si>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</si>
  <si>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</si>
  <si>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</si>
  <si>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</si>
  <si>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</si>
  <si>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</si>
  <si>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</si>
  <si>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</si>
  <si>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</si>
  <si>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 xml:space="preserve">Date Created Conversion 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</si>
  <si>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</si>
  <si>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</si>
  <si>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</si>
  <si>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</si>
  <si>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</si>
  <si>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</si>
  <si>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</si>
  <si>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</si>
  <si>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</si>
  <si>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</si>
  <si>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</si>
  <si>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</si>
  <si>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</si>
  <si>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</si>
  <si>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</si>
  <si>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</si>
  <si>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</si>
  <si>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</si>
  <si>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</si>
  <si>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</si>
  <si>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Subcategory</t>
  </si>
  <si>
    <t xml:space="preserve">Parent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</si>
</sst>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12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 applyAlignment="1">
      <alignment wrapText="1"/>
    </xf>
    <xf numFmtId="0" fontId="2" fillId="0" borderId="0" xfId="0" applyFont="1" applyBorder="1" applyAlignment="1">
      <alignment horizontal="center"/>
    </xf>
    <xf numFmtId="14" fontId="3" fillId="0" borderId="0" xfId="0" applyNumberFormat="1" applyFont="1" applyBorder="1"/>
    <xf numFmtId="0" fontId="0" fillId="0" borderId="0" xfId="0" applyBorder="1"/>
    <xf numFmtId="0" fontId="1" fillId="0" borderId="1" xfId="0" applyFont="1" applyBorder="1" applyAlignment="1">
      <alignment horizontal="center"/>
    </xf>
    <xf numFmtId="0" fontId="4" fillId="0" borderId="1" xfId="0" applyFont="1" applyBorder="1"/>
    <xf numFmtId="0" fontId="1" fillId="0" borderId="1" xfId="0" applyFont="1" applyBorder="1"/>
    <xf numFmtId="0" fontId="0" fillId="0" borderId="0" xfId="0" applyAlignment="1">
      <alignment horizontal="right"/>
    </xf>
  </cellXfs>
  <cellStyles count="1">
    <cellStyle name="Normal" xfId="0" builtinId="0"/>
  </cellStyles>
  <dxfs count="3">
    <dxf>
      <alignment horizontal="right"/>
    </dxf>
    <dxf>
      <alignment horizontal="center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Date!PivotTable7</c:name>
    <c:fmtId val="0"/>
  </c:pivotSource>
  <c:chart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38100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50800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33884102399288"/>
          <c:y val="0.17390265948899244"/>
          <c:w val="0.71658914414048758"/>
          <c:h val="0.69863184632236353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57-0748-8ED1-2F62F35938E4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57-0748-8ED1-2F62F35938E4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57-0748-8ED1-2F62F3593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2823183"/>
        <c:axId val="1902982639"/>
      </c:lineChart>
      <c:catAx>
        <c:axId val="190282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982639"/>
        <c:crosses val="autoZero"/>
        <c:auto val="1"/>
        <c:lblAlgn val="ctr"/>
        <c:lblOffset val="100"/>
        <c:noMultiLvlLbl val="0"/>
      </c:catAx>
      <c:valAx>
        <c:axId val="190298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823183"/>
        <c:crosses val="autoZero"/>
        <c:crossBetween val="between"/>
      </c:valAx>
      <c:spPr>
        <a:noFill/>
        <a:ln w="28575" cmpd="sng">
          <a:noFill/>
          <a:prstDash val="sysDot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 rot="0" vert="horz" anchor="t" anchorCtr="0"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u="sng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0745459991324"/>
          <c:y val="0.1279047552011584"/>
          <c:w val="0.77983817242066644"/>
          <c:h val="0.6647222492228475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</c:v>
                </c:pt>
                <c:pt idx="1">
                  <c:v>72.7</c:v>
                </c:pt>
                <c:pt idx="2">
                  <c:v>55</c:v>
                </c:pt>
                <c:pt idx="3">
                  <c:v>54.2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27.3</c:v>
                </c:pt>
                <c:pt idx="8">
                  <c:v>66.7</c:v>
                </c:pt>
                <c:pt idx="9">
                  <c:v>66.7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4B-D340-9E50-7C64B9FB9CD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24.2</c:v>
                </c:pt>
                <c:pt idx="1">
                  <c:v>27.3</c:v>
                </c:pt>
                <c:pt idx="2">
                  <c:v>45</c:v>
                </c:pt>
                <c:pt idx="3">
                  <c:v>45.8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4B-D340-9E50-7C64B9FB9CD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4B-D340-9E50-7C64B9FB9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1429503"/>
        <c:axId val="1450287407"/>
      </c:lineChart>
      <c:catAx>
        <c:axId val="1511429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287407"/>
        <c:crosses val="autoZero"/>
        <c:auto val="1"/>
        <c:lblAlgn val="ctr"/>
        <c:lblOffset val="100"/>
        <c:noMultiLvlLbl val="0"/>
      </c:catAx>
      <c:valAx>
        <c:axId val="145028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42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1</xdr:row>
      <xdr:rowOff>0</xdr:rowOff>
    </xdr:from>
    <xdr:to>
      <xdr:col>15</xdr:col>
      <xdr:colOff>139700</xdr:colOff>
      <xdr:row>27</xdr:row>
      <xdr:rowOff>25400</xdr:rowOff>
    </xdr:to>
    <xdr:graphicFrame macro="">
      <xdr:nvGraphicFramePr>
        <xdr:cNvPr id="2" name="Chart 1" descr="&#10;" title="Theatre Outcomes Based on Launch Dates">
          <a:extLst>
            <a:ext uri="{FF2B5EF4-FFF2-40B4-BE49-F238E27FC236}">
              <a16:creationId xmlns:a16="http://schemas.microsoft.com/office/drawing/2014/main" id="{07F10535-50BB-CC47-B1B2-ABC7F7B95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PrintsWithSheet="0"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0.23883</cdr:x>
      <cdr:y>0.07772</cdr:y>
    </cdr:from>
    <cdr:to>
      <cdr:x>0.50172</cdr:x>
      <cdr:y>0.14867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5A5F53-CE3D-E240-8A31-26F7A8B6AFD1}"/>
            </a:ext>
          </a:extLst>
        </cdr:cNvPr>
        <cdr:cNvSpPr txBox="1"/>
      </cdr:nvSpPr>
      <cdr:spPr>
        <a:xfrm xmlns:a="http://schemas.openxmlformats.org/drawingml/2006/main">
          <a:off x="1765300" y="292098"/>
          <a:ext cx="194310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0.20619</cdr:x>
      <cdr:y>0.06082</cdr:y>
    </cdr:from>
    <cdr:to>
      <cdr:x>0.80412</cdr:x>
      <cdr:y>0.3041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49134D3-CE40-DE4F-8A03-B8A9E3081C17}"/>
            </a:ext>
          </a:extLst>
        </cdr:cNvPr>
        <cdr:cNvSpPr txBox="1"/>
      </cdr:nvSpPr>
      <cdr:spPr>
        <a:xfrm xmlns:a="http://schemas.openxmlformats.org/drawingml/2006/main">
          <a:off x="1524000" y="228598"/>
          <a:ext cx="44196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0.30316</cdr:x>
      <cdr:y>0.08251</cdr:y>
    </cdr:from>
    <cdr:to>
      <cdr:x>0.75824</cdr:x>
      <cdr:y>0.16894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A8F240D-BA6C-E440-A083-ADA6EFC3071F}"/>
            </a:ext>
          </a:extLst>
        </cdr:cNvPr>
        <cdr:cNvSpPr txBox="1"/>
      </cdr:nvSpPr>
      <cdr:spPr>
        <a:xfrm xmlns:a="http://schemas.openxmlformats.org/drawingml/2006/main">
          <a:off x="2452518" y="384574"/>
          <a:ext cx="3681582" cy="402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 u="sng"/>
            <a:t>Theater</a:t>
          </a:r>
          <a:r>
            <a:rPr lang="en-US" sz="1600" u="sng" baseline="0"/>
            <a:t> Outcomes Based on Launch Date </a:t>
          </a:r>
          <a:endParaRPr lang="en-US" sz="1600" u="sng"/>
        </a:p>
      </cdr:txBody>
    </cdr:sp>
  </cdr:relSizeAnchor>
  <cdr:relSizeAnchor xmlns:cdr="http://schemas.openxmlformats.org/drawingml/2006/chartDrawing">
    <cdr:from>
      <cdr:x>0.03454</cdr:x>
      <cdr:y>0.20708</cdr:y>
    </cdr:from>
    <cdr:to>
      <cdr:x>0.09733</cdr:x>
      <cdr:y>0.76839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322B0590-1DDD-A744-A753-1DD6DEC796D8}"/>
            </a:ext>
          </a:extLst>
        </cdr:cNvPr>
        <cdr:cNvSpPr txBox="1"/>
      </cdr:nvSpPr>
      <cdr:spPr>
        <a:xfrm xmlns:a="http://schemas.openxmlformats.org/drawingml/2006/main">
          <a:off x="279400" y="965200"/>
          <a:ext cx="508000" cy="2616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0.30926</cdr:x>
      <cdr:y>0.97704</cdr:y>
    </cdr:from>
    <cdr:to>
      <cdr:x>0.55416</cdr:x>
      <cdr:y>0.98724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BA48FFAC-A6D6-BB47-BE5C-754DC5040C45}"/>
            </a:ext>
          </a:extLst>
        </cdr:cNvPr>
        <cdr:cNvSpPr txBox="1"/>
      </cdr:nvSpPr>
      <cdr:spPr>
        <a:xfrm xmlns:a="http://schemas.openxmlformats.org/drawingml/2006/main">
          <a:off x="2501900" y="4864100"/>
          <a:ext cx="1981200" cy="50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Years</a:t>
          </a:r>
          <a:r>
            <a:rPr lang="en-US" sz="1100" baseline="0"/>
            <a:t> 2009</a:t>
          </a:r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422810</xdr:colOff>
      <xdr:row>14</xdr:row>
      <xdr:rowOff>103454</xdr:rowOff>
    </xdr:from>
    <xdr:to>
      <xdr:col>8</xdr:col>
      <xdr:colOff>0</xdr:colOff>
      <xdr:row>42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5A7113-6336-8746-A61B-843D6A0E9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0.34345</cdr:x>
      <cdr:y>0.84392</cdr:y>
    </cdr:from>
    <cdr:to>
      <cdr:x>0.7103</cdr:x>
      <cdr:y>0.90304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E55742D-A752-794B-AB68-74326686BFDC}"/>
            </a:ext>
          </a:extLst>
        </cdr:cNvPr>
        <cdr:cNvSpPr txBox="1"/>
      </cdr:nvSpPr>
      <cdr:spPr>
        <a:xfrm xmlns:a="http://schemas.openxmlformats.org/drawingml/2006/main">
          <a:off x="3222090" y="4532046"/>
          <a:ext cx="344170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The</a:t>
          </a:r>
          <a:r>
            <a:rPr lang="en-US" sz="1600" baseline="0"/>
            <a:t> Goal-Amount Ranges</a:t>
          </a:r>
          <a:endParaRPr lang="en-US" sz="1600"/>
        </a:p>
      </cdr:txBody>
    </cdr:sp>
  </cdr:relSizeAnchor>
  <cdr:relSizeAnchor xmlns:cdr="http://schemas.openxmlformats.org/drawingml/2006/chartDrawing">
    <cdr:from>
      <cdr:x>0.01991</cdr:x>
      <cdr:y>0.04695</cdr:y>
    </cdr:from>
    <cdr:to>
      <cdr:x>0.09166</cdr:x>
      <cdr:y>0.82027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0B5A9FE-1AB7-4641-9B26-5E111D7B65A0}"/>
            </a:ext>
          </a:extLst>
        </cdr:cNvPr>
        <cdr:cNvSpPr txBox="1"/>
      </cdr:nvSpPr>
      <cdr:spPr>
        <a:xfrm xmlns:a="http://schemas.openxmlformats.org/drawingml/2006/main" rot="16200000">
          <a:off x="-1553110" y="1992046"/>
          <a:ext cx="4152900" cy="673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 b="0"/>
            <a:t>The percentage</a:t>
          </a:r>
          <a:r>
            <a:rPr lang="en-US" sz="1600" b="0" baseline="0"/>
            <a:t> of successful, Failed, or Canceled Projects</a:t>
          </a:r>
          <a:endParaRPr lang="en-US" sz="1600" b="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8.076721759258" createdVersion="6" refreshedVersion="6" minRefreshableVersion="3" recordCount="4114" xr:uid="{D9147A04-463C-0C44-86FE-09CA68E37843}">
  <cacheSource type="worksheet">
    <worksheetSource ref="A1:Q4115" sheet="Kick 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5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x v="0"/>
    <s v="USD"/>
    <n v="1437620400"/>
    <n v="1434931811"/>
    <b v="0"/>
    <n v="182"/>
    <b v="1"/>
    <x v="0"/>
    <s v="television"/>
    <x v="0"/>
    <x v="0"/>
    <m/>
  </r>
  <r>
    <n v="1"/>
    <s v="FannibalFest Fan Convention"/>
    <s v="A Hannibal TV Show Fan Convention and Art Collective"/>
    <n v="5000"/>
    <n v="1076751.05"/>
    <x v="0"/>
    <x v="0"/>
    <s v="USD"/>
    <n v="1488464683"/>
    <n v="1485872683"/>
    <b v="0"/>
    <n v="79"/>
    <b v="1"/>
    <x v="0"/>
    <s v="television"/>
    <x v="1"/>
    <x v="1"/>
    <m/>
  </r>
  <r>
    <n v="2"/>
    <s v="Charlie teaser completion"/>
    <s v="Completion fund for post-production for teaser of British crime/drama tv series about a girl who sells morals for money"/>
    <n v="400000"/>
    <n v="1052110.8700000001"/>
    <x v="0"/>
    <x v="1"/>
    <s v="GBP"/>
    <n v="1455555083"/>
    <n v="1454691083"/>
    <b v="0"/>
    <n v="35"/>
    <b v="1"/>
    <x v="0"/>
    <s v="television"/>
    <x v="2"/>
    <x v="2"/>
    <m/>
  </r>
  <r>
    <n v="3"/>
    <s v="Unsure/Positive: A Dramedy Series About Life with HIV"/>
    <s v="We already produced the *very* beginning of this story. Help us to see it through?"/>
    <n v="179000"/>
    <n v="972594.99"/>
    <x v="0"/>
    <x v="0"/>
    <s v="USD"/>
    <n v="1407414107"/>
    <n v="1404822107"/>
    <b v="0"/>
    <n v="150"/>
    <b v="1"/>
    <x v="0"/>
    <s v="television"/>
    <x v="3"/>
    <x v="3"/>
    <m/>
  </r>
  <r>
    <n v="4"/>
    <s v="Party Monsters"/>
    <s v="19th centuryâ€™s most notorious literary characters, out of step with the times, find comradery as roommates in modern day Los Angeles."/>
    <n v="100000"/>
    <n v="800211"/>
    <x v="0"/>
    <x v="0"/>
    <s v="USD"/>
    <n v="1450555279"/>
    <n v="1447963279"/>
    <b v="0"/>
    <n v="284"/>
    <b v="1"/>
    <x v="0"/>
    <s v="television"/>
    <x v="4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x v="0"/>
    <s v="USD"/>
    <n v="1469770500"/>
    <n v="1468362207"/>
    <b v="0"/>
    <n v="47"/>
    <b v="1"/>
    <x v="0"/>
    <s v="television"/>
    <x v="5"/>
    <x v="2"/>
    <m/>
  </r>
  <r>
    <n v="6"/>
    <s v="POINT HOPE"/>
    <s v="The story of &quot;Point Hope&quot; will honor, respect, and share the beauty and traditions of the Alaska Natives in Point Hope, AK: the Inupiat"/>
    <n v="50000"/>
    <n v="590807.11"/>
    <x v="0"/>
    <x v="0"/>
    <s v="USD"/>
    <n v="1402710250"/>
    <n v="1401846250"/>
    <b v="0"/>
    <n v="58"/>
    <b v="1"/>
    <x v="0"/>
    <s v="television"/>
    <x v="6"/>
    <x v="3"/>
    <m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x v="0"/>
    <s v="USD"/>
    <n v="1467680867"/>
    <n v="1464224867"/>
    <b v="0"/>
    <n v="57"/>
    <b v="1"/>
    <x v="0"/>
    <s v="television"/>
    <x v="7"/>
    <x v="2"/>
    <m/>
  </r>
  <r>
    <n v="8"/>
    <s v="Sizzling in the Kitchen Flynn Style"/>
    <s v="Help us raise the funds to film our pilot episode!"/>
    <n v="198000"/>
    <n v="508525.01"/>
    <x v="0"/>
    <x v="0"/>
    <s v="USD"/>
    <n v="1460754000"/>
    <n v="1460155212"/>
    <b v="0"/>
    <n v="12"/>
    <b v="1"/>
    <x v="0"/>
    <s v="television"/>
    <x v="8"/>
    <x v="2"/>
    <m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x v="0"/>
    <s v="USD"/>
    <n v="1460860144"/>
    <n v="1458268144"/>
    <b v="0"/>
    <n v="20"/>
    <b v="1"/>
    <x v="0"/>
    <s v="television"/>
    <x v="9"/>
    <x v="2"/>
    <m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x v="0"/>
    <s v="USD"/>
    <n v="1403660279"/>
    <n v="1400636279"/>
    <b v="0"/>
    <n v="19"/>
    <b v="1"/>
    <x v="0"/>
    <s v="television"/>
    <x v="10"/>
    <x v="3"/>
    <m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x v="0"/>
    <s v="USD"/>
    <n v="1471834800"/>
    <n v="1469126462"/>
    <b v="0"/>
    <n v="75"/>
    <b v="1"/>
    <x v="0"/>
    <s v="television"/>
    <x v="11"/>
    <x v="2"/>
    <m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x v="0"/>
    <s v="USD"/>
    <n v="1405479600"/>
    <n v="1401642425"/>
    <b v="0"/>
    <n v="827"/>
    <b v="1"/>
    <x v="0"/>
    <s v="television"/>
    <x v="12"/>
    <x v="3"/>
    <m/>
  </r>
  <r>
    <n v="13"/>
    <s v="Can't Go Home"/>
    <s v="A travel series hosted by touring musicians that profiles a different American city in each episode."/>
    <n v="50000"/>
    <n v="349474"/>
    <x v="0"/>
    <x v="0"/>
    <s v="USD"/>
    <n v="1466713620"/>
    <n v="1463588109"/>
    <b v="0"/>
    <n v="51"/>
    <b v="1"/>
    <x v="0"/>
    <s v="television"/>
    <x v="13"/>
    <x v="2"/>
    <m/>
  </r>
  <r>
    <n v="14"/>
    <s v="3010 | Sci-fi Series"/>
    <s v="A highly charged post apocalyptic sci fi series that pulls no punches!"/>
    <n v="100000"/>
    <n v="348018"/>
    <x v="0"/>
    <x v="2"/>
    <s v="AUD"/>
    <n v="1405259940"/>
    <n v="1403051888"/>
    <b v="0"/>
    <n v="41"/>
    <b v="1"/>
    <x v="0"/>
    <s v="television"/>
    <x v="14"/>
    <x v="3"/>
    <m/>
  </r>
  <r>
    <n v="15"/>
    <s v="Cien&amp;Cia"/>
    <s v="Cien&amp;Cia es un proyecto transmedia para televisiÃ³n; la finalidad de la venta de camisetas es financiar el reality (Factual)."/>
    <n v="1000000"/>
    <n v="335597.31"/>
    <x v="0"/>
    <x v="3"/>
    <s v="EUR"/>
    <n v="1443384840"/>
    <n v="1441790658"/>
    <b v="0"/>
    <n v="98"/>
    <b v="1"/>
    <x v="0"/>
    <s v="television"/>
    <x v="15"/>
    <x v="0"/>
    <m/>
  </r>
  <r>
    <n v="16"/>
    <s v="ArtMoose TV Series"/>
    <s v="We want to create a Sizzle Reel to pitch a Reality TV Series to TV Executive starring artists Art Moose will use new artists each week."/>
    <n v="250000"/>
    <n v="315295.89"/>
    <x v="0"/>
    <x v="0"/>
    <s v="USD"/>
    <n v="1402896600"/>
    <n v="1398971211"/>
    <b v="0"/>
    <n v="70"/>
    <b v="1"/>
    <x v="0"/>
    <s v="television"/>
    <x v="16"/>
    <x v="3"/>
    <m/>
  </r>
  <r>
    <n v="17"/>
    <s v="Humble Pie"/>
    <s v="Uplifting English sitcom, a love letter to youthful exuberance that proves once and for all that none of us are ready for real life."/>
    <n v="40000"/>
    <n v="315222.2"/>
    <x v="0"/>
    <x v="1"/>
    <s v="GBP"/>
    <n v="1415126022"/>
    <n v="1412530422"/>
    <b v="0"/>
    <n v="36"/>
    <b v="1"/>
    <x v="0"/>
    <s v="television"/>
    <x v="17"/>
    <x v="3"/>
    <m/>
  </r>
  <r>
    <n v="18"/>
    <s v="Indian As Apple Pie TV"/>
    <s v="The Indian cooking show you crave: complete with cooking, travel to India, and loads of spicy inspiration with Anupy."/>
    <n v="11000"/>
    <n v="306970"/>
    <x v="0"/>
    <x v="0"/>
    <s v="USD"/>
    <n v="1410958856"/>
    <n v="1408366856"/>
    <b v="0"/>
    <n v="342"/>
    <b v="1"/>
    <x v="0"/>
    <s v="television"/>
    <x v="18"/>
    <x v="3"/>
    <m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x v="0"/>
    <s v="USD"/>
    <n v="1437420934"/>
    <n v="1434828934"/>
    <b v="0"/>
    <n v="22"/>
    <b v="1"/>
    <x v="0"/>
    <s v="television"/>
    <x v="19"/>
    <x v="0"/>
    <m/>
  </r>
  <r>
    <n v="20"/>
    <s v="Finding Kylie Hard Read Fund"/>
    <s v="Help us reach our goal &amp; pay the drama dept that is performing the hard read, which is set for October 2015."/>
    <n v="20000"/>
    <n v="292097"/>
    <x v="0"/>
    <x v="0"/>
    <s v="USD"/>
    <n v="1442167912"/>
    <n v="1436983912"/>
    <b v="0"/>
    <n v="25"/>
    <b v="1"/>
    <x v="0"/>
    <s v="television"/>
    <x v="20"/>
    <x v="0"/>
    <m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x v="0"/>
    <s v="USD"/>
    <n v="1411743789"/>
    <n v="1409151789"/>
    <b v="0"/>
    <n v="101"/>
    <b v="1"/>
    <x v="0"/>
    <s v="television"/>
    <x v="21"/>
    <x v="3"/>
    <m/>
  </r>
  <r>
    <n v="22"/>
    <s v="CREATURES OF HABIT!"/>
    <s v="Meet Gary, and Troy: Two unlikely friends that investigate &quot;strange phenomenon&quot;."/>
    <n v="25000"/>
    <n v="243778"/>
    <x v="0"/>
    <x v="0"/>
    <s v="USD"/>
    <n v="1420099140"/>
    <n v="1418766740"/>
    <b v="0"/>
    <n v="8"/>
    <b v="1"/>
    <x v="0"/>
    <s v="television"/>
    <x v="22"/>
    <x v="3"/>
    <m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x v="0"/>
    <s v="USD"/>
    <n v="1430407200"/>
    <n v="1428086501"/>
    <b v="0"/>
    <n v="23"/>
    <b v="1"/>
    <x v="0"/>
    <s v="television"/>
    <x v="23"/>
    <x v="0"/>
    <m/>
  </r>
  <r>
    <n v="24"/>
    <s v="Bring STL Up Late to TV"/>
    <s v="STL Up Late is a weekly late night comedy talk show for St. Louis television."/>
    <n v="200000"/>
    <n v="229802.31"/>
    <x v="0"/>
    <x v="0"/>
    <s v="USD"/>
    <n v="1442345940"/>
    <n v="1439494863"/>
    <b v="0"/>
    <n v="574"/>
    <b v="1"/>
    <x v="0"/>
    <s v="television"/>
    <x v="24"/>
    <x v="0"/>
    <m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x v="0"/>
    <s v="USD"/>
    <n v="1452299761"/>
    <n v="1447115761"/>
    <b v="0"/>
    <n v="14"/>
    <b v="1"/>
    <x v="0"/>
    <s v="television"/>
    <x v="25"/>
    <x v="0"/>
    <m/>
  </r>
  <r>
    <n v="26"/>
    <s v="You, Me &amp; Sicily:  Part I Editing"/>
    <s v="Highlighting Sicily's points of light: its extraordinary people. Editing phase is now underway!!!"/>
    <n v="100000"/>
    <n v="206743.09"/>
    <x v="0"/>
    <x v="0"/>
    <s v="USD"/>
    <n v="1408278144"/>
    <n v="1404822144"/>
    <b v="0"/>
    <n v="19"/>
    <b v="1"/>
    <x v="0"/>
    <s v="television"/>
    <x v="26"/>
    <x v="3"/>
    <m/>
  </r>
  <r>
    <n v="27"/>
    <s v="B-Rabbit TV Comedy Pilot"/>
    <s v="B-Rabbit is a hilarious depiction of immigrating to New Zealand and the life you desperately tried to leave behind."/>
    <n v="390000"/>
    <n v="205025"/>
    <x v="0"/>
    <x v="4"/>
    <s v="NZD"/>
    <n v="1416113833"/>
    <n v="1413518233"/>
    <b v="0"/>
    <n v="150"/>
    <b v="1"/>
    <x v="0"/>
    <s v="television"/>
    <x v="27"/>
    <x v="3"/>
    <m/>
  </r>
  <r>
    <n v="28"/>
    <s v="John Earle Dog Training Concept Development Reel"/>
    <s v="John and Brian are on a quest to change people's lives and rehabilitate dogs."/>
    <n v="20000"/>
    <n v="202928.5"/>
    <x v="0"/>
    <x v="0"/>
    <s v="USD"/>
    <n v="1450307284"/>
    <n v="1447715284"/>
    <b v="0"/>
    <n v="71"/>
    <b v="1"/>
    <x v="0"/>
    <s v="television"/>
    <x v="28"/>
    <x v="0"/>
    <m/>
  </r>
  <r>
    <n v="29"/>
    <s v="The JOB Prelude."/>
    <s v="Genuine, no cliche Cop dramedy. Stories based on Adam's time as a Constable. What really goes on? Think you know the Police? Find out."/>
    <n v="50000"/>
    <n v="201165"/>
    <x v="0"/>
    <x v="1"/>
    <s v="GBP"/>
    <n v="1406045368"/>
    <n v="1403453368"/>
    <b v="0"/>
    <n v="117"/>
    <b v="1"/>
    <x v="0"/>
    <s v="television"/>
    <x v="29"/>
    <x v="3"/>
    <m/>
  </r>
  <r>
    <n v="30"/>
    <s v="Introverts Web Series"/>
    <s v="Comedy series about three introverted roommates coping with single life, secret resentments, and loudmouthed extroverts."/>
    <n v="21000"/>
    <n v="198415.01"/>
    <x v="0"/>
    <x v="0"/>
    <s v="USD"/>
    <n v="1408604515"/>
    <n v="1406012515"/>
    <b v="0"/>
    <n v="53"/>
    <b v="1"/>
    <x v="0"/>
    <s v="television"/>
    <x v="30"/>
    <x v="3"/>
    <m/>
  </r>
  <r>
    <n v="31"/>
    <s v="The Alan Katz Show"/>
    <s v="After a two-year hiatus, The Alan Katz Show is coming back! But it can't unless we can get a 16gb flash drive valued at $12.71!"/>
    <n v="40000"/>
    <n v="193963.9"/>
    <x v="0"/>
    <x v="0"/>
    <s v="USD"/>
    <n v="1453748434"/>
    <n v="1452193234"/>
    <b v="0"/>
    <n v="1"/>
    <b v="1"/>
    <x v="0"/>
    <s v="television"/>
    <x v="31"/>
    <x v="2"/>
    <m/>
  </r>
  <r>
    <n v="32"/>
    <s v="Over &amp; Out"/>
    <s v="Approaching a milestone birthday, Gail abandons her group of yuppie stay-at-home mom friends for the vibrant and rowdy gay community."/>
    <n v="35000"/>
    <n v="184133.01"/>
    <x v="0"/>
    <x v="0"/>
    <s v="USD"/>
    <n v="1463111940"/>
    <n v="1459523017"/>
    <b v="0"/>
    <n v="89"/>
    <b v="1"/>
    <x v="0"/>
    <s v="television"/>
    <x v="32"/>
    <x v="2"/>
    <m/>
  </r>
  <r>
    <n v="33"/>
    <s v="Imaginary Problems"/>
    <s v="3 best friends balance their work, personal and private lives while finding time for their imaginary friends (who are 3 puppets)."/>
    <n v="25000"/>
    <n v="180062"/>
    <x v="0"/>
    <x v="0"/>
    <s v="USD"/>
    <n v="1447001501"/>
    <n v="1444405901"/>
    <b v="0"/>
    <n v="64"/>
    <b v="1"/>
    <x v="0"/>
    <s v="television"/>
    <x v="33"/>
    <x v="0"/>
    <m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x v="0"/>
    <s v="USD"/>
    <n v="1407224601"/>
    <n v="1405928601"/>
    <b v="0"/>
    <n v="68"/>
    <b v="1"/>
    <x v="0"/>
    <s v="television"/>
    <x v="34"/>
    <x v="3"/>
    <m/>
  </r>
  <r>
    <n v="35"/>
    <s v="Why Adam? A TV show about the science behind everyday life!"/>
    <s v="Why Adam? is an independent TV show that explores concepts of basic science in everyday life."/>
    <n v="50000"/>
    <n v="176524"/>
    <x v="0"/>
    <x v="0"/>
    <s v="USD"/>
    <n v="1430179200"/>
    <n v="1428130814"/>
    <b v="0"/>
    <n v="28"/>
    <b v="1"/>
    <x v="0"/>
    <s v="television"/>
    <x v="35"/>
    <x v="0"/>
    <m/>
  </r>
  <r>
    <n v="36"/>
    <s v="THE LISTENING BOX"/>
    <s v="A modern day priest makes an unusual discovery, setting off a chain of events."/>
    <n v="60000"/>
    <n v="176420"/>
    <x v="0"/>
    <x v="0"/>
    <s v="USD"/>
    <n v="1428128525"/>
    <n v="1425540125"/>
    <b v="0"/>
    <n v="44"/>
    <b v="1"/>
    <x v="0"/>
    <s v="television"/>
    <x v="36"/>
    <x v="0"/>
    <m/>
  </r>
  <r>
    <n v="37"/>
    <s v="The Journey"/>
    <s v="Take an unscripted, real-time journey with Greg Aiello to the planet's wildest and most iconic places on this adventure travel TV show."/>
    <n v="150000"/>
    <n v="171253"/>
    <x v="0"/>
    <x v="0"/>
    <s v="USD"/>
    <n v="1425055079"/>
    <n v="1422463079"/>
    <b v="0"/>
    <n v="253"/>
    <b v="1"/>
    <x v="0"/>
    <s v="television"/>
    <x v="37"/>
    <x v="0"/>
    <m/>
  </r>
  <r>
    <n v="38"/>
    <s v="Brewz Brothers TV"/>
    <s v="A television show about three brothers from Chicago on a mission to discover and highlight the best breweries in America."/>
    <n v="10000"/>
    <n v="170525"/>
    <x v="0"/>
    <x v="0"/>
    <s v="USD"/>
    <n v="1368235344"/>
    <n v="1365643344"/>
    <b v="0"/>
    <n v="66"/>
    <b v="1"/>
    <x v="0"/>
    <s v="television"/>
    <x v="38"/>
    <x v="4"/>
    <m/>
  </r>
  <r>
    <n v="39"/>
    <s v="Deep Cuts - Series"/>
    <s v="Mystery-Drama Series. Following a shocking event, residents of a remote woodland community learn that some wounds never heal..."/>
    <n v="125000"/>
    <n v="170271"/>
    <x v="0"/>
    <x v="1"/>
    <s v="GBP"/>
    <n v="1401058740"/>
    <n v="1398388068"/>
    <b v="0"/>
    <n v="217"/>
    <b v="1"/>
    <x v="0"/>
    <s v="television"/>
    <x v="39"/>
    <x v="3"/>
    <m/>
  </r>
  <r>
    <n v="40"/>
    <s v="Regal Fare Season One"/>
    <s v="There is a cooking show in production that needs your help, a show about using local ingredients to create simple and elegant meals."/>
    <n v="116000"/>
    <n v="169985.91"/>
    <x v="0"/>
    <x v="0"/>
    <s v="USD"/>
    <n v="1403150400"/>
    <n v="1401426488"/>
    <b v="0"/>
    <n v="16"/>
    <b v="1"/>
    <x v="0"/>
    <s v="television"/>
    <x v="40"/>
    <x v="3"/>
    <m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x v="0"/>
    <s v="USD"/>
    <n v="1412516354"/>
    <n v="1409924354"/>
    <b v="0"/>
    <n v="19"/>
    <b v="1"/>
    <x v="0"/>
    <s v="television"/>
    <x v="41"/>
    <x v="3"/>
    <m/>
  </r>
  <r>
    <n v="42"/>
    <s v="BROS TV Pilot (Iraq)"/>
    <s v="A show that explores the universal hospitality and shenanigans of BRO cultures in the most forbidden and unfamiliar places on earth!"/>
    <n v="80000"/>
    <n v="168829.14"/>
    <x v="0"/>
    <x v="0"/>
    <s v="USD"/>
    <n v="1419780026"/>
    <n v="1417188026"/>
    <b v="0"/>
    <n v="169"/>
    <b v="1"/>
    <x v="0"/>
    <s v="television"/>
    <x v="42"/>
    <x v="3"/>
    <m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x v="0"/>
    <s v="USD"/>
    <n v="1405209600"/>
    <n v="1402599486"/>
    <b v="0"/>
    <n v="263"/>
    <b v="1"/>
    <x v="0"/>
    <s v="television"/>
    <x v="43"/>
    <x v="3"/>
    <m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x v="0"/>
    <s v="USD"/>
    <n v="1412648537"/>
    <n v="1408760537"/>
    <b v="0"/>
    <n v="15"/>
    <b v="1"/>
    <x v="0"/>
    <s v="television"/>
    <x v="44"/>
    <x v="3"/>
    <m/>
  </r>
  <r>
    <n v="45"/>
    <s v="The Art of the Lift"/>
    <s v="The Art of the Lift is a crime drama that follows an expert crew of pick-pockets and their attempt at breaking in a new recruit."/>
    <n v="100000"/>
    <n v="161459"/>
    <x v="0"/>
    <x v="0"/>
    <s v="USD"/>
    <n v="1461769107"/>
    <n v="1459177107"/>
    <b v="0"/>
    <n v="61"/>
    <b v="1"/>
    <x v="0"/>
    <s v="television"/>
    <x v="45"/>
    <x v="2"/>
    <m/>
  </r>
  <r>
    <n v="46"/>
    <s v="New equipment for Joy's World!"/>
    <s v="The legendary community TV programme Joy's World is in dire need of new equipment! We are hoping you can help."/>
    <n v="80000"/>
    <n v="160920"/>
    <x v="0"/>
    <x v="2"/>
    <s v="AUD"/>
    <n v="1450220974"/>
    <n v="1447628974"/>
    <b v="0"/>
    <n v="45"/>
    <b v="1"/>
    <x v="0"/>
    <s v="television"/>
    <x v="46"/>
    <x v="0"/>
    <m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x v="0"/>
    <s v="USD"/>
    <n v="1419021607"/>
    <n v="1413834007"/>
    <b v="0"/>
    <n v="70"/>
    <b v="1"/>
    <x v="0"/>
    <s v="television"/>
    <x v="47"/>
    <x v="3"/>
    <m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x v="1"/>
    <s v="GBP"/>
    <n v="1425211200"/>
    <n v="1422534260"/>
    <b v="0"/>
    <n v="38"/>
    <b v="1"/>
    <x v="0"/>
    <s v="television"/>
    <x v="48"/>
    <x v="0"/>
    <m/>
  </r>
  <r>
    <n v="49"/>
    <s v="Driving Jersey - Season Five"/>
    <s v="Driving Jersey is real people telling real stories."/>
    <n v="50000"/>
    <n v="152579"/>
    <x v="0"/>
    <x v="0"/>
    <s v="USD"/>
    <n v="1445660045"/>
    <n v="1443068045"/>
    <b v="0"/>
    <n v="87"/>
    <b v="1"/>
    <x v="0"/>
    <s v="television"/>
    <x v="49"/>
    <x v="0"/>
    <m/>
  </r>
  <r>
    <n v="50"/>
    <s v="The Love Lounge"/>
    <s v="A brand new dating show which helps one lucky lady find her Mr Right with difficult decisions to make along the way."/>
    <n v="300000"/>
    <n v="152165"/>
    <x v="0"/>
    <x v="1"/>
    <s v="GBP"/>
    <n v="1422637200"/>
    <n v="1419271458"/>
    <b v="0"/>
    <n v="22"/>
    <b v="1"/>
    <x v="0"/>
    <s v="television"/>
    <x v="50"/>
    <x v="3"/>
    <m/>
  </r>
  <r>
    <n v="51"/>
    <s v="SKY CITY HAYA"/>
    <s v="Please help us reach stretch goals of 16k, 26k, 41k for the soundtrack, extended scenes &amp; story development for our sci-fi TV series!"/>
    <n v="200000"/>
    <n v="150102"/>
    <x v="0"/>
    <x v="0"/>
    <s v="USD"/>
    <n v="1439245037"/>
    <n v="1436653037"/>
    <b v="0"/>
    <n v="119"/>
    <b v="1"/>
    <x v="0"/>
    <s v="television"/>
    <x v="51"/>
    <x v="0"/>
    <m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x v="0"/>
    <s v="USD"/>
    <n v="1405615846"/>
    <n v="1403023846"/>
    <b v="0"/>
    <n v="52"/>
    <b v="1"/>
    <x v="0"/>
    <s v="television"/>
    <x v="52"/>
    <x v="3"/>
    <m/>
  </r>
  <r>
    <n v="53"/>
    <s v="Rolling out Vegan Mashup's Season 2"/>
    <s v="Delicious TV's Vegan Mashup launching season two on public television"/>
    <n v="50000"/>
    <n v="142483"/>
    <x v="0"/>
    <x v="0"/>
    <s v="USD"/>
    <n v="1396648800"/>
    <n v="1395407445"/>
    <b v="0"/>
    <n v="117"/>
    <b v="1"/>
    <x v="0"/>
    <s v="television"/>
    <x v="53"/>
    <x v="3"/>
    <m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x v="0"/>
    <s v="USD"/>
    <n v="1451063221"/>
    <n v="1448471221"/>
    <b v="0"/>
    <n v="52"/>
    <b v="1"/>
    <x v="0"/>
    <s v="television"/>
    <x v="54"/>
    <x v="0"/>
    <m/>
  </r>
  <r>
    <n v="55"/>
    <s v="Di FAMILY"/>
    <s v="A story of an Italian family who tried it the right way but realized things work better if they do it &quot;their&quot; way. Weekly Series PILOT"/>
    <n v="30000"/>
    <n v="136924.35"/>
    <x v="0"/>
    <x v="0"/>
    <s v="USD"/>
    <n v="1464390916"/>
    <n v="1462576516"/>
    <b v="0"/>
    <n v="86"/>
    <b v="1"/>
    <x v="0"/>
    <s v="television"/>
    <x v="55"/>
    <x v="2"/>
    <m/>
  </r>
  <r>
    <n v="56"/>
    <s v="Voxwomen Cycling Show"/>
    <s v="We want to see more women's cycling on TV - and we need your help to make it happen!"/>
    <n v="10000"/>
    <n v="136009.76"/>
    <x v="0"/>
    <x v="1"/>
    <s v="GBP"/>
    <n v="1433779200"/>
    <n v="1432559424"/>
    <b v="0"/>
    <n v="174"/>
    <b v="1"/>
    <x v="0"/>
    <s v="television"/>
    <x v="56"/>
    <x v="0"/>
    <m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x v="0"/>
    <s v="USD"/>
    <n v="1429991962"/>
    <n v="1427399962"/>
    <b v="0"/>
    <n v="69"/>
    <b v="1"/>
    <x v="0"/>
    <s v="television"/>
    <x v="57"/>
    <x v="0"/>
    <m/>
  </r>
  <r>
    <n v="58"/>
    <s v="Gloaming"/>
    <s v="Alex thought he knew how the world worked. You live, you die and it's over. He was very, very wrong."/>
    <n v="85000"/>
    <n v="126082.45"/>
    <x v="0"/>
    <x v="0"/>
    <s v="USD"/>
    <n v="1416423172"/>
    <n v="1413827572"/>
    <b v="0"/>
    <n v="75"/>
    <b v="1"/>
    <x v="0"/>
    <s v="television"/>
    <x v="58"/>
    <x v="3"/>
    <m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x v="0"/>
    <s v="USD"/>
    <n v="1442264400"/>
    <n v="1439530776"/>
    <b v="0"/>
    <n v="33"/>
    <b v="1"/>
    <x v="0"/>
    <s v="television"/>
    <x v="59"/>
    <x v="0"/>
    <m/>
  </r>
  <r>
    <n v="60"/>
    <s v="Ever Since - Short Film"/>
    <s v="Set in a beautiful but desolate world, we see how loneliness can lead to friendship in unconventional ways."/>
    <n v="50000"/>
    <n v="123920"/>
    <x v="0"/>
    <x v="1"/>
    <s v="GBP"/>
    <n v="1395532800"/>
    <n v="1393882717"/>
    <b v="0"/>
    <n v="108"/>
    <b v="1"/>
    <x v="0"/>
    <s v="shorts"/>
    <x v="60"/>
    <x v="3"/>
    <m/>
  </r>
  <r>
    <n v="61"/>
    <s v="SPLITTING THE SYNAPSE"/>
    <s v="An exploration of the shadows that follow us from our past, the darkness that lives inside us and the ability to find our own freedom"/>
    <n v="68000"/>
    <n v="123444.12"/>
    <x v="0"/>
    <x v="0"/>
    <s v="USD"/>
    <n v="1370547157"/>
    <n v="1368646357"/>
    <b v="0"/>
    <n v="23"/>
    <b v="1"/>
    <x v="0"/>
    <s v="shorts"/>
    <x v="61"/>
    <x v="4"/>
    <m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x v="0"/>
    <s v="USD"/>
    <n v="1362337878"/>
    <n v="1360177878"/>
    <b v="0"/>
    <n v="48"/>
    <b v="1"/>
    <x v="0"/>
    <s v="shorts"/>
    <x v="62"/>
    <x v="4"/>
    <m/>
  </r>
  <r>
    <n v="63"/>
    <s v="The Attic"/>
    <s v="The Attic is my first short film.  Please help me with post production and distribution so that I can let it out into the world"/>
    <n v="50000"/>
    <n v="117210.24000000001"/>
    <x v="0"/>
    <x v="0"/>
    <s v="USD"/>
    <n v="1388206740"/>
    <n v="1386194013"/>
    <b v="0"/>
    <n v="64"/>
    <b v="1"/>
    <x v="0"/>
    <s v="shorts"/>
    <x v="63"/>
    <x v="4"/>
    <m/>
  </r>
  <r>
    <n v="64"/>
    <s v="Millennial, The Movie"/>
    <s v="At the dawn of the New Millennium, a group of teenagers battle the Y2K bug to save humanity from boredom. The 2nd film by and/or."/>
    <n v="75000"/>
    <n v="117108"/>
    <x v="0"/>
    <x v="0"/>
    <s v="USD"/>
    <n v="1373243181"/>
    <n v="1370651181"/>
    <b v="0"/>
    <n v="24"/>
    <b v="1"/>
    <x v="0"/>
    <s v="shorts"/>
    <x v="64"/>
    <x v="4"/>
    <m/>
  </r>
  <r>
    <n v="65"/>
    <s v="Hello World - Post Production Funds"/>
    <s v="Help finish the short film Hello World. The story of an android in the broken home of a father &amp; son."/>
    <n v="20000"/>
    <n v="115816"/>
    <x v="0"/>
    <x v="5"/>
    <s v="CAD"/>
    <n v="1407736740"/>
    <n v="1405453354"/>
    <b v="0"/>
    <n v="57"/>
    <b v="1"/>
    <x v="0"/>
    <s v="shorts"/>
    <x v="65"/>
    <x v="3"/>
    <m/>
  </r>
  <r>
    <n v="66"/>
    <s v="A Stagnant Fever: Short Film"/>
    <s v="A dark comedy set in the '60s about clinical depression and one night stands."/>
    <n v="200000"/>
    <n v="115297.5"/>
    <x v="0"/>
    <x v="0"/>
    <s v="USD"/>
    <n v="1468873420"/>
    <n v="1466281420"/>
    <b v="0"/>
    <n v="26"/>
    <b v="1"/>
    <x v="0"/>
    <s v="shorts"/>
    <x v="66"/>
    <x v="2"/>
    <m/>
  </r>
  <r>
    <n v="67"/>
    <s v="You are a Priest Forever"/>
    <s v="The Ordination Mass of five Dominicans friars to the priesthood at the historic Saint Dominicâ€™s Church in Washington DC."/>
    <n v="100000"/>
    <n v="114977"/>
    <x v="0"/>
    <x v="0"/>
    <s v="USD"/>
    <n v="1342360804"/>
    <n v="1339768804"/>
    <b v="0"/>
    <n v="20"/>
    <b v="1"/>
    <x v="0"/>
    <s v="shorts"/>
    <x v="67"/>
    <x v="5"/>
    <m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x v="1"/>
    <s v="GBP"/>
    <n v="1393162791"/>
    <n v="1390570791"/>
    <b v="0"/>
    <n v="36"/>
    <b v="1"/>
    <x v="0"/>
    <s v="shorts"/>
    <x v="68"/>
    <x v="3"/>
    <m/>
  </r>
  <r>
    <n v="69"/>
    <s v="More Than A Drive"/>
    <s v="A breakthrough cinematic experience about more than just the carsâ€¦the people, lifestyle, enthusiasm, party, and the Leavenworth Drive."/>
    <n v="100000"/>
    <n v="112536"/>
    <x v="0"/>
    <x v="0"/>
    <s v="USD"/>
    <n v="1317538740"/>
    <n v="1314765025"/>
    <b v="0"/>
    <n v="178"/>
    <b v="1"/>
    <x v="0"/>
    <s v="shorts"/>
    <x v="69"/>
    <x v="6"/>
    <m/>
  </r>
  <r>
    <n v="70"/>
    <s v="Scraps"/>
    <s v="Maggie barely survives a deranged baptism by her mother only to be born again to a string of foster parents. Things can always be worse"/>
    <n v="10000"/>
    <n v="110538.12"/>
    <x v="0"/>
    <x v="0"/>
    <s v="USD"/>
    <n v="1315171845"/>
    <n v="1309987845"/>
    <b v="0"/>
    <n v="17"/>
    <b v="1"/>
    <x v="0"/>
    <s v="shorts"/>
    <x v="70"/>
    <x v="6"/>
    <m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x v="0"/>
    <s v="USD"/>
    <n v="1338186657"/>
    <n v="1333002657"/>
    <b v="0"/>
    <n v="32"/>
    <b v="1"/>
    <x v="0"/>
    <s v="shorts"/>
    <x v="71"/>
    <x v="5"/>
    <m/>
  </r>
  <r>
    <n v="72"/>
    <s v="Trickle"/>
    <s v="A young man forced to live back home after an automobile accident leaves him to rediscover what it means to be a part of his family."/>
    <n v="50000"/>
    <n v="108397.11"/>
    <x v="0"/>
    <x v="0"/>
    <s v="USD"/>
    <n v="1352937600"/>
    <n v="1351210481"/>
    <b v="0"/>
    <n v="41"/>
    <b v="1"/>
    <x v="0"/>
    <s v="shorts"/>
    <x v="72"/>
    <x v="5"/>
    <m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x v="0"/>
    <s v="USD"/>
    <n v="1304395140"/>
    <n v="1297620584"/>
    <b v="0"/>
    <n v="18"/>
    <b v="1"/>
    <x v="0"/>
    <s v="shorts"/>
    <x v="73"/>
    <x v="6"/>
    <m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x v="6"/>
    <s v="EUR"/>
    <n v="1453376495"/>
    <n v="1450784495"/>
    <b v="0"/>
    <n v="29"/>
    <b v="1"/>
    <x v="0"/>
    <s v="shorts"/>
    <x v="74"/>
    <x v="0"/>
    <m/>
  </r>
  <r>
    <n v="75"/>
    <s v="&quot;DAD&quot; - A USC Short Film"/>
    <s v="A teenager named Charlie discovers something new about himself while coping with the loss of his father."/>
    <n v="35000"/>
    <n v="106330.39"/>
    <x v="0"/>
    <x v="0"/>
    <s v="USD"/>
    <n v="1366693272"/>
    <n v="1364101272"/>
    <b v="0"/>
    <n v="47"/>
    <b v="1"/>
    <x v="0"/>
    <s v="shorts"/>
    <x v="75"/>
    <x v="4"/>
    <m/>
  </r>
  <r>
    <n v="76"/>
    <s v="Star Wars: Insidious"/>
    <s v="Karn A'Mor has awoken bloodied on a distant battlefield with no memory of his past! JOIN THE RESISTANCE and find out more..."/>
    <n v="50000"/>
    <n v="106222"/>
    <x v="0"/>
    <x v="0"/>
    <s v="USD"/>
    <n v="1325007358"/>
    <n v="1319819758"/>
    <b v="0"/>
    <n v="15"/>
    <b v="1"/>
    <x v="0"/>
    <s v="shorts"/>
    <x v="76"/>
    <x v="6"/>
    <m/>
  </r>
  <r>
    <n v="77"/>
    <s v="Jonah and the Crab"/>
    <s v="A short film about a boy searching for companionship in a hermit crab he finds on the beach."/>
    <n v="75000"/>
    <n v="106084.5"/>
    <x v="0"/>
    <x v="0"/>
    <s v="USD"/>
    <n v="1337569140"/>
    <n v="1332991717"/>
    <b v="0"/>
    <n v="26"/>
    <b v="1"/>
    <x v="0"/>
    <s v="shorts"/>
    <x v="77"/>
    <x v="5"/>
    <m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x v="6"/>
    <s v="EUR"/>
    <n v="1472751121"/>
    <n v="1471887121"/>
    <b v="0"/>
    <n v="35"/>
    <b v="1"/>
    <x v="0"/>
    <s v="shorts"/>
    <x v="78"/>
    <x v="2"/>
    <m/>
  </r>
  <r>
    <n v="79"/>
    <s v="Japanese/International Short Film &quot;Mtn.&quot;"/>
    <s v="A short film about life, achieving your dreams, and overcoming hardship. We all have our mountain to climb."/>
    <n v="100000"/>
    <n v="105745"/>
    <x v="0"/>
    <x v="1"/>
    <s v="GBP"/>
    <n v="1398451093"/>
    <n v="1395859093"/>
    <b v="0"/>
    <n v="41"/>
    <b v="1"/>
    <x v="0"/>
    <s v="shorts"/>
    <x v="79"/>
    <x v="3"/>
    <m/>
  </r>
  <r>
    <n v="80"/>
    <s v="Swingers Anonymous"/>
    <s v="What would you do if you ended up at a swingers party with two dead bodies and $20,000 in drug money?"/>
    <n v="20000"/>
    <n v="104146.51"/>
    <x v="0"/>
    <x v="0"/>
    <s v="USD"/>
    <n v="1386640856"/>
    <n v="1383616856"/>
    <b v="0"/>
    <n v="47"/>
    <b v="1"/>
    <x v="0"/>
    <s v="shorts"/>
    <x v="80"/>
    <x v="4"/>
    <m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x v="0"/>
    <s v="USD"/>
    <n v="1342234920"/>
    <n v="1341892127"/>
    <b v="0"/>
    <n v="28"/>
    <b v="1"/>
    <x v="0"/>
    <s v="shorts"/>
    <x v="81"/>
    <x v="5"/>
    <m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x v="0"/>
    <s v="USD"/>
    <n v="1318189261"/>
    <n v="1315597261"/>
    <b v="0"/>
    <n v="100"/>
    <b v="1"/>
    <x v="0"/>
    <s v="shorts"/>
    <x v="82"/>
    <x v="6"/>
    <m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x v="1"/>
    <s v="GBP"/>
    <n v="1424604600"/>
    <n v="1423320389"/>
    <b v="0"/>
    <n v="13"/>
    <b v="1"/>
    <x v="0"/>
    <s v="shorts"/>
    <x v="83"/>
    <x v="0"/>
    <m/>
  </r>
  <r>
    <n v="84"/>
    <s v="Redemption - Short Film"/>
    <s v="&quot;A sociopath crosses paths with the person he must confront about his wife's murder, it might be himself&quot;"/>
    <n v="100000"/>
    <n v="100036"/>
    <x v="0"/>
    <x v="0"/>
    <s v="USD"/>
    <n v="1305483086"/>
    <n v="1302891086"/>
    <b v="0"/>
    <n v="7"/>
    <b v="1"/>
    <x v="0"/>
    <s v="shorts"/>
    <x v="84"/>
    <x v="6"/>
    <m/>
  </r>
  <r>
    <n v="85"/>
    <s v="In Her Voice: short film"/>
    <s v="A short film by Melissa Woodrow &amp; Mark Janiak about seeking forgiveness, embracing the past and memories with a loved one."/>
    <n v="75000"/>
    <n v="98953.42"/>
    <x v="0"/>
    <x v="0"/>
    <s v="USD"/>
    <n v="1316746837"/>
    <n v="1314154837"/>
    <b v="0"/>
    <n v="21"/>
    <b v="1"/>
    <x v="0"/>
    <s v="shorts"/>
    <x v="85"/>
    <x v="6"/>
    <m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x v="6"/>
    <s v="EUR"/>
    <n v="1451226045"/>
    <n v="1444828845"/>
    <b v="0"/>
    <n v="17"/>
    <b v="1"/>
    <x v="0"/>
    <s v="shorts"/>
    <x v="86"/>
    <x v="0"/>
    <m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x v="0"/>
    <s v="USD"/>
    <n v="1275529260"/>
    <n v="1274705803"/>
    <b v="0"/>
    <n v="25"/>
    <b v="1"/>
    <x v="0"/>
    <s v="shorts"/>
    <x v="87"/>
    <x v="7"/>
    <m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x v="0"/>
    <s v="USD"/>
    <n v="1403452131"/>
    <n v="1401205731"/>
    <b v="0"/>
    <n v="60"/>
    <b v="1"/>
    <x v="0"/>
    <s v="shorts"/>
    <x v="88"/>
    <x v="3"/>
    <m/>
  </r>
  <r>
    <n v="89"/>
    <s v="The Southwest Chronicles"/>
    <s v="A chronicle of four very different stories concerning racism to the power of love, all set in the beauty of the Southwest."/>
    <n v="65000"/>
    <n v="93374"/>
    <x v="0"/>
    <x v="0"/>
    <s v="USD"/>
    <n v="1370196192"/>
    <n v="1368036192"/>
    <b v="0"/>
    <n v="56"/>
    <b v="1"/>
    <x v="0"/>
    <s v="shorts"/>
    <x v="89"/>
    <x v="4"/>
    <m/>
  </r>
  <r>
    <n v="90"/>
    <s v="Help Get the Short Film Interior Design into Film Festivals!"/>
    <s v="We're looking for funding to help submit a short film to film festivals."/>
    <n v="5000"/>
    <n v="92848.5"/>
    <x v="0"/>
    <x v="0"/>
    <s v="USD"/>
    <n v="1310454499"/>
    <n v="1307862499"/>
    <b v="0"/>
    <n v="16"/>
    <b v="1"/>
    <x v="0"/>
    <s v="shorts"/>
    <x v="90"/>
    <x v="6"/>
    <m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x v="0"/>
    <s v="USD"/>
    <n v="1305625164"/>
    <n v="1300354764"/>
    <b v="0"/>
    <n v="46"/>
    <b v="1"/>
    <x v="0"/>
    <s v="shorts"/>
    <x v="91"/>
    <x v="6"/>
    <m/>
  </r>
  <r>
    <n v="92"/>
    <s v="Euphoria"/>
    <s v="Euphoria is an adventure film that follows adrenaline filled athletes on their hunt for the sublime while balancing family and careers."/>
    <n v="10000"/>
    <n v="92154.22"/>
    <x v="0"/>
    <x v="5"/>
    <s v="CAD"/>
    <n v="1485936000"/>
    <n v="1481949983"/>
    <b v="0"/>
    <n v="43"/>
    <b v="1"/>
    <x v="0"/>
    <s v="shorts"/>
    <x v="92"/>
    <x v="2"/>
    <m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x v="0"/>
    <s v="USD"/>
    <n v="1341349200"/>
    <n v="1338928537"/>
    <b v="0"/>
    <n v="15"/>
    <b v="1"/>
    <x v="0"/>
    <s v="shorts"/>
    <x v="93"/>
    <x v="5"/>
    <m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x v="1"/>
    <s v="GBP"/>
    <n v="1396890822"/>
    <n v="1395162822"/>
    <b v="0"/>
    <n v="12"/>
    <b v="1"/>
    <x v="0"/>
    <s v="shorts"/>
    <x v="94"/>
    <x v="3"/>
    <m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x v="0"/>
    <s v="USD"/>
    <n v="1330214841"/>
    <n v="1327622841"/>
    <b v="0"/>
    <n v="21"/>
    <b v="1"/>
    <x v="0"/>
    <s v="shorts"/>
    <x v="95"/>
    <x v="5"/>
    <m/>
  </r>
  <r>
    <n v="96"/>
    <s v="Ice Hockey"/>
    <s v="Danny is a defenseman for his high school hockey team. This is a day in his life: school, hockey, girls and his next-door neighbor, Ken Daneyko."/>
    <n v="100000"/>
    <n v="84947"/>
    <x v="0"/>
    <x v="0"/>
    <s v="USD"/>
    <n v="1280631600"/>
    <n v="1274889241"/>
    <b v="0"/>
    <n v="34"/>
    <b v="1"/>
    <x v="0"/>
    <s v="shorts"/>
    <x v="96"/>
    <x v="7"/>
    <m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x v="0"/>
    <s v="USD"/>
    <n v="1310440482"/>
    <n v="1307848482"/>
    <b v="0"/>
    <n v="8"/>
    <b v="1"/>
    <x v="0"/>
    <s v="shorts"/>
    <x v="97"/>
    <x v="6"/>
    <m/>
  </r>
  <r>
    <n v="98"/>
    <s v="CUT OUT"/>
    <s v="&quot;Cut Out&quot; tells the story of a young woman who befriends a neighborhood teen and finds herself involved with gang violence."/>
    <n v="38000"/>
    <n v="81316"/>
    <x v="0"/>
    <x v="0"/>
    <s v="USD"/>
    <n v="1354923000"/>
    <n v="1351796674"/>
    <b v="0"/>
    <n v="60"/>
    <b v="1"/>
    <x v="0"/>
    <s v="shorts"/>
    <x v="98"/>
    <x v="5"/>
    <m/>
  </r>
  <r>
    <n v="99"/>
    <s v="BEAT: An Original Short Film"/>
    <s v="A feminist tale of two girls finally giving a &quot;Nice Guy&quot; what he truly deserves. Also, dancing!"/>
    <n v="250000"/>
    <n v="80070"/>
    <x v="0"/>
    <x v="0"/>
    <s v="USD"/>
    <n v="1390426799"/>
    <n v="1387834799"/>
    <b v="0"/>
    <n v="39"/>
    <b v="1"/>
    <x v="0"/>
    <s v="shorts"/>
    <x v="99"/>
    <x v="4"/>
    <m/>
  </r>
  <r>
    <n v="100"/>
    <s v="Two Sisters"/>
    <s v="Two sisters share a fragile relationship. When their mother dies and they inherit the family house, old problems rise to the surface."/>
    <n v="40000"/>
    <n v="79686.05"/>
    <x v="0"/>
    <x v="0"/>
    <s v="USD"/>
    <n v="1352055886"/>
    <n v="1350324286"/>
    <b v="0"/>
    <n v="26"/>
    <b v="1"/>
    <x v="0"/>
    <s v="shorts"/>
    <x v="100"/>
    <x v="5"/>
    <m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x v="0"/>
    <s v="USD"/>
    <n v="1359052710"/>
    <n v="1356979110"/>
    <b v="0"/>
    <n v="35"/>
    <b v="1"/>
    <x v="0"/>
    <s v="shorts"/>
    <x v="101"/>
    <x v="5"/>
    <m/>
  </r>
  <r>
    <n v="102"/>
    <s v="Dear God No!"/>
    <s v="A gang of outlaw bikers pull a home invasion on a disgraced Anthropologist hiding a secret locked in his cabin basement."/>
    <n v="71500"/>
    <n v="79173"/>
    <x v="0"/>
    <x v="0"/>
    <s v="USD"/>
    <n v="1293073733"/>
    <n v="1290481733"/>
    <b v="0"/>
    <n v="65"/>
    <b v="1"/>
    <x v="0"/>
    <s v="shorts"/>
    <x v="102"/>
    <x v="7"/>
    <m/>
  </r>
  <r>
    <n v="103"/>
    <s v="I'M TWENTY SOMETHING"/>
    <s v="Three friends in their twenties are trying to do the impossible - have fun on a casual Friday night."/>
    <n v="75000"/>
    <n v="77710.8"/>
    <x v="0"/>
    <x v="1"/>
    <s v="GBP"/>
    <n v="1394220030"/>
    <n v="1392232830"/>
    <b v="0"/>
    <n v="49"/>
    <b v="1"/>
    <x v="0"/>
    <s v="shorts"/>
    <x v="103"/>
    <x v="3"/>
    <m/>
  </r>
  <r>
    <n v="104"/>
    <s v="Good 'Ol Trumpet"/>
    <s v="UCF short film about an old man, his love for music, and his misplaced trumpet.  "/>
    <n v="70000"/>
    <n v="76949.820000000007"/>
    <x v="0"/>
    <x v="0"/>
    <s v="USD"/>
    <n v="1301792400"/>
    <n v="1299775266"/>
    <b v="0"/>
    <n v="10"/>
    <b v="1"/>
    <x v="0"/>
    <s v="shorts"/>
    <x v="104"/>
    <x v="6"/>
    <m/>
  </r>
  <r>
    <n v="105"/>
    <s v="Single Parent Date Night-A Comedic Short Film"/>
    <s v="Single Parent Date Night is a comedic short film about two single parents trying to reentering the dating pool."/>
    <n v="50000"/>
    <n v="76726"/>
    <x v="0"/>
    <x v="0"/>
    <s v="USD"/>
    <n v="1463184000"/>
    <n v="1461605020"/>
    <b v="0"/>
    <n v="60"/>
    <b v="1"/>
    <x v="0"/>
    <s v="shorts"/>
    <x v="105"/>
    <x v="2"/>
    <m/>
  </r>
  <r>
    <n v="106"/>
    <s v="LOST WEEKEND"/>
    <s v="A Boy. A Girl. A Car. A Serial Killer."/>
    <n v="75000"/>
    <n v="76130.2"/>
    <x v="0"/>
    <x v="0"/>
    <s v="USD"/>
    <n v="1333391901"/>
    <n v="1332182301"/>
    <b v="0"/>
    <n v="27"/>
    <b v="1"/>
    <x v="0"/>
    <s v="shorts"/>
    <x v="106"/>
    <x v="5"/>
    <m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x v="0"/>
    <s v="USD"/>
    <n v="1303688087"/>
    <n v="1301787287"/>
    <b v="0"/>
    <n v="69"/>
    <b v="1"/>
    <x v="0"/>
    <s v="shorts"/>
    <x v="107"/>
    <x v="6"/>
    <m/>
  </r>
  <r>
    <n v="108"/>
    <s v="GLASS: A Love Story"/>
    <s v="When a man can't find love, his Google GLASS does the searching for him. A short film shot with Google Glass."/>
    <n v="25000"/>
    <n v="76047"/>
    <x v="0"/>
    <x v="0"/>
    <s v="USD"/>
    <n v="1370011370"/>
    <n v="1364827370"/>
    <b v="0"/>
    <n v="47"/>
    <b v="1"/>
    <x v="0"/>
    <s v="shorts"/>
    <x v="108"/>
    <x v="4"/>
    <m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x v="0"/>
    <s v="USD"/>
    <n v="1298680630"/>
    <n v="1296088630"/>
    <b v="0"/>
    <n v="47"/>
    <b v="1"/>
    <x v="0"/>
    <s v="shorts"/>
    <x v="109"/>
    <x v="6"/>
    <m/>
  </r>
  <r>
    <n v="110"/>
    <s v="Earlids"/>
    <s v="Lee, an awkward teenager with sound-blocking earlids, must confront his self-isolation after a girl moves in next door."/>
    <n v="25000"/>
    <n v="75029.48"/>
    <x v="0"/>
    <x v="0"/>
    <s v="USD"/>
    <n v="1384408740"/>
    <n v="1381445253"/>
    <b v="0"/>
    <n v="26"/>
    <b v="1"/>
    <x v="0"/>
    <s v="shorts"/>
    <x v="110"/>
    <x v="4"/>
    <m/>
  </r>
  <r>
    <n v="111"/>
    <s v="Judi Dench is Cool in Person"/>
    <s v="Two actors, one bookie and a very bad day.  Judi Dench is Cool in Person is fast, funny and only a little bit nasty."/>
    <n v="32768"/>
    <n v="74134"/>
    <x v="0"/>
    <x v="2"/>
    <s v="AUD"/>
    <n v="1433059187"/>
    <n v="1430467187"/>
    <b v="0"/>
    <n v="53"/>
    <b v="1"/>
    <x v="0"/>
    <s v="shorts"/>
    <x v="111"/>
    <x v="0"/>
    <m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x v="0"/>
    <s v="USD"/>
    <n v="1397354400"/>
    <n v="1395277318"/>
    <b v="0"/>
    <n v="81"/>
    <b v="1"/>
    <x v="0"/>
    <s v="shorts"/>
    <x v="112"/>
    <x v="3"/>
    <m/>
  </r>
  <r>
    <n v="113"/>
    <s v="&quot;The First Day&quot; by Julia Othmer- Music Video"/>
    <s v="A living memorial for all those dealing with trauma, grief and loss."/>
    <n v="30000"/>
    <n v="73818.240000000005"/>
    <x v="0"/>
    <x v="0"/>
    <s v="USD"/>
    <n v="1312642800"/>
    <n v="1311963128"/>
    <b v="0"/>
    <n v="78"/>
    <b v="1"/>
    <x v="0"/>
    <s v="shorts"/>
    <x v="113"/>
    <x v="6"/>
    <m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x v="0"/>
    <s v="USD"/>
    <n v="1326436488"/>
    <n v="1321252488"/>
    <b v="0"/>
    <n v="35"/>
    <b v="1"/>
    <x v="0"/>
    <s v="shorts"/>
    <x v="114"/>
    <x v="6"/>
    <m/>
  </r>
  <r>
    <n v="115"/>
    <s v="The World's Greatest Lover"/>
    <s v="Never judge a book (or a lover) by their cover."/>
    <n v="110000"/>
    <n v="71771"/>
    <x v="0"/>
    <x v="0"/>
    <s v="USD"/>
    <n v="1328377444"/>
    <n v="1326217444"/>
    <b v="0"/>
    <n v="22"/>
    <b v="1"/>
    <x v="0"/>
    <s v="shorts"/>
    <x v="115"/>
    <x v="5"/>
    <m/>
  </r>
  <r>
    <n v="116"/>
    <s v="Villanelle"/>
    <s v="Villanelle is a feature film that blends elements of classic, hardboiled Film Noir, with classic Horror and tells a great story to boot"/>
    <n v="65000"/>
    <n v="71748"/>
    <x v="0"/>
    <x v="0"/>
    <s v="USD"/>
    <n v="1302260155"/>
    <n v="1298289355"/>
    <b v="0"/>
    <n v="57"/>
    <b v="1"/>
    <x v="0"/>
    <s v="shorts"/>
    <x v="116"/>
    <x v="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x v="0"/>
    <s v="USD"/>
    <n v="1276110000"/>
    <n v="1268337744"/>
    <b v="0"/>
    <n v="27"/>
    <b v="1"/>
    <x v="0"/>
    <s v="shorts"/>
    <x v="117"/>
    <x v="7"/>
    <m/>
  </r>
  <r>
    <n v="118"/>
    <s v="DENOUNCED - A Short Film"/>
    <s v="When a ruthless hit-man is 'denounced' from the mafia, his old enemies declare war."/>
    <n v="15000"/>
    <n v="67856"/>
    <x v="0"/>
    <x v="0"/>
    <s v="USD"/>
    <n v="1311902236"/>
    <n v="1309310236"/>
    <b v="0"/>
    <n v="39"/>
    <b v="1"/>
    <x v="0"/>
    <s v="shorts"/>
    <x v="118"/>
    <x v="6"/>
    <m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x v="0"/>
    <s v="USD"/>
    <n v="1313276400"/>
    <n v="1310693986"/>
    <b v="0"/>
    <n v="37"/>
    <b v="1"/>
    <x v="0"/>
    <s v="shorts"/>
    <x v="119"/>
    <x v="6"/>
    <m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x v="7"/>
    <s v="HKD"/>
    <n v="1475457107"/>
    <n v="1472865107"/>
    <b v="0"/>
    <n v="1"/>
    <b v="0"/>
    <x v="0"/>
    <s v="science fiction"/>
    <x v="120"/>
    <x v="2"/>
    <m/>
  </r>
  <r>
    <n v="121"/>
    <s v="MICRO-MISSION"/>
    <s v="NAVY SEALS sent on a Area 51 Top-Secret rescue mission where they are shrunken and injected into an ET body, the immune system mutated."/>
    <n v="65000"/>
    <n v="65924.38"/>
    <x v="1"/>
    <x v="0"/>
    <s v="USD"/>
    <n v="1429352160"/>
    <n v="1427993710"/>
    <b v="0"/>
    <n v="1"/>
    <b v="0"/>
    <x v="0"/>
    <s v="science fiction"/>
    <x v="121"/>
    <x v="0"/>
    <m/>
  </r>
  <r>
    <n v="122"/>
    <s v="The Time Jumper (Canceled)"/>
    <s v="My ambition for this knows no bounds.  Seeing Sephoria in a live-action is a dream of mine."/>
    <n v="45000"/>
    <n v="65313"/>
    <x v="1"/>
    <x v="0"/>
    <s v="USD"/>
    <n v="1476094907"/>
    <n v="1470910907"/>
    <b v="0"/>
    <n v="0"/>
    <b v="0"/>
    <x v="0"/>
    <s v="science fiction"/>
    <x v="122"/>
    <x v="2"/>
    <m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x v="0"/>
    <s v="USD"/>
    <n v="1414533600"/>
    <n v="1411411564"/>
    <b v="0"/>
    <n v="6"/>
    <b v="0"/>
    <x v="0"/>
    <s v="science fiction"/>
    <x v="123"/>
    <x v="3"/>
    <m/>
  </r>
  <r>
    <n v="124"/>
    <s v="Blank Bodies - Post Production (Canceled)"/>
    <s v="An artificial man and woman discover love under the unsuspecting eyes of the four renowned artists who created them."/>
    <n v="50000"/>
    <n v="64203.33"/>
    <x v="1"/>
    <x v="0"/>
    <s v="USD"/>
    <n v="1431728242"/>
    <n v="1429568242"/>
    <b v="0"/>
    <n v="0"/>
    <b v="0"/>
    <x v="0"/>
    <s v="science fiction"/>
    <x v="124"/>
    <x v="0"/>
    <m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x v="5"/>
    <s v="CAD"/>
    <n v="1486165880"/>
    <n v="1480981880"/>
    <b v="0"/>
    <n v="6"/>
    <b v="0"/>
    <x v="0"/>
    <s v="science fiction"/>
    <x v="125"/>
    <x v="2"/>
    <m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x v="0"/>
    <s v="USD"/>
    <n v="1433988000"/>
    <n v="1431353337"/>
    <b v="0"/>
    <n v="13"/>
    <b v="0"/>
    <x v="0"/>
    <s v="science fiction"/>
    <x v="126"/>
    <x v="0"/>
    <m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x v="0"/>
    <s v="USD"/>
    <n v="1428069541"/>
    <n v="1425481141"/>
    <b v="0"/>
    <n v="4"/>
    <b v="0"/>
    <x v="0"/>
    <s v="science fiction"/>
    <x v="127"/>
    <x v="0"/>
    <m/>
  </r>
  <r>
    <n v="128"/>
    <s v="Ralphi3 (Canceled)"/>
    <s v="A Science Fiction film filled with entertainment and Excitement"/>
    <n v="35000"/>
    <n v="60180"/>
    <x v="1"/>
    <x v="0"/>
    <s v="USD"/>
    <n v="1476941293"/>
    <n v="1473917293"/>
    <b v="0"/>
    <n v="6"/>
    <b v="0"/>
    <x v="0"/>
    <s v="science fiction"/>
    <x v="128"/>
    <x v="2"/>
    <m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x v="0"/>
    <s v="USD"/>
    <n v="1414708183"/>
    <n v="1409524183"/>
    <b v="0"/>
    <n v="0"/>
    <b v="0"/>
    <x v="0"/>
    <s v="science fiction"/>
    <x v="129"/>
    <x v="3"/>
    <m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x v="1"/>
    <s v="GBP"/>
    <n v="1402949760"/>
    <n v="1400536692"/>
    <b v="0"/>
    <n v="0"/>
    <b v="0"/>
    <x v="0"/>
    <s v="science fiction"/>
    <x v="130"/>
    <x v="3"/>
    <m/>
  </r>
  <r>
    <n v="131"/>
    <s v="I (Canceled)"/>
    <s v="I"/>
    <n v="30000"/>
    <n v="60046"/>
    <x v="1"/>
    <x v="0"/>
    <s v="USD"/>
    <n v="1467763200"/>
    <n v="1466453161"/>
    <b v="0"/>
    <n v="0"/>
    <b v="0"/>
    <x v="0"/>
    <s v="science fiction"/>
    <x v="131"/>
    <x v="2"/>
    <m/>
  </r>
  <r>
    <n v="132"/>
    <s v="The Message (Canceled)"/>
    <s v="An anime inspired sci-fi action short set in Tokyo, Japan by VFX veterans, Gerald Abraham, Kim Tran and sound engineer, Jeremy Corby."/>
    <n v="50000"/>
    <n v="58520.2"/>
    <x v="1"/>
    <x v="0"/>
    <s v="USD"/>
    <n v="1415392207"/>
    <n v="1411500607"/>
    <b v="0"/>
    <n v="81"/>
    <b v="0"/>
    <x v="0"/>
    <s v="science fiction"/>
    <x v="132"/>
    <x v="3"/>
    <m/>
  </r>
  <r>
    <n v="133"/>
    <s v="Demon Women from outer space (Canceled)"/>
    <s v="Invasion from outer space sights, to weird to imagine destruction too monstrous to escape"/>
    <n v="40000"/>
    <n v="57817"/>
    <x v="1"/>
    <x v="0"/>
    <s v="USD"/>
    <n v="1464715860"/>
    <n v="1462130584"/>
    <b v="0"/>
    <n v="0"/>
    <b v="0"/>
    <x v="0"/>
    <s v="science fiction"/>
    <x v="133"/>
    <x v="2"/>
    <m/>
  </r>
  <r>
    <n v="134"/>
    <s v="MARLEY'S GHOST (AMBASSADORS OF STEAM) (Canceled)"/>
    <s v="steampunk  remake of &quot;a Christmas carol&quot;"/>
    <n v="50000"/>
    <n v="57754"/>
    <x v="1"/>
    <x v="0"/>
    <s v="USD"/>
    <n v="1441386000"/>
    <n v="1438811418"/>
    <b v="0"/>
    <n v="0"/>
    <b v="0"/>
    <x v="0"/>
    <s v="science fiction"/>
    <x v="134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x v="0"/>
    <s v="USD"/>
    <n v="1404241200"/>
    <n v="1401354597"/>
    <b v="0"/>
    <n v="5"/>
    <b v="0"/>
    <x v="0"/>
    <s v="science fiction"/>
    <x v="135"/>
    <x v="3"/>
    <m/>
  </r>
  <r>
    <n v="136"/>
    <s v="MICRO-MISSION (Canceled)"/>
    <s v="NAVY SEALS sent on a Area 51 Top-Secret rescue mission where they are shrunken and injected into an ET body, the immune system mutated."/>
    <n v="250000"/>
    <n v="57197"/>
    <x v="1"/>
    <x v="0"/>
    <s v="USD"/>
    <n v="1431771360"/>
    <n v="1427968234"/>
    <b v="0"/>
    <n v="0"/>
    <b v="0"/>
    <x v="0"/>
    <s v="science fiction"/>
    <x v="136"/>
    <x v="0"/>
    <m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x v="8"/>
    <s v="DKK"/>
    <n v="1444657593"/>
    <n v="1440337593"/>
    <b v="0"/>
    <n v="0"/>
    <b v="0"/>
    <x v="0"/>
    <s v="science fiction"/>
    <x v="137"/>
    <x v="0"/>
    <m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x v="0"/>
    <s v="USD"/>
    <n v="1438405140"/>
    <n v="1435731041"/>
    <b v="0"/>
    <n v="58"/>
    <b v="0"/>
    <x v="0"/>
    <s v="science fiction"/>
    <x v="138"/>
    <x v="0"/>
    <m/>
  </r>
  <r>
    <n v="139"/>
    <s v="Roman Dead (Canceled)"/>
    <s v="When  Rome is infected with a zombie plague, Lucius Agrippa and a small group fights for survival"/>
    <n v="20000"/>
    <n v="56146"/>
    <x v="1"/>
    <x v="0"/>
    <s v="USD"/>
    <n v="1436738772"/>
    <n v="1435874772"/>
    <b v="0"/>
    <n v="1"/>
    <b v="0"/>
    <x v="0"/>
    <s v="science fiction"/>
    <x v="139"/>
    <x v="0"/>
    <m/>
  </r>
  <r>
    <n v="140"/>
    <s v="Rome of the Dead (Canceled)"/>
    <s v="A Gladiator fights for his freedom to be reunited with his Family, he's one fight away, when Rome is infected with a Zombie Virus"/>
    <n v="35000"/>
    <n v="56079.83"/>
    <x v="1"/>
    <x v="0"/>
    <s v="USD"/>
    <n v="1426823132"/>
    <n v="1424234732"/>
    <b v="0"/>
    <n v="0"/>
    <b v="0"/>
    <x v="0"/>
    <s v="science fiction"/>
    <x v="140"/>
    <x v="0"/>
    <m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x v="0"/>
    <s v="USD"/>
    <n v="1433043623"/>
    <n v="1429155623"/>
    <b v="0"/>
    <n v="28"/>
    <b v="0"/>
    <x v="0"/>
    <s v="science fiction"/>
    <x v="141"/>
    <x v="0"/>
    <m/>
  </r>
  <r>
    <n v="142"/>
    <s v="SAMANTHA  SHADOW (Canceled)"/>
    <s v="A science fiction series about a women trying to stave off a mysterious appearance of monsters from getting out of a dark alley."/>
    <n v="55000"/>
    <n v="55201.52"/>
    <x v="1"/>
    <x v="0"/>
    <s v="USD"/>
    <n v="1416176778"/>
    <n v="1414358778"/>
    <b v="0"/>
    <n v="1"/>
    <b v="0"/>
    <x v="0"/>
    <s v="science fiction"/>
    <x v="142"/>
    <x v="3"/>
    <m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x v="2"/>
    <s v="AUD"/>
    <n v="1472882100"/>
    <n v="1467941542"/>
    <b v="0"/>
    <n v="0"/>
    <b v="0"/>
    <x v="0"/>
    <s v="science fiction"/>
    <x v="143"/>
    <x v="2"/>
    <m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x v="5"/>
    <s v="CAD"/>
    <n v="1428945472"/>
    <n v="1423765072"/>
    <b v="0"/>
    <n v="37"/>
    <b v="0"/>
    <x v="0"/>
    <s v="science fiction"/>
    <x v="144"/>
    <x v="0"/>
    <m/>
  </r>
  <r>
    <n v="145"/>
    <s v="Threshold (Canceled)"/>
    <s v="Film-Makers Ricky Comuniello &amp; Ian Weeks are at it again - for the 1st time. We need your support for a modern Sci-Fiction short film"/>
    <n v="50000"/>
    <n v="53769"/>
    <x v="1"/>
    <x v="0"/>
    <s v="USD"/>
    <n v="1439298052"/>
    <n v="1436965252"/>
    <b v="0"/>
    <n v="9"/>
    <b v="0"/>
    <x v="0"/>
    <s v="science fiction"/>
    <x v="145"/>
    <x v="0"/>
    <m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x v="0"/>
    <s v="USD"/>
    <n v="1484698998"/>
    <n v="1479514998"/>
    <b v="0"/>
    <n v="3"/>
    <b v="0"/>
    <x v="0"/>
    <s v="science fiction"/>
    <x v="146"/>
    <x v="2"/>
    <m/>
  </r>
  <r>
    <n v="147"/>
    <s v="Consumed (Static Air) (Canceled)"/>
    <s v="Film makers catch live footage beyond their wildest dreams."/>
    <n v="68000"/>
    <n v="53670.6"/>
    <x v="1"/>
    <x v="1"/>
    <s v="GBP"/>
    <n v="1420741080"/>
    <n v="1417026340"/>
    <b v="0"/>
    <n v="0"/>
    <b v="0"/>
    <x v="0"/>
    <s v="science fiction"/>
    <x v="147"/>
    <x v="3"/>
    <m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x v="0"/>
    <s v="USD"/>
    <n v="1456555536"/>
    <n v="1453963536"/>
    <b v="0"/>
    <n v="2"/>
    <b v="0"/>
    <x v="0"/>
    <s v="science fiction"/>
    <x v="148"/>
    <x v="2"/>
    <m/>
  </r>
  <r>
    <n v="149"/>
    <s v="Dichotomy (Canceled)"/>
    <s v="A provocatively mind-bending sci-fi thriller, this short film project examines opposites and the balance of the universe. #Dichotomy"/>
    <n v="50000"/>
    <n v="53001.3"/>
    <x v="1"/>
    <x v="0"/>
    <s v="USD"/>
    <n v="1419494400"/>
    <n v="1416888470"/>
    <b v="0"/>
    <n v="6"/>
    <b v="0"/>
    <x v="0"/>
    <s v="science fiction"/>
    <x v="149"/>
    <x v="3"/>
    <m/>
  </r>
  <r>
    <n v="150"/>
    <s v="Star Trek First Frontier (Canceled)"/>
    <s v="The untold story of Captain Robert April and the first launching of the starship U.S.S. Enterprise,  NCC-1701"/>
    <n v="40000"/>
    <n v="52576"/>
    <x v="1"/>
    <x v="0"/>
    <s v="USD"/>
    <n v="1432612382"/>
    <n v="1427428382"/>
    <b v="0"/>
    <n v="67"/>
    <b v="0"/>
    <x v="0"/>
    <s v="science fiction"/>
    <x v="150"/>
    <x v="0"/>
    <m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x v="2"/>
    <s v="AUD"/>
    <n v="1434633191"/>
    <n v="1429449191"/>
    <b v="0"/>
    <n v="5"/>
    <b v="0"/>
    <x v="0"/>
    <s v="science fiction"/>
    <x v="151"/>
    <x v="0"/>
    <m/>
  </r>
  <r>
    <n v="152"/>
    <s v="The Great Dark (Canceled)"/>
    <s v="The Great Dark is a journey through the unimaginable...and un foreseeable..."/>
    <n v="50000"/>
    <n v="51906"/>
    <x v="1"/>
    <x v="0"/>
    <s v="USD"/>
    <n v="1411437100"/>
    <n v="1408845100"/>
    <b v="0"/>
    <n v="2"/>
    <b v="0"/>
    <x v="0"/>
    <s v="science fiction"/>
    <x v="152"/>
    <x v="3"/>
    <m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0"/>
    <s v="science fiction"/>
    <x v="153"/>
    <x v="3"/>
    <m/>
  </r>
  <r>
    <n v="154"/>
    <s v="Quantum Alterations: Sci-fi, Stop Motion &amp; Fantasy Fan Film"/>
    <s v="Fiction Becomes Reality in this non-profit science fiction, stop motion, and fantasy fan film."/>
    <n v="50000"/>
    <n v="51544"/>
    <x v="1"/>
    <x v="0"/>
    <s v="USD"/>
    <n v="1433336895"/>
    <n v="1429621695"/>
    <b v="0"/>
    <n v="3"/>
    <b v="0"/>
    <x v="0"/>
    <s v="science fiction"/>
    <x v="154"/>
    <x v="0"/>
    <m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x v="0"/>
    <s v="USD"/>
    <n v="1437657935"/>
    <n v="1434201935"/>
    <b v="0"/>
    <n v="4"/>
    <b v="0"/>
    <x v="0"/>
    <s v="science fiction"/>
    <x v="155"/>
    <x v="0"/>
    <m/>
  </r>
  <r>
    <n v="156"/>
    <s v="Mosaics (Canceled)"/>
    <s v="A short science-fiction film about an underground network of human-animal hybrids &amp; their struggle with oppression &amp; marginalization."/>
    <n v="40000"/>
    <n v="51184"/>
    <x v="1"/>
    <x v="5"/>
    <s v="CAD"/>
    <n v="1407034796"/>
    <n v="1401850796"/>
    <b v="0"/>
    <n v="15"/>
    <b v="0"/>
    <x v="0"/>
    <s v="science fiction"/>
    <x v="156"/>
    <x v="3"/>
    <m/>
  </r>
  <r>
    <n v="157"/>
    <s v="Forever Man (short film) (Canceled)"/>
    <s v="Man's cryogenic chamber and his soulmate's time travel from the distant future allows them to meet in the middle."/>
    <n v="50000"/>
    <n v="51149"/>
    <x v="1"/>
    <x v="0"/>
    <s v="USD"/>
    <n v="1456523572"/>
    <n v="1453931572"/>
    <b v="0"/>
    <n v="2"/>
    <b v="0"/>
    <x v="0"/>
    <s v="science fiction"/>
    <x v="157"/>
    <x v="2"/>
    <m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x v="0"/>
    <s v="USD"/>
    <n v="1413942628"/>
    <n v="1411350628"/>
    <b v="0"/>
    <n v="0"/>
    <b v="0"/>
    <x v="0"/>
    <s v="science fiction"/>
    <x v="158"/>
    <x v="3"/>
    <m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x v="0"/>
    <s v="USD"/>
    <n v="1467541545"/>
    <n v="1464085545"/>
    <b v="0"/>
    <n v="1"/>
    <b v="0"/>
    <x v="0"/>
    <s v="science fiction"/>
    <x v="159"/>
    <x v="2"/>
    <m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x v="0"/>
    <s v="USD"/>
    <n v="1439675691"/>
    <n v="1434491691"/>
    <b v="0"/>
    <n v="0"/>
    <b v="0"/>
    <x v="0"/>
    <s v="drama"/>
    <x v="160"/>
    <x v="0"/>
    <m/>
  </r>
  <r>
    <n v="161"/>
    <s v="Midway: The Turning Point"/>
    <s v="Step 1 (script editing) to produce a dramatic film about the air/sea battle of WWII that turned the tide of victory for the US."/>
    <n v="30000"/>
    <n v="50251.41"/>
    <x v="2"/>
    <x v="0"/>
    <s v="USD"/>
    <n v="1404318595"/>
    <n v="1401726595"/>
    <b v="0"/>
    <n v="1"/>
    <b v="0"/>
    <x v="0"/>
    <s v="drama"/>
    <x v="161"/>
    <x v="3"/>
    <m/>
  </r>
  <r>
    <n v="162"/>
    <s v="See It My Way"/>
    <s v="This film follows a young man who has had only a troubled family life. He turns to all the wrong things and life falls apart."/>
    <n v="40000"/>
    <n v="50091"/>
    <x v="2"/>
    <x v="0"/>
    <s v="USD"/>
    <n v="1408232520"/>
    <n v="1405393356"/>
    <b v="0"/>
    <n v="10"/>
    <b v="0"/>
    <x v="0"/>
    <s v="drama"/>
    <x v="162"/>
    <x v="3"/>
    <m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x v="0"/>
    <s v="USD"/>
    <n v="1443657600"/>
    <n v="1440716654"/>
    <b v="0"/>
    <n v="0"/>
    <b v="0"/>
    <x v="0"/>
    <s v="drama"/>
    <x v="163"/>
    <x v="0"/>
    <m/>
  </r>
  <r>
    <n v="164"/>
    <s v="Angelix"/>
    <s v="Two cousins are caught up in the private war between warrior class angels and demons. You may be caught up too and not realize it yet."/>
    <n v="25000"/>
    <n v="49811"/>
    <x v="2"/>
    <x v="0"/>
    <s v="USD"/>
    <n v="1411150701"/>
    <n v="1405966701"/>
    <b v="0"/>
    <n v="7"/>
    <b v="0"/>
    <x v="0"/>
    <s v="drama"/>
    <x v="164"/>
    <x v="3"/>
    <m/>
  </r>
  <r>
    <n v="165"/>
    <s v="NET"/>
    <s v="A teacher. A boy. The beach and a heatwave that drove them all insane."/>
    <n v="30000"/>
    <n v="49588"/>
    <x v="2"/>
    <x v="1"/>
    <s v="GBP"/>
    <n v="1452613724"/>
    <n v="1450021724"/>
    <b v="0"/>
    <n v="0"/>
    <b v="0"/>
    <x v="0"/>
    <s v="drama"/>
    <x v="165"/>
    <x v="0"/>
    <m/>
  </r>
  <r>
    <n v="166"/>
    <s v="Pressure"/>
    <s v="A young teen makes a bad decision after joining gang and the film expresses his choices that led him to that point."/>
    <n v="10000"/>
    <n v="49321"/>
    <x v="2"/>
    <x v="0"/>
    <s v="USD"/>
    <n v="1484531362"/>
    <n v="1481939362"/>
    <b v="0"/>
    <n v="1"/>
    <b v="0"/>
    <x v="0"/>
    <s v="drama"/>
    <x v="166"/>
    <x v="2"/>
    <m/>
  </r>
  <r>
    <n v="167"/>
    <s v="Past"/>
    <s v="A young man experiences a tragedy and has the opportunity to go back and learn from his mistakes and find out his true self."/>
    <n v="25000"/>
    <n v="49100"/>
    <x v="2"/>
    <x v="0"/>
    <s v="USD"/>
    <n v="1438726535"/>
    <n v="1433542535"/>
    <b v="0"/>
    <n v="2"/>
    <b v="0"/>
    <x v="0"/>
    <s v="drama"/>
    <x v="167"/>
    <x v="0"/>
    <m/>
  </r>
  <r>
    <n v="168"/>
    <s v="Moving On"/>
    <s v="A homeless Gulf War 2 vet, and Congressional Medal of Honor recipient fights for his sanity on the mean streets of Albuquerque."/>
    <n v="48000"/>
    <n v="48434"/>
    <x v="2"/>
    <x v="0"/>
    <s v="USD"/>
    <n v="1426791770"/>
    <n v="1424203370"/>
    <b v="0"/>
    <n v="3"/>
    <b v="0"/>
    <x v="0"/>
    <s v="drama"/>
    <x v="168"/>
    <x v="0"/>
    <m/>
  </r>
  <r>
    <n v="169"/>
    <s v="Family"/>
    <s v="Family is a short film about a father and son and two brothers who were separated by the Korean war and finally reunite after 60 years."/>
    <n v="44250"/>
    <n v="47978"/>
    <x v="2"/>
    <x v="1"/>
    <s v="GBP"/>
    <n v="1413634059"/>
    <n v="1411042059"/>
    <b v="0"/>
    <n v="10"/>
    <b v="0"/>
    <x v="0"/>
    <s v="drama"/>
    <x v="169"/>
    <x v="3"/>
    <m/>
  </r>
  <r>
    <n v="170"/>
    <s v="Letters to Daniel"/>
    <s v="Amy &amp; Missy survive Amy's bipolar disorder and go on to become award winning &amp; bestselling authors, screenwriters &amp; filmmakers"/>
    <n v="40000"/>
    <n v="47665"/>
    <x v="2"/>
    <x v="0"/>
    <s v="USD"/>
    <n v="1440912480"/>
    <n v="1438385283"/>
    <b v="0"/>
    <n v="10"/>
    <b v="0"/>
    <x v="0"/>
    <s v="drama"/>
    <x v="170"/>
    <x v="0"/>
    <m/>
  </r>
  <r>
    <n v="171"/>
    <s v="IRL: Gamers Unite"/>
    <s v="Team Mayhem, a local small town gang of gamers who are enlisted   to save the world from the new great evil known as Prowler."/>
    <n v="10000"/>
    <n v="47327"/>
    <x v="2"/>
    <x v="0"/>
    <s v="USD"/>
    <n v="1470975614"/>
    <n v="1465791614"/>
    <b v="0"/>
    <n v="1"/>
    <b v="0"/>
    <x v="0"/>
    <s v="drama"/>
    <x v="171"/>
    <x v="2"/>
    <m/>
  </r>
  <r>
    <n v="172"/>
    <s v="The Blind Dolphin Story"/>
    <s v="A short film on the rarest mammal and the second most endangered freshwater river dolphin, in Pakistan."/>
    <n v="35000"/>
    <n v="47189"/>
    <x v="2"/>
    <x v="0"/>
    <s v="USD"/>
    <n v="1426753723"/>
    <n v="1423733323"/>
    <b v="0"/>
    <n v="0"/>
    <b v="0"/>
    <x v="0"/>
    <s v="drama"/>
    <x v="172"/>
    <x v="0"/>
    <m/>
  </r>
  <r>
    <n v="173"/>
    <s v="7 Sins"/>
    <s v="This is a film inspired by Quentin Tarantino, I want to make a film thats entertaining yet gritty. 7 Sins is in pre-production."/>
    <n v="75000"/>
    <n v="47074"/>
    <x v="2"/>
    <x v="1"/>
    <s v="GBP"/>
    <n v="1425131108"/>
    <n v="1422539108"/>
    <b v="0"/>
    <n v="0"/>
    <b v="0"/>
    <x v="0"/>
    <s v="drama"/>
    <x v="173"/>
    <x v="0"/>
    <m/>
  </r>
  <r>
    <n v="174"/>
    <s v="I Am Forgotten"/>
    <s v="An international short film project. It is about loneliness, wich is caused by the current compulsion to check your Facebook every day."/>
    <n v="20000"/>
    <n v="46643.07"/>
    <x v="2"/>
    <x v="9"/>
    <s v="EUR"/>
    <n v="1431108776"/>
    <n v="1425924776"/>
    <b v="0"/>
    <n v="0"/>
    <b v="0"/>
    <x v="0"/>
    <s v="drama"/>
    <x v="174"/>
    <x v="0"/>
    <m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x v="1"/>
    <s v="GBP"/>
    <n v="1409337611"/>
    <n v="1407177611"/>
    <b v="0"/>
    <n v="26"/>
    <b v="0"/>
    <x v="0"/>
    <s v="drama"/>
    <x v="175"/>
    <x v="3"/>
    <m/>
  </r>
  <r>
    <n v="176"/>
    <s v="Silent Monster"/>
    <s v="I'm seeking funding to finish my short film, Silent Monster, to bring awareness to teenage bullying as well as teenage violence."/>
    <n v="40000"/>
    <n v="46032"/>
    <x v="2"/>
    <x v="0"/>
    <s v="USD"/>
    <n v="1438803999"/>
    <n v="1436211999"/>
    <b v="0"/>
    <n v="0"/>
    <b v="0"/>
    <x v="0"/>
    <s v="drama"/>
    <x v="176"/>
    <x v="0"/>
    <m/>
  </r>
  <r>
    <n v="177"/>
    <s v="The Good Samaritan"/>
    <s v="I'm making a modern day version of the bible story &quot; The Good Samaritan&quot;"/>
    <n v="27000"/>
    <n v="45979.01"/>
    <x v="2"/>
    <x v="0"/>
    <s v="USD"/>
    <n v="1427155726"/>
    <n v="1425690526"/>
    <b v="0"/>
    <n v="7"/>
    <b v="0"/>
    <x v="0"/>
    <s v="drama"/>
    <x v="177"/>
    <x v="0"/>
    <m/>
  </r>
  <r>
    <n v="178"/>
    <s v="El viaje de LucÃ­a"/>
    <s v="El viaje de LucÃ­a es un largometraje de ficciÃ³n con temÃ¡tica sobre el cÃ¡ncer infantil."/>
    <n v="45000"/>
    <n v="45535"/>
    <x v="2"/>
    <x v="3"/>
    <s v="EUR"/>
    <n v="1448582145"/>
    <n v="1445986545"/>
    <b v="0"/>
    <n v="0"/>
    <b v="0"/>
    <x v="0"/>
    <s v="drama"/>
    <x v="178"/>
    <x v="0"/>
    <m/>
  </r>
  <r>
    <n v="179"/>
    <s v="Sustain: A Film About Survival"/>
    <s v="A feature-length film about how three people survive in a diseased world."/>
    <n v="40000"/>
    <n v="45126"/>
    <x v="2"/>
    <x v="0"/>
    <s v="USD"/>
    <n v="1457056555"/>
    <n v="1454464555"/>
    <b v="0"/>
    <n v="2"/>
    <b v="0"/>
    <x v="0"/>
    <s v="drama"/>
    <x v="179"/>
    <x v="2"/>
    <m/>
  </r>
  <r>
    <n v="180"/>
    <s v="The Rest of Us Mini-Series"/>
    <s v="The Rest of Us follows a survivor of an outbreak that nearly destroyed the earth as he travels to find some form of humanity."/>
    <n v="2500"/>
    <n v="45041"/>
    <x v="2"/>
    <x v="1"/>
    <s v="GBP"/>
    <n v="1428951600"/>
    <n v="1425512843"/>
    <b v="0"/>
    <n v="13"/>
    <b v="0"/>
    <x v="0"/>
    <s v="drama"/>
    <x v="180"/>
    <x v="0"/>
    <m/>
  </r>
  <r>
    <n v="181"/>
    <s v="Immemorial"/>
    <s v="Christina has been suffering with flash backs and some very disturbing nightmares and realises that it is more than just nightmares."/>
    <n v="25000"/>
    <n v="44669"/>
    <x v="2"/>
    <x v="1"/>
    <s v="GBP"/>
    <n v="1434995295"/>
    <n v="1432403295"/>
    <b v="0"/>
    <n v="4"/>
    <b v="0"/>
    <x v="0"/>
    <s v="drama"/>
    <x v="181"/>
    <x v="0"/>
    <m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x v="0"/>
    <s v="USD"/>
    <n v="1483748232"/>
    <n v="1481156232"/>
    <b v="0"/>
    <n v="0"/>
    <b v="0"/>
    <x v="0"/>
    <s v="drama"/>
    <x v="182"/>
    <x v="2"/>
    <m/>
  </r>
  <r>
    <n v="183"/>
    <s v="Three Little Words"/>
    <s v="Don't kill me until I meet my Dad"/>
    <n v="35000"/>
    <n v="44388"/>
    <x v="2"/>
    <x v="1"/>
    <s v="GBP"/>
    <n v="1417033610"/>
    <n v="1414438010"/>
    <b v="0"/>
    <n v="12"/>
    <b v="0"/>
    <x v="0"/>
    <s v="drama"/>
    <x v="183"/>
    <x v="3"/>
    <m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x v="5"/>
    <s v="CAD"/>
    <n v="1409543940"/>
    <n v="1404586762"/>
    <b v="0"/>
    <n v="2"/>
    <b v="0"/>
    <x v="0"/>
    <s v="drama"/>
    <x v="184"/>
    <x v="3"/>
    <m/>
  </r>
  <r>
    <n v="185"/>
    <s v="BLANK Short Movie"/>
    <s v="Love has no boundaries!"/>
    <n v="34000"/>
    <n v="43296"/>
    <x v="2"/>
    <x v="10"/>
    <s v="NOK"/>
    <n v="1471557139"/>
    <n v="1468965139"/>
    <b v="0"/>
    <n v="10"/>
    <b v="0"/>
    <x v="0"/>
    <s v="drama"/>
    <x v="185"/>
    <x v="2"/>
    <m/>
  </r>
  <r>
    <n v="186"/>
    <s v="Feature Film: The Wolfes"/>
    <s v="My film is about a boy who discovers the truth about his fathers dissapearance through the dark secrets of his mothers past."/>
    <n v="30000"/>
    <n v="43037"/>
    <x v="2"/>
    <x v="0"/>
    <s v="USD"/>
    <n v="1488571200"/>
    <n v="1485977434"/>
    <b v="0"/>
    <n v="0"/>
    <b v="0"/>
    <x v="0"/>
    <s v="drama"/>
    <x v="186"/>
    <x v="1"/>
    <m/>
  </r>
  <r>
    <n v="187"/>
    <s v="The Imbalanced Heart of a Symmetric Mind (film)"/>
    <s v="A young man suffering from a severe case of OCD embarks on a road trip to find peace of mind."/>
    <n v="200000"/>
    <n v="43015"/>
    <x v="2"/>
    <x v="0"/>
    <s v="USD"/>
    <n v="1437461940"/>
    <n v="1435383457"/>
    <b v="0"/>
    <n v="5"/>
    <b v="0"/>
    <x v="0"/>
    <s v="drama"/>
    <x v="187"/>
    <x v="0"/>
    <m/>
  </r>
  <r>
    <n v="188"/>
    <s v="Mariano (A Screenplay)"/>
    <s v="Mariano Messini, an aspiring musician, indebted to the mafia must put his life on the line to escape their grasp and pursue his dream."/>
    <n v="40000"/>
    <n v="42642"/>
    <x v="2"/>
    <x v="0"/>
    <s v="USD"/>
    <n v="1409891015"/>
    <n v="1407299015"/>
    <b v="0"/>
    <n v="0"/>
    <b v="0"/>
    <x v="0"/>
    <s v="drama"/>
    <x v="188"/>
    <x v="3"/>
    <m/>
  </r>
  <r>
    <n v="189"/>
    <s v="A GOOD MAN'S DECISION"/>
    <s v="Jack Barlow's wife and daughter shot in cold blood at a gun confiscation station in Texas, he sets out to save his family &amp; neighbors."/>
    <n v="40000"/>
    <n v="42311"/>
    <x v="2"/>
    <x v="0"/>
    <s v="USD"/>
    <n v="1472920477"/>
    <n v="1467736477"/>
    <b v="0"/>
    <n v="5"/>
    <b v="0"/>
    <x v="0"/>
    <s v="drama"/>
    <x v="189"/>
    <x v="2"/>
    <m/>
  </r>
  <r>
    <n v="190"/>
    <s v="REGIONRAT, the movie"/>
    <s v="Because hope can be a 4 letter word"/>
    <n v="500000"/>
    <n v="42086.42"/>
    <x v="2"/>
    <x v="0"/>
    <s v="USD"/>
    <n v="1466091446"/>
    <n v="1465227446"/>
    <b v="0"/>
    <n v="1"/>
    <b v="0"/>
    <x v="0"/>
    <s v="drama"/>
    <x v="190"/>
    <x v="2"/>
    <m/>
  </r>
  <r>
    <n v="191"/>
    <s v="Trillion: Feature Film"/>
    <s v="A young boy passionate about Astronomy and Chemistry tracks down an astroid that scientists said would never hit earth."/>
    <n v="350000"/>
    <n v="41950"/>
    <x v="2"/>
    <x v="2"/>
    <s v="AUD"/>
    <n v="1443782138"/>
    <n v="1440326138"/>
    <b v="0"/>
    <n v="3"/>
    <b v="0"/>
    <x v="0"/>
    <s v="drama"/>
    <x v="191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x v="0"/>
    <s v="USD"/>
    <n v="1413572432"/>
    <n v="1410980432"/>
    <b v="0"/>
    <n v="3"/>
    <b v="0"/>
    <x v="0"/>
    <s v="drama"/>
    <x v="192"/>
    <x v="3"/>
    <m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x v="1"/>
    <s v="GBP"/>
    <n v="1417217166"/>
    <n v="1412029566"/>
    <b v="0"/>
    <n v="0"/>
    <b v="0"/>
    <x v="0"/>
    <s v="drama"/>
    <x v="193"/>
    <x v="3"/>
    <m/>
  </r>
  <r>
    <n v="194"/>
    <s v="Desperation Short Film"/>
    <s v="Northern Irish Original Short Film based on the desperation of love and survival and taking a risk that may change everything."/>
    <n v="36400"/>
    <n v="41000"/>
    <x v="2"/>
    <x v="1"/>
    <s v="GBP"/>
    <n v="1457308531"/>
    <n v="1452124531"/>
    <b v="0"/>
    <n v="3"/>
    <b v="0"/>
    <x v="0"/>
    <s v="drama"/>
    <x v="194"/>
    <x v="2"/>
    <m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x v="0"/>
    <s v="USD"/>
    <n v="1436544332"/>
    <n v="1431360332"/>
    <b v="0"/>
    <n v="0"/>
    <b v="0"/>
    <x v="0"/>
    <s v="drama"/>
    <x v="195"/>
    <x v="0"/>
    <m/>
  </r>
  <r>
    <n v="196"/>
    <s v="Thunder Under Control"/>
    <s v="A moving short film about a retired female boxer who develops a relationship with a young journalist who idolises her"/>
    <n v="35000"/>
    <n v="40690"/>
    <x v="2"/>
    <x v="1"/>
    <s v="GBP"/>
    <n v="1444510800"/>
    <n v="1442062898"/>
    <b v="0"/>
    <n v="19"/>
    <b v="0"/>
    <x v="0"/>
    <s v="drama"/>
    <x v="196"/>
    <x v="0"/>
    <m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x v="1"/>
    <s v="GBP"/>
    <n v="1487365200"/>
    <n v="1483734100"/>
    <b v="0"/>
    <n v="8"/>
    <b v="0"/>
    <x v="0"/>
    <s v="drama"/>
    <x v="197"/>
    <x v="1"/>
    <m/>
  </r>
  <r>
    <n v="198"/>
    <s v="Nine Lives"/>
    <s v="Nine Lives is a story of one woman's survival of EIGHT near deaths and her love for one man as an influence to fight for the NINTH."/>
    <n v="20000"/>
    <n v="40502.99"/>
    <x v="2"/>
    <x v="0"/>
    <s v="USD"/>
    <n v="1412500322"/>
    <n v="1409908322"/>
    <b v="0"/>
    <n v="6"/>
    <b v="0"/>
    <x v="0"/>
    <s v="drama"/>
    <x v="198"/>
    <x v="3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x v="0"/>
    <s v="USD"/>
    <n v="1472698702"/>
    <n v="1470106702"/>
    <b v="0"/>
    <n v="0"/>
    <b v="0"/>
    <x v="0"/>
    <s v="drama"/>
    <x v="199"/>
    <x v="2"/>
    <m/>
  </r>
  <r>
    <n v="200"/>
    <s v="The Crossing Shore"/>
    <s v="A film dedicated to an AAF Pilot's struggle to survive behind enemy lines during WWII."/>
    <n v="22000"/>
    <n v="40357"/>
    <x v="2"/>
    <x v="0"/>
    <s v="USD"/>
    <n v="1410746403"/>
    <n v="1408154403"/>
    <b v="0"/>
    <n v="18"/>
    <b v="0"/>
    <x v="0"/>
    <s v="drama"/>
    <x v="200"/>
    <x v="3"/>
    <m/>
  </r>
  <r>
    <n v="201"/>
    <s v="Life of Change"/>
    <s v="Everyone has a choice. Can two college students get past their differences to save the life of a man whom they've never met before?"/>
    <n v="12500"/>
    <n v="40280"/>
    <x v="2"/>
    <x v="0"/>
    <s v="USD"/>
    <n v="1423424329"/>
    <n v="1421696329"/>
    <b v="0"/>
    <n v="7"/>
    <b v="0"/>
    <x v="0"/>
    <s v="drama"/>
    <x v="201"/>
    <x v="0"/>
    <m/>
  </r>
  <r>
    <n v="202"/>
    <s v="Modern Gangsters"/>
    <s v="new web series created by jonney terry"/>
    <n v="40000"/>
    <n v="40153"/>
    <x v="2"/>
    <x v="0"/>
    <s v="USD"/>
    <n v="1444337940"/>
    <n v="1441750564"/>
    <b v="0"/>
    <n v="0"/>
    <b v="0"/>
    <x v="0"/>
    <s v="drama"/>
    <x v="202"/>
    <x v="0"/>
    <m/>
  </r>
  <r>
    <n v="203"/>
    <s v="TheM"/>
    <s v="We are aiming to make a Web Series based on Youth Culture and the misrepresentation of socially stereotyped people."/>
    <n v="4900"/>
    <n v="40140.01"/>
    <x v="2"/>
    <x v="1"/>
    <s v="GBP"/>
    <n v="1422562864"/>
    <n v="1417378864"/>
    <b v="0"/>
    <n v="8"/>
    <b v="0"/>
    <x v="0"/>
    <s v="drama"/>
    <x v="203"/>
    <x v="3"/>
    <m/>
  </r>
  <r>
    <n v="204"/>
    <s v="WHERE IS DANIEL? The feature film"/>
    <s v="A feature film based on the true story of Bruce and Denise Morcombe and their battle for justice for their missing son Daniel."/>
    <n v="95000"/>
    <n v="40079"/>
    <x v="2"/>
    <x v="2"/>
    <s v="AUD"/>
    <n v="1470319203"/>
    <n v="1467727203"/>
    <b v="0"/>
    <n v="1293"/>
    <b v="0"/>
    <x v="0"/>
    <s v="drama"/>
    <x v="204"/>
    <x v="2"/>
    <m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x v="0"/>
    <s v="USD"/>
    <n v="1444144222"/>
    <n v="1441120222"/>
    <b v="0"/>
    <n v="17"/>
    <b v="0"/>
    <x v="0"/>
    <s v="drama"/>
    <x v="205"/>
    <x v="0"/>
    <m/>
  </r>
  <r>
    <n v="206"/>
    <s v="Blood Bond Movie Development"/>
    <s v="A love story featuring adoption,struggle,dysfunction,grace, healing, and restoration."/>
    <n v="35000"/>
    <n v="40043.25"/>
    <x v="2"/>
    <x v="0"/>
    <s v="USD"/>
    <n v="1470441983"/>
    <n v="1468627583"/>
    <b v="0"/>
    <n v="0"/>
    <b v="0"/>
    <x v="0"/>
    <s v="drama"/>
    <x v="206"/>
    <x v="2"/>
    <m/>
  </r>
  <r>
    <n v="207"/>
    <s v="M39 - Action film / Drama"/>
    <s v="To avoid bankruptcy, Vincent, a passionate young entrepreneur embarks  on an illicit affair in order to save his dream business."/>
    <n v="35000"/>
    <n v="39757"/>
    <x v="2"/>
    <x v="5"/>
    <s v="CAD"/>
    <n v="1420346638"/>
    <n v="1417754638"/>
    <b v="0"/>
    <n v="13"/>
    <b v="0"/>
    <x v="0"/>
    <s v="drama"/>
    <x v="207"/>
    <x v="3"/>
    <m/>
  </r>
  <r>
    <n v="208"/>
    <s v="OLIVIA"/>
    <s v="A young woman's journey from Africa to Australia where she finds heaven on earth, love and tragedy. Within her tragedy she saves lives."/>
    <n v="6000"/>
    <n v="39693.279999999999"/>
    <x v="2"/>
    <x v="2"/>
    <s v="AUD"/>
    <n v="1418719967"/>
    <n v="1416127967"/>
    <b v="0"/>
    <n v="0"/>
    <b v="0"/>
    <x v="0"/>
    <s v="drama"/>
    <x v="208"/>
    <x v="3"/>
    <m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x v="0"/>
    <s v="USD"/>
    <n v="1436566135"/>
    <n v="1433974135"/>
    <b v="0"/>
    <n v="0"/>
    <b v="0"/>
    <x v="0"/>
    <s v="drama"/>
    <x v="209"/>
    <x v="0"/>
    <m/>
  </r>
  <r>
    <n v="210"/>
    <s v="Like Son, Like Father"/>
    <s v="A tender short film about a young man who needs advice from  someone he had no intention of ever meeting, his biological father."/>
    <n v="30000"/>
    <n v="39500.5"/>
    <x v="2"/>
    <x v="0"/>
    <s v="USD"/>
    <n v="1443675600"/>
    <n v="1441157592"/>
    <b v="0"/>
    <n v="33"/>
    <b v="0"/>
    <x v="0"/>
    <s v="drama"/>
    <x v="210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0"/>
    <s v="drama"/>
    <x v="211"/>
    <x v="0"/>
    <m/>
  </r>
  <r>
    <n v="212"/>
    <s v="The Ecstasy of Vengeance - Feature Length Film"/>
    <s v="This film is a fictional crime drama following the events of a heist that ended in bloodshed."/>
    <n v="35000"/>
    <n v="39304"/>
    <x v="2"/>
    <x v="0"/>
    <s v="USD"/>
    <n v="1460837320"/>
    <n v="1455656920"/>
    <b v="0"/>
    <n v="1"/>
    <b v="0"/>
    <x v="0"/>
    <s v="drama"/>
    <x v="212"/>
    <x v="2"/>
    <m/>
  </r>
  <r>
    <n v="213"/>
    <s v="Hart Blvd. A feature film by Andrew Greve"/>
    <s v="A family dramedy about a grandfather  and grandson who are both on their path to redemption."/>
    <n v="14500"/>
    <n v="39137"/>
    <x v="2"/>
    <x v="0"/>
    <s v="USD"/>
    <n v="1439734001"/>
    <n v="1437142547"/>
    <b v="0"/>
    <n v="1"/>
    <b v="0"/>
    <x v="0"/>
    <s v="drama"/>
    <x v="213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x v="0"/>
    <s v="USD"/>
    <n v="1425655349"/>
    <n v="1420471349"/>
    <b v="0"/>
    <n v="1"/>
    <b v="0"/>
    <x v="0"/>
    <s v="drama"/>
    <x v="214"/>
    <x v="0"/>
    <m/>
  </r>
  <r>
    <n v="215"/>
    <s v="Invisible Scars"/>
    <s v="A short drama based on a true events. Story of a British Soldier who comes back home suffering from Post Traumatic Stress Disorder."/>
    <n v="35000"/>
    <n v="38876.949999999997"/>
    <x v="2"/>
    <x v="1"/>
    <s v="GBP"/>
    <n v="1455753540"/>
    <n v="1452058282"/>
    <b v="0"/>
    <n v="1"/>
    <b v="0"/>
    <x v="0"/>
    <s v="drama"/>
    <x v="215"/>
    <x v="2"/>
    <m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x v="0"/>
    <s v="USD"/>
    <n v="1429740037"/>
    <n v="1425423637"/>
    <b v="0"/>
    <n v="84"/>
    <b v="0"/>
    <x v="0"/>
    <s v="drama"/>
    <x v="216"/>
    <x v="0"/>
    <m/>
  </r>
  <r>
    <n v="217"/>
    <s v="Bitch"/>
    <s v="A roadmovie by paw"/>
    <n v="38000"/>
    <n v="38500"/>
    <x v="2"/>
    <x v="11"/>
    <s v="SEK"/>
    <n v="1419780149"/>
    <n v="1417101749"/>
    <b v="0"/>
    <n v="38"/>
    <b v="0"/>
    <x v="0"/>
    <s v="drama"/>
    <x v="217"/>
    <x v="3"/>
    <m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x v="0"/>
    <s v="USD"/>
    <n v="1431702289"/>
    <n v="1426518289"/>
    <b v="0"/>
    <n v="1"/>
    <b v="0"/>
    <x v="0"/>
    <s v="drama"/>
    <x v="218"/>
    <x v="0"/>
    <m/>
  </r>
  <r>
    <n v="219"/>
    <s v="True Colors"/>
    <s v="An hour-long pilot about a group of suburban LGBT teens coming of age in the early 90's."/>
    <n v="15000"/>
    <n v="37994"/>
    <x v="2"/>
    <x v="0"/>
    <s v="USD"/>
    <n v="1459493940"/>
    <n v="1456732225"/>
    <b v="0"/>
    <n v="76"/>
    <b v="0"/>
    <x v="0"/>
    <s v="drama"/>
    <x v="219"/>
    <x v="2"/>
    <m/>
  </r>
  <r>
    <n v="220"/>
    <s v="LA VIE"/>
    <s v="A Freelancer abandons everything to chase after his dream of being &quot;great&quot; escape to Bangkok and return to his home-world."/>
    <n v="35000"/>
    <n v="37354.269999999997"/>
    <x v="2"/>
    <x v="0"/>
    <s v="USD"/>
    <n v="1440101160"/>
    <n v="1436542030"/>
    <b v="0"/>
    <n v="3"/>
    <b v="0"/>
    <x v="0"/>
    <s v="drama"/>
    <x v="220"/>
    <x v="0"/>
    <m/>
  </r>
  <r>
    <n v="221"/>
    <s v="Archetypes"/>
    <s v="Film about Schizophrenia with Surreal Twists!"/>
    <n v="30000"/>
    <n v="37104.03"/>
    <x v="2"/>
    <x v="0"/>
    <s v="USD"/>
    <n v="1427569564"/>
    <n v="1422389164"/>
    <b v="0"/>
    <n v="0"/>
    <b v="0"/>
    <x v="0"/>
    <s v="drama"/>
    <x v="221"/>
    <x v="0"/>
    <m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x v="0"/>
    <s v="USD"/>
    <n v="1427423940"/>
    <n v="1422383318"/>
    <b v="0"/>
    <n v="2"/>
    <b v="0"/>
    <x v="0"/>
    <s v="drama"/>
    <x v="222"/>
    <x v="0"/>
    <m/>
  </r>
  <r>
    <n v="223"/>
    <s v="The Pass"/>
    <s v="An old man, a U.S Marine Corps veteran remembers his combat experience in the battle of Toktong Pass 1950, during the Korean War."/>
    <n v="35000"/>
    <n v="35932"/>
    <x v="2"/>
    <x v="0"/>
    <s v="USD"/>
    <n v="1463879100"/>
    <n v="1461287350"/>
    <b v="0"/>
    <n v="0"/>
    <b v="0"/>
    <x v="0"/>
    <s v="drama"/>
    <x v="223"/>
    <x v="2"/>
    <m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x v="2"/>
    <s v="AUD"/>
    <n v="1436506726"/>
    <n v="1431322726"/>
    <b v="0"/>
    <n v="0"/>
    <b v="0"/>
    <x v="0"/>
    <s v="drama"/>
    <x v="224"/>
    <x v="0"/>
    <m/>
  </r>
  <r>
    <n v="225"/>
    <s v="Backpage Shawty"/>
    <s v="I'm creating a &quot;Lifetime&quot; type drama film about a girl who uses backpage for money, but trying to turn her life around."/>
    <n v="35000"/>
    <n v="35640"/>
    <x v="2"/>
    <x v="0"/>
    <s v="USD"/>
    <n v="1460153054"/>
    <n v="1457564654"/>
    <b v="0"/>
    <n v="0"/>
    <b v="0"/>
    <x v="0"/>
    <s v="drama"/>
    <x v="225"/>
    <x v="2"/>
    <m/>
  </r>
  <r>
    <n v="226"/>
    <s v="MAGGIE Film"/>
    <s v="A TRUE STORY OF DOMESTIC VILOLENCE THAT SEEKS TO OFFER THE VIEWER OUTLEST OF SUPPORT."/>
    <n v="30000"/>
    <n v="35389.129999999997"/>
    <x v="2"/>
    <x v="1"/>
    <s v="GBP"/>
    <n v="1433064540"/>
    <n v="1428854344"/>
    <b v="0"/>
    <n v="2"/>
    <b v="0"/>
    <x v="0"/>
    <s v="drama"/>
    <x v="226"/>
    <x v="0"/>
    <m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x v="0"/>
    <s v="USD"/>
    <n v="1436477241"/>
    <n v="1433885241"/>
    <b v="0"/>
    <n v="0"/>
    <b v="0"/>
    <x v="0"/>
    <s v="drama"/>
    <x v="227"/>
    <x v="0"/>
    <m/>
  </r>
  <r>
    <n v="228"/>
    <s v="Facets of a Geek life"/>
    <s v="I am making a film from one one of my books called facets of a Geek life."/>
    <n v="20000"/>
    <n v="35307"/>
    <x v="2"/>
    <x v="1"/>
    <s v="GBP"/>
    <n v="1433176105"/>
    <n v="1427992105"/>
    <b v="0"/>
    <n v="0"/>
    <b v="0"/>
    <x v="0"/>
    <s v="drama"/>
    <x v="228"/>
    <x v="0"/>
    <m/>
  </r>
  <r>
    <n v="229"/>
    <s v="The Perfect Plan"/>
    <s v="I teenage girl that wants to go around the system. She does all she can to cheat and finds herself in a bad position when she messesup"/>
    <n v="35000"/>
    <n v="35296"/>
    <x v="2"/>
    <x v="12"/>
    <s v="EUR"/>
    <n v="1455402297"/>
    <n v="1452810297"/>
    <b v="0"/>
    <n v="0"/>
    <b v="0"/>
    <x v="0"/>
    <s v="drama"/>
    <x v="229"/>
    <x v="2"/>
    <m/>
  </r>
  <r>
    <n v="230"/>
    <s v="In Love There's War"/>
    <s v="In Love There's War is a spicy web series that will have viewers at the edge of their seats as deception and hidden secrecies unravel."/>
    <n v="35000"/>
    <n v="35275.64"/>
    <x v="2"/>
    <x v="0"/>
    <s v="USD"/>
    <n v="1433443151"/>
    <n v="1430851151"/>
    <b v="0"/>
    <n v="2"/>
    <b v="0"/>
    <x v="0"/>
    <s v="drama"/>
    <x v="230"/>
    <x v="0"/>
    <m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x v="0"/>
    <s v="USD"/>
    <n v="1451775651"/>
    <n v="1449183651"/>
    <b v="0"/>
    <n v="0"/>
    <b v="0"/>
    <x v="0"/>
    <s v="drama"/>
    <x v="231"/>
    <x v="0"/>
    <m/>
  </r>
  <r>
    <n v="232"/>
    <s v="#noblurredlines"/>
    <s v="A high-impact, high-quality resource to address, for young people and youth-related professionals, the issue of sexual consent."/>
    <n v="35000"/>
    <n v="35123"/>
    <x v="2"/>
    <x v="1"/>
    <s v="GBP"/>
    <n v="1425066546"/>
    <n v="1422474546"/>
    <b v="0"/>
    <n v="7"/>
    <b v="0"/>
    <x v="0"/>
    <s v="drama"/>
    <x v="232"/>
    <x v="0"/>
    <m/>
  </r>
  <r>
    <n v="233"/>
    <s v="Area 4 - The Film"/>
    <s v="â€œArea 4â€ revolves around Frank Hammond, a counselor at a high school, who discovers the scandals that took place."/>
    <n v="19000"/>
    <n v="35076"/>
    <x v="2"/>
    <x v="0"/>
    <s v="USD"/>
    <n v="1475185972"/>
    <n v="1472593972"/>
    <b v="0"/>
    <n v="0"/>
    <b v="0"/>
    <x v="0"/>
    <s v="drama"/>
    <x v="233"/>
    <x v="2"/>
    <m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x v="0"/>
    <s v="USD"/>
    <n v="1434847859"/>
    <n v="1431391859"/>
    <b v="0"/>
    <n v="5"/>
    <b v="0"/>
    <x v="0"/>
    <s v="drama"/>
    <x v="234"/>
    <x v="0"/>
    <m/>
  </r>
  <r>
    <n v="235"/>
    <s v="Film about help homeless child to live a better life."/>
    <s v="Taking people on a deep emotional trip with a story about sometimes those who have less, give more."/>
    <n v="25000"/>
    <n v="34660"/>
    <x v="2"/>
    <x v="0"/>
    <s v="USD"/>
    <n v="1436478497"/>
    <n v="1433886497"/>
    <b v="0"/>
    <n v="0"/>
    <b v="0"/>
    <x v="0"/>
    <s v="drama"/>
    <x v="235"/>
    <x v="0"/>
    <m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x v="0"/>
    <s v="USD"/>
    <n v="1451952000"/>
    <n v="1447380099"/>
    <b v="0"/>
    <n v="0"/>
    <b v="0"/>
    <x v="0"/>
    <s v="drama"/>
    <x v="236"/>
    <x v="0"/>
    <m/>
  </r>
  <r>
    <n v="237"/>
    <s v="Making The Choice"/>
    <s v="Making The Choice is a christian short film series."/>
    <n v="32360"/>
    <n v="34090.629999999997"/>
    <x v="2"/>
    <x v="0"/>
    <s v="USD"/>
    <n v="1457445069"/>
    <n v="1452261069"/>
    <b v="0"/>
    <n v="1"/>
    <b v="0"/>
    <x v="0"/>
    <s v="drama"/>
    <x v="237"/>
    <x v="2"/>
    <m/>
  </r>
  <r>
    <n v="238"/>
    <s v="Within The Threshold"/>
    <s v="A film to stop society from judging others and get along. Life is not about discrimination! Donate for this Thrilling Drama Series!!!!"/>
    <n v="15000"/>
    <n v="33892"/>
    <x v="2"/>
    <x v="0"/>
    <s v="USD"/>
    <n v="1483088400"/>
    <n v="1481324760"/>
    <b v="0"/>
    <n v="0"/>
    <b v="0"/>
    <x v="0"/>
    <s v="drama"/>
    <x v="238"/>
    <x v="2"/>
    <m/>
  </r>
  <r>
    <n v="239"/>
    <s v="Filthy - Short Film"/>
    <s v="Lovers Clint and Eli convey their conflicting perspectives of guilt and remorse while in the desolate Australian bush."/>
    <n v="100000"/>
    <n v="33791"/>
    <x v="2"/>
    <x v="2"/>
    <s v="AUD"/>
    <n v="1446984000"/>
    <n v="1445308730"/>
    <b v="0"/>
    <n v="5"/>
    <b v="0"/>
    <x v="0"/>
    <s v="drama"/>
    <x v="239"/>
    <x v="0"/>
    <m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x v="0"/>
    <s v="USD"/>
    <n v="1367773211"/>
    <n v="1363885211"/>
    <b v="1"/>
    <n v="137"/>
    <b v="1"/>
    <x v="0"/>
    <s v="documentary"/>
    <x v="240"/>
    <x v="4"/>
    <m/>
  </r>
  <r>
    <n v="241"/>
    <s v="&quot;LESLIE&quot;"/>
    <s v="&quot;LESLIE&quot; explores the unapologetic life of Leslie Cochran, the thong-clad homeless man turned cultural icon in the heart of Texas."/>
    <n v="85000"/>
    <n v="33486"/>
    <x v="0"/>
    <x v="0"/>
    <s v="USD"/>
    <n v="1419180304"/>
    <n v="1415292304"/>
    <b v="1"/>
    <n v="376"/>
    <b v="1"/>
    <x v="0"/>
    <s v="documentary"/>
    <x v="241"/>
    <x v="3"/>
    <m/>
  </r>
  <r>
    <n v="242"/>
    <s v="Hardwater"/>
    <s v="An unprecedented feature-length documentary film about Maine's tribal, oft-misunderstood ice fishing sub-culture."/>
    <n v="16000"/>
    <n v="33393.339999999997"/>
    <x v="0"/>
    <x v="0"/>
    <s v="USD"/>
    <n v="1324381790"/>
    <n v="1321357790"/>
    <b v="1"/>
    <n v="202"/>
    <b v="1"/>
    <x v="0"/>
    <s v="documentary"/>
    <x v="242"/>
    <x v="6"/>
    <m/>
  </r>
  <r>
    <n v="243"/>
    <s v="Following Boruch"/>
    <s v="A Hasidic man reaches a turning point in his recovery from mental illness and addiction, and is determined to start a new life."/>
    <n v="30000"/>
    <n v="33393"/>
    <x v="0"/>
    <x v="0"/>
    <s v="USD"/>
    <n v="1393031304"/>
    <n v="1390439304"/>
    <b v="1"/>
    <n v="328"/>
    <b v="1"/>
    <x v="0"/>
    <s v="documentary"/>
    <x v="243"/>
    <x v="3"/>
    <m/>
  </r>
  <r>
    <n v="244"/>
    <d v="2008-11-04T00:00:00"/>
    <s v="A transmedia-project to amass a library of footage shot the day Obama was elected, for (1) a feature documentary, (2) an interactive web history"/>
    <n v="25000"/>
    <n v="33370.769999999997"/>
    <x v="0"/>
    <x v="0"/>
    <s v="USD"/>
    <n v="1268723160"/>
    <n v="1265269559"/>
    <b v="1"/>
    <n v="84"/>
    <b v="1"/>
    <x v="0"/>
    <s v="documentary"/>
    <x v="244"/>
    <x v="7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x v="0"/>
    <s v="USD"/>
    <n v="1345079785"/>
    <n v="1342487785"/>
    <b v="1"/>
    <n v="96"/>
    <b v="1"/>
    <x v="0"/>
    <s v="documentary"/>
    <x v="245"/>
    <x v="5"/>
    <m/>
  </r>
  <r>
    <n v="246"/>
    <s v="LEAVING ATLANTA THE FILM"/>
    <s v="From 1979 to 1981 twenty-nine Black children in Atlanta were murdered and the others terrified. This is our story..."/>
    <n v="25000"/>
    <n v="33006"/>
    <x v="0"/>
    <x v="0"/>
    <s v="USD"/>
    <n v="1292665405"/>
    <n v="1288341805"/>
    <b v="1"/>
    <n v="223"/>
    <b v="1"/>
    <x v="0"/>
    <s v="documentary"/>
    <x v="246"/>
    <x v="7"/>
    <m/>
  </r>
  <r>
    <n v="247"/>
    <s v="Deja-Vu: Dissecting Memory on Camera"/>
    <s v="A young neuroscientist attempts to reconnect with his ailing father by obsessively studying old family footage._x000a_"/>
    <n v="30000"/>
    <n v="32903"/>
    <x v="0"/>
    <x v="0"/>
    <s v="USD"/>
    <n v="1287200340"/>
    <n v="1284042614"/>
    <b v="1"/>
    <n v="62"/>
    <b v="1"/>
    <x v="0"/>
    <s v="documentary"/>
    <x v="247"/>
    <x v="7"/>
    <m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x v="0"/>
    <s v="USD"/>
    <n v="1325961309"/>
    <n v="1322073309"/>
    <b v="1"/>
    <n v="146"/>
    <b v="1"/>
    <x v="0"/>
    <s v="documentary"/>
    <x v="248"/>
    <x v="6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x v="0"/>
    <s v="USD"/>
    <n v="1282498800"/>
    <n v="1275603020"/>
    <b v="1"/>
    <n v="235"/>
    <b v="1"/>
    <x v="0"/>
    <s v="documentary"/>
    <x v="249"/>
    <x v="7"/>
    <m/>
  </r>
  <r>
    <n v="250"/>
    <s v="BOONE- THE DOCUMENTARY"/>
    <s v="Three young farmers risk land and friendship to stand up to the USDA. An experiential film about living a life of self reliance."/>
    <n v="8000"/>
    <n v="32616"/>
    <x v="0"/>
    <x v="0"/>
    <s v="USD"/>
    <n v="1370525691"/>
    <n v="1367933691"/>
    <b v="1"/>
    <n v="437"/>
    <b v="1"/>
    <x v="0"/>
    <s v="documentary"/>
    <x v="250"/>
    <x v="4"/>
    <m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x v="0"/>
    <s v="USD"/>
    <n v="1337194800"/>
    <n v="1334429646"/>
    <b v="1"/>
    <n v="77"/>
    <b v="1"/>
    <x v="0"/>
    <s v="documentary"/>
    <x v="251"/>
    <x v="5"/>
    <m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x v="0"/>
    <s v="USD"/>
    <n v="1275364740"/>
    <n v="1269878058"/>
    <b v="1"/>
    <n v="108"/>
    <b v="1"/>
    <x v="0"/>
    <s v="documentary"/>
    <x v="252"/>
    <x v="7"/>
    <m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x v="0"/>
    <s v="USD"/>
    <n v="1329320235"/>
    <n v="1326728235"/>
    <b v="1"/>
    <n v="7"/>
    <b v="1"/>
    <x v="0"/>
    <s v="documentary"/>
    <x v="253"/>
    <x v="5"/>
    <m/>
  </r>
  <r>
    <n v="254"/>
    <s v="&quot;I Clown You&quot; Documentary"/>
    <s v="&quot;I Clown You&quot; is a documentary about Israeli medical clowns and clowning as an art of challenging the norm."/>
    <n v="25000"/>
    <n v="32006.67"/>
    <x v="0"/>
    <x v="0"/>
    <s v="USD"/>
    <n v="1445047200"/>
    <n v="1442443910"/>
    <b v="1"/>
    <n v="314"/>
    <b v="1"/>
    <x v="0"/>
    <s v="documentary"/>
    <x v="254"/>
    <x v="0"/>
    <m/>
  </r>
  <r>
    <n v="255"/>
    <s v="xoxosms: a documentary about love in the 21st century"/>
    <s v="xoxosms is a documentary about first love, long distance and Skype."/>
    <n v="30000"/>
    <n v="31896.33"/>
    <x v="0"/>
    <x v="0"/>
    <s v="USD"/>
    <n v="1300275482"/>
    <n v="1297687082"/>
    <b v="1"/>
    <n v="188"/>
    <b v="1"/>
    <x v="0"/>
    <s v="documentary"/>
    <x v="255"/>
    <x v="6"/>
    <m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x v="0"/>
    <s v="USD"/>
    <n v="1363458467"/>
    <n v="1360866467"/>
    <b v="1"/>
    <n v="275"/>
    <b v="1"/>
    <x v="0"/>
    <s v="documentary"/>
    <x v="256"/>
    <x v="4"/>
    <m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x v="0"/>
    <s v="USD"/>
    <n v="1463670162"/>
    <n v="1461078162"/>
    <b v="1"/>
    <n v="560"/>
    <b v="1"/>
    <x v="0"/>
    <s v="documentary"/>
    <x v="257"/>
    <x v="2"/>
    <m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x v="0"/>
    <s v="USD"/>
    <n v="1308359666"/>
    <n v="1305767666"/>
    <b v="1"/>
    <n v="688"/>
    <b v="1"/>
    <x v="0"/>
    <s v="documentary"/>
    <x v="258"/>
    <x v="6"/>
    <m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x v="0"/>
    <s v="USD"/>
    <n v="1428514969"/>
    <n v="1425922969"/>
    <b v="1"/>
    <n v="942"/>
    <b v="1"/>
    <x v="0"/>
    <s v="documentary"/>
    <x v="259"/>
    <x v="0"/>
    <m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x v="0"/>
    <s v="USD"/>
    <n v="1279360740"/>
    <n v="1275415679"/>
    <b v="1"/>
    <n v="88"/>
    <b v="1"/>
    <x v="0"/>
    <s v="documentary"/>
    <x v="260"/>
    <x v="7"/>
    <m/>
  </r>
  <r>
    <n v="261"/>
    <s v="Empires: The Film"/>
    <s v="Empires explores the impact of networks on histories and philosophies of political thought."/>
    <n v="30000"/>
    <n v="31404"/>
    <x v="0"/>
    <x v="0"/>
    <s v="USD"/>
    <n v="1339080900"/>
    <n v="1334783704"/>
    <b v="1"/>
    <n v="220"/>
    <b v="1"/>
    <x v="0"/>
    <s v="documentary"/>
    <x v="261"/>
    <x v="5"/>
    <m/>
  </r>
  <r>
    <n v="262"/>
    <s v="The Last Cosmonaut"/>
    <s v="He can never die. He will live forever. He is the last cosmonaut, and this is his story."/>
    <n v="7500"/>
    <n v="31330"/>
    <x v="0"/>
    <x v="0"/>
    <s v="USD"/>
    <n v="1298699828"/>
    <n v="1294811828"/>
    <b v="1"/>
    <n v="145"/>
    <b v="1"/>
    <x v="0"/>
    <s v="documentary"/>
    <x v="262"/>
    <x v="6"/>
    <m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x v="0"/>
    <s v="USD"/>
    <n v="1348786494"/>
    <n v="1346194494"/>
    <b v="1"/>
    <n v="963"/>
    <b v="1"/>
    <x v="0"/>
    <s v="documentary"/>
    <x v="263"/>
    <x v="5"/>
    <m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x v="0"/>
    <s v="USD"/>
    <n v="1336747995"/>
    <n v="1334155995"/>
    <b v="1"/>
    <n v="91"/>
    <b v="1"/>
    <x v="0"/>
    <s v="documentary"/>
    <x v="264"/>
    <x v="5"/>
    <m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x v="0"/>
    <s v="USD"/>
    <n v="1273522560"/>
    <n v="1269928430"/>
    <b v="1"/>
    <n v="58"/>
    <b v="1"/>
    <x v="0"/>
    <s v="documentary"/>
    <x v="265"/>
    <x v="7"/>
    <m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x v="0"/>
    <s v="USD"/>
    <n v="1271994660"/>
    <n v="1264565507"/>
    <b v="1"/>
    <n v="36"/>
    <b v="1"/>
    <x v="0"/>
    <s v="documentary"/>
    <x v="266"/>
    <x v="7"/>
    <m/>
  </r>
  <r>
    <n v="267"/>
    <s v="Uncharted Amazon"/>
    <s v="A visually stunning, feature length film chronicling life's challenges in the remote depths of the Amazon rainforest."/>
    <n v="10000"/>
    <n v="30866"/>
    <x v="0"/>
    <x v="1"/>
    <s v="GBP"/>
    <n v="1403693499"/>
    <n v="1401101499"/>
    <b v="1"/>
    <n v="165"/>
    <b v="1"/>
    <x v="0"/>
    <s v="documentary"/>
    <x v="267"/>
    <x v="3"/>
    <m/>
  </r>
  <r>
    <n v="268"/>
    <s v="La Tierra de los Adioses"/>
    <s v="Help us finish a documentary about four teens coming-of-age in a small, rural Mexican town that has suffered 50% migration to the U.S."/>
    <n v="15000"/>
    <n v="30805"/>
    <x v="0"/>
    <x v="0"/>
    <s v="USD"/>
    <n v="1320640778"/>
    <n v="1316749178"/>
    <b v="1"/>
    <n v="111"/>
    <b v="1"/>
    <x v="0"/>
    <s v="documentary"/>
    <x v="268"/>
    <x v="6"/>
    <m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x v="2"/>
    <s v="AUD"/>
    <n v="1487738622"/>
    <n v="1485146622"/>
    <b v="1"/>
    <n v="1596"/>
    <b v="1"/>
    <x v="0"/>
    <s v="documentary"/>
    <x v="269"/>
    <x v="1"/>
    <m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x v="0"/>
    <s v="USD"/>
    <n v="1306296000"/>
    <n v="1301950070"/>
    <b v="1"/>
    <n v="61"/>
    <b v="1"/>
    <x v="0"/>
    <s v="documentary"/>
    <x v="270"/>
    <x v="6"/>
    <m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0"/>
    <s v="documentary"/>
    <x v="271"/>
    <x v="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x v="0"/>
    <s v="USD"/>
    <n v="1272480540"/>
    <n v="1267220191"/>
    <b v="1"/>
    <n v="65"/>
    <b v="1"/>
    <x v="0"/>
    <s v="documentary"/>
    <x v="272"/>
    <x v="7"/>
    <m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x v="0"/>
    <s v="USD"/>
    <n v="1309694266"/>
    <n v="1307102266"/>
    <b v="1"/>
    <n v="118"/>
    <b v="1"/>
    <x v="0"/>
    <s v="documentary"/>
    <x v="273"/>
    <x v="6"/>
    <m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x v="0"/>
    <s v="USD"/>
    <n v="1333609140"/>
    <n v="1330638829"/>
    <b v="1"/>
    <n v="113"/>
    <b v="1"/>
    <x v="0"/>
    <s v="documentary"/>
    <x v="274"/>
    <x v="5"/>
    <m/>
  </r>
  <r>
    <n v="275"/>
    <s v="Finding the Funk"/>
    <s v="A journey through the origins and influence of funk music from James Brown to D'Angelo we are FINDING THE FUNK!"/>
    <n v="15000"/>
    <n v="30334.83"/>
    <x v="0"/>
    <x v="0"/>
    <s v="USD"/>
    <n v="1352511966"/>
    <n v="1349916366"/>
    <b v="1"/>
    <n v="332"/>
    <b v="1"/>
    <x v="0"/>
    <s v="documentary"/>
    <x v="275"/>
    <x v="5"/>
    <m/>
  </r>
  <r>
    <n v="276"/>
    <s v="Abalimi"/>
    <s v="A film about Xhosa women in townships of South Africa micro-farming to fight extreme poverty, gain health, and create food security."/>
    <n v="30000"/>
    <n v="30315"/>
    <x v="0"/>
    <x v="0"/>
    <s v="USD"/>
    <n v="1335574674"/>
    <n v="1330394274"/>
    <b v="1"/>
    <n v="62"/>
    <b v="1"/>
    <x v="0"/>
    <s v="documentary"/>
    <x v="276"/>
    <x v="5"/>
    <m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x v="0"/>
    <s v="USD"/>
    <n v="1432416219"/>
    <n v="1429824219"/>
    <b v="1"/>
    <n v="951"/>
    <b v="1"/>
    <x v="0"/>
    <s v="documentary"/>
    <x v="277"/>
    <x v="0"/>
    <m/>
  </r>
  <r>
    <n v="278"/>
    <s v="The Babushkas of Chernobyl"/>
    <s v="An unlikely story of spirit, defiance and beauty from the most contaminated place on Earth"/>
    <n v="15000"/>
    <n v="30274"/>
    <x v="0"/>
    <x v="0"/>
    <s v="USD"/>
    <n v="1350003539"/>
    <n v="1347411539"/>
    <b v="1"/>
    <n v="415"/>
    <b v="1"/>
    <x v="0"/>
    <s v="documentary"/>
    <x v="278"/>
    <x v="5"/>
    <m/>
  </r>
  <r>
    <n v="279"/>
    <s v="Instructions on Parting"/>
    <s v="This documentary film is an intimate portrait of love and loss that observes family and nature undergoing the cycle of birth to death."/>
    <n v="30000"/>
    <n v="30241"/>
    <x v="0"/>
    <x v="0"/>
    <s v="USD"/>
    <n v="1488160860"/>
    <n v="1485237096"/>
    <b v="1"/>
    <n v="305"/>
    <b v="1"/>
    <x v="0"/>
    <s v="documentary"/>
    <x v="279"/>
    <x v="1"/>
    <m/>
  </r>
  <r>
    <n v="280"/>
    <s v="Korengal Theatrical Release"/>
    <s v="My latest film Korengal, takes us back to the same valley with the same troops as in my Academy AwardÂ® nominated film Restrepo."/>
    <n v="24000"/>
    <n v="30226"/>
    <x v="0"/>
    <x v="0"/>
    <s v="USD"/>
    <n v="1401459035"/>
    <n v="1397571035"/>
    <b v="1"/>
    <n v="2139"/>
    <b v="1"/>
    <x v="0"/>
    <s v="documentary"/>
    <x v="280"/>
    <x v="3"/>
    <m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x v="0"/>
    <s v="USD"/>
    <n v="1249932360"/>
    <n v="1242532513"/>
    <b v="1"/>
    <n v="79"/>
    <b v="1"/>
    <x v="0"/>
    <s v="documentary"/>
    <x v="281"/>
    <x v="8"/>
    <m/>
  </r>
  <r>
    <n v="282"/>
    <s v="Greenlight the PATROL BASE JAKER Movie"/>
    <s v="See US Marines make counter-insurgency work in Helmand Province--the Taliban's stronghold in Afghanistan."/>
    <n v="130000"/>
    <n v="30112"/>
    <x v="0"/>
    <x v="0"/>
    <s v="USD"/>
    <n v="1266876000"/>
    <n v="1263679492"/>
    <b v="1"/>
    <n v="179"/>
    <b v="1"/>
    <x v="0"/>
    <s v="documentary"/>
    <x v="282"/>
    <x v="7"/>
    <m/>
  </r>
  <r>
    <n v="283"/>
    <s v="SOLE SURVIVOR"/>
    <s v="What is the impact of survivorship on the human condition?"/>
    <n v="10000"/>
    <n v="30047.64"/>
    <x v="0"/>
    <x v="0"/>
    <s v="USD"/>
    <n v="1306904340"/>
    <n v="1305219744"/>
    <b v="1"/>
    <n v="202"/>
    <b v="1"/>
    <x v="0"/>
    <s v="documentary"/>
    <x v="283"/>
    <x v="6"/>
    <m/>
  </r>
  <r>
    <n v="284"/>
    <s v="Wisconsin Rising"/>
    <s v="A film documenting WI Gov.Scott Walker's attack on working families and how it is reanimating the American labor movement."/>
    <n v="12000"/>
    <n v="30037.01"/>
    <x v="0"/>
    <x v="0"/>
    <s v="USD"/>
    <n v="1327167780"/>
    <n v="1325007780"/>
    <b v="1"/>
    <n v="760"/>
    <b v="1"/>
    <x v="0"/>
    <s v="documentary"/>
    <x v="284"/>
    <x v="6"/>
    <m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x v="0"/>
    <s v="USD"/>
    <n v="1379614128"/>
    <n v="1377022128"/>
    <b v="1"/>
    <n v="563"/>
    <b v="1"/>
    <x v="0"/>
    <s v="documentary"/>
    <x v="285"/>
    <x v="4"/>
    <m/>
  </r>
  <r>
    <n v="286"/>
    <s v="George Tice: Seeing Beyond the Moment"/>
    <s v="A documentary film on the life of legendary photographer George Tice by Peter Bosco, Bruce Wodder and Douglas Underdahl."/>
    <n v="25000"/>
    <n v="29939"/>
    <x v="0"/>
    <x v="0"/>
    <s v="USD"/>
    <n v="1364236524"/>
    <n v="1360352124"/>
    <b v="1"/>
    <n v="135"/>
    <b v="1"/>
    <x v="0"/>
    <s v="documentary"/>
    <x v="286"/>
    <x v="4"/>
    <m/>
  </r>
  <r>
    <n v="287"/>
    <s v="In Country: A Documentary Film (POSTPRODUCTION)"/>
    <s v="War is hell. Why would anyone want to spend their weekends there?"/>
    <n v="25000"/>
    <n v="29681.55"/>
    <x v="0"/>
    <x v="0"/>
    <s v="USD"/>
    <n v="1351828800"/>
    <n v="1349160018"/>
    <b v="1"/>
    <n v="290"/>
    <b v="1"/>
    <x v="0"/>
    <s v="documentary"/>
    <x v="287"/>
    <x v="5"/>
    <m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x v="0"/>
    <s v="USD"/>
    <n v="1340683393"/>
    <n v="1337659393"/>
    <b v="1"/>
    <n v="447"/>
    <b v="1"/>
    <x v="0"/>
    <s v="documentary"/>
    <x v="288"/>
    <x v="5"/>
    <m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x v="1"/>
    <s v="GBP"/>
    <n v="1383389834"/>
    <n v="1380797834"/>
    <b v="1"/>
    <n v="232"/>
    <b v="1"/>
    <x v="0"/>
    <s v="documentary"/>
    <x v="289"/>
    <x v="4"/>
    <m/>
  </r>
  <r>
    <n v="290"/>
    <s v="INTOTHEWOODS.TV â€“ Music Media from the Pacific Northwest"/>
    <s v="Help INTOTHEWOODS.TV purchase audio and video gear, lighting and BACK UP HARD DRIVES"/>
    <n v="25000"/>
    <n v="29209.78"/>
    <x v="0"/>
    <x v="0"/>
    <s v="USD"/>
    <n v="1296633540"/>
    <n v="1292316697"/>
    <b v="1"/>
    <n v="168"/>
    <b v="1"/>
    <x v="0"/>
    <s v="documentary"/>
    <x v="290"/>
    <x v="7"/>
    <m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x v="0"/>
    <s v="USD"/>
    <n v="1367366460"/>
    <n v="1365791246"/>
    <b v="1"/>
    <n v="128"/>
    <b v="1"/>
    <x v="0"/>
    <s v="documentary"/>
    <x v="291"/>
    <x v="4"/>
    <m/>
  </r>
  <r>
    <n v="292"/>
    <s v="The Undocumented"/>
    <s v="THE UNDOCUMENTED is a 90 cinema verite documentary that exposes a little known consequence of current U. S. immigration policy."/>
    <n v="35000"/>
    <n v="28986.16"/>
    <x v="0"/>
    <x v="0"/>
    <s v="USD"/>
    <n v="1319860740"/>
    <n v="1317064599"/>
    <b v="1"/>
    <n v="493"/>
    <b v="1"/>
    <x v="0"/>
    <s v="documentary"/>
    <x v="292"/>
    <x v="6"/>
    <m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x v="0"/>
    <s v="USD"/>
    <n v="1398009714"/>
    <n v="1395417714"/>
    <b v="1"/>
    <n v="131"/>
    <b v="1"/>
    <x v="0"/>
    <s v="documentary"/>
    <x v="293"/>
    <x v="3"/>
    <m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x v="0"/>
    <s v="USD"/>
    <n v="1279555200"/>
    <n v="1276480894"/>
    <b v="1"/>
    <n v="50"/>
    <b v="1"/>
    <x v="0"/>
    <s v="documentary"/>
    <x v="294"/>
    <x v="7"/>
    <m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x v="0"/>
    <s v="USD"/>
    <n v="1383264000"/>
    <n v="1378080409"/>
    <b v="1"/>
    <n v="665"/>
    <b v="1"/>
    <x v="0"/>
    <s v="documentary"/>
    <x v="295"/>
    <x v="4"/>
    <m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0"/>
    <s v="documentary"/>
    <x v="296"/>
    <x v="5"/>
    <m/>
  </r>
  <r>
    <n v="297"/>
    <s v="Who Owns Yoga?"/>
    <s v="Who Owns Yoga? is a feature length documentary film that explores the changing nature of yoga in the modern world."/>
    <n v="28450"/>
    <n v="28520"/>
    <x v="0"/>
    <x v="0"/>
    <s v="USD"/>
    <n v="1430452740"/>
    <n v="1427390901"/>
    <b v="1"/>
    <n v="142"/>
    <b v="1"/>
    <x v="0"/>
    <s v="documentary"/>
    <x v="297"/>
    <x v="0"/>
    <m/>
  </r>
  <r>
    <n v="298"/>
    <s v="DisHonesty - A Documentary Feature Film"/>
    <s v="The truth is, we all lie - and by &quot;we,&quot; we mean everyone!"/>
    <n v="10000"/>
    <n v="28474"/>
    <x v="0"/>
    <x v="0"/>
    <s v="USD"/>
    <n v="1399669200"/>
    <n v="1394536048"/>
    <b v="1"/>
    <n v="2436"/>
    <b v="1"/>
    <x v="0"/>
    <s v="documentary"/>
    <x v="298"/>
    <x v="3"/>
    <m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x v="0"/>
    <s v="USD"/>
    <n v="1289975060"/>
    <n v="1287379460"/>
    <b v="1"/>
    <n v="244"/>
    <b v="1"/>
    <x v="0"/>
    <s v="documentary"/>
    <x v="299"/>
    <x v="7"/>
    <m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0"/>
    <s v="documentary"/>
    <x v="300"/>
    <x v="6"/>
    <m/>
  </r>
  <r>
    <n v="301"/>
    <s v="WORLD FAIR"/>
    <s v="A film about personal memory, amateur cinematography, and visions of the future at the 1939 New York World's Fair."/>
    <n v="4000"/>
    <n v="28167.25"/>
    <x v="0"/>
    <x v="0"/>
    <s v="USD"/>
    <n v="1363711335"/>
    <n v="1360258935"/>
    <b v="1"/>
    <n v="251"/>
    <b v="1"/>
    <x v="0"/>
    <s v="documentary"/>
    <x v="301"/>
    <x v="4"/>
    <m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x v="0"/>
    <s v="USD"/>
    <n v="1330115638"/>
    <n v="1327523638"/>
    <b v="1"/>
    <n v="108"/>
    <b v="1"/>
    <x v="0"/>
    <s v="documentary"/>
    <x v="302"/>
    <x v="5"/>
    <m/>
  </r>
  <r>
    <n v="303"/>
    <s v="The Forest for the Trees"/>
    <s v="The story of Jadab Payeng, an Indian man who single handedly planted nearly 1400 acres of forest to save his island, Majuli."/>
    <n v="24000"/>
    <n v="28067.34"/>
    <x v="0"/>
    <x v="0"/>
    <s v="USD"/>
    <n v="1338601346"/>
    <n v="1336009346"/>
    <b v="1"/>
    <n v="82"/>
    <b v="1"/>
    <x v="0"/>
    <s v="documentary"/>
    <x v="303"/>
    <x v="5"/>
    <m/>
  </r>
  <r>
    <n v="304"/>
    <s v="Beyond Iconic: Distribution for film on Dennis Stock"/>
    <s v="A portrait of a life fully realized and a look at what it takes to make great photography."/>
    <n v="50000"/>
    <n v="27849.22"/>
    <x v="0"/>
    <x v="0"/>
    <s v="USD"/>
    <n v="1346464800"/>
    <n v="1343096197"/>
    <b v="1"/>
    <n v="74"/>
    <b v="1"/>
    <x v="0"/>
    <s v="documentary"/>
    <x v="304"/>
    <x v="5"/>
    <m/>
  </r>
  <r>
    <n v="305"/>
    <s v="My Friend Mott-ly"/>
    <s v="A documentary that I am making about the difficult, but inspiring, life of a late friend of mine."/>
    <n v="23000"/>
    <n v="27675"/>
    <x v="0"/>
    <x v="0"/>
    <s v="USD"/>
    <n v="1331392049"/>
    <n v="1328800049"/>
    <b v="1"/>
    <n v="189"/>
    <b v="1"/>
    <x v="0"/>
    <s v="documentary"/>
    <x v="305"/>
    <x v="5"/>
    <m/>
  </r>
  <r>
    <n v="306"/>
    <s v="Escape/Artist: The Jason Escape Documentary"/>
    <s v="A feature-length documentary on the life of Boston escape artist Jason Escape."/>
    <n v="25000"/>
    <n v="27600.2"/>
    <x v="0"/>
    <x v="0"/>
    <s v="USD"/>
    <n v="1363806333"/>
    <n v="1362081933"/>
    <b v="1"/>
    <n v="80"/>
    <b v="1"/>
    <x v="0"/>
    <s v="documentary"/>
    <x v="306"/>
    <x v="4"/>
    <m/>
  </r>
  <r>
    <n v="307"/>
    <s v="Grammar Revolution"/>
    <s v="Why is grammar important?"/>
    <n v="23000"/>
    <n v="27541"/>
    <x v="0"/>
    <x v="0"/>
    <s v="USD"/>
    <n v="1360276801"/>
    <n v="1357684801"/>
    <b v="1"/>
    <n v="576"/>
    <b v="1"/>
    <x v="0"/>
    <s v="documentary"/>
    <x v="307"/>
    <x v="4"/>
    <m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x v="0"/>
    <s v="USD"/>
    <n v="1299775210"/>
    <n v="1295887210"/>
    <b v="1"/>
    <n v="202"/>
    <b v="1"/>
    <x v="0"/>
    <s v="documentary"/>
    <x v="308"/>
    <x v="6"/>
    <m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x v="0"/>
    <s v="USD"/>
    <n v="1346695334"/>
    <n v="1344880934"/>
    <b v="1"/>
    <n v="238"/>
    <b v="1"/>
    <x v="0"/>
    <s v="documentary"/>
    <x v="309"/>
    <x v="5"/>
    <m/>
  </r>
  <r>
    <n v="310"/>
    <s v="Feels Like Coming Home Tour"/>
    <s v="30 day tour to release a compilation CD with 16 original songs about hometowns.  Webisodes and documentary to follow."/>
    <n v="26500"/>
    <n v="27189"/>
    <x v="0"/>
    <x v="0"/>
    <s v="USD"/>
    <n v="1319076000"/>
    <n v="1317788623"/>
    <b v="1"/>
    <n v="36"/>
    <b v="1"/>
    <x v="0"/>
    <s v="documentary"/>
    <x v="310"/>
    <x v="6"/>
    <m/>
  </r>
  <r>
    <n v="311"/>
    <s v="The Sticking Place Interactive Documentary"/>
    <s v="An imaginative interactive documentary about Leah Callahan, a freestyle wrestler and Olympic hopeful."/>
    <n v="25000"/>
    <n v="26978"/>
    <x v="0"/>
    <x v="0"/>
    <s v="USD"/>
    <n v="1325404740"/>
    <n v="1321852592"/>
    <b v="1"/>
    <n v="150"/>
    <b v="1"/>
    <x v="0"/>
    <s v="documentary"/>
    <x v="311"/>
    <x v="6"/>
    <m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x v="0"/>
    <s v="USD"/>
    <n v="1365973432"/>
    <n v="1363381432"/>
    <b v="1"/>
    <n v="146"/>
    <b v="1"/>
    <x v="0"/>
    <s v="documentary"/>
    <x v="312"/>
    <x v="4"/>
    <m/>
  </r>
  <r>
    <n v="313"/>
    <s v="DEVIL MAY CARE"/>
    <s v="Most people have heard Bob Dorough's music over the past 50 years without knowing it. Until now. A story for every artist who refuses to give up."/>
    <n v="25000"/>
    <n v="26619"/>
    <x v="0"/>
    <x v="0"/>
    <s v="USD"/>
    <n v="1281542340"/>
    <n v="1277702894"/>
    <b v="1"/>
    <n v="222"/>
    <b v="1"/>
    <x v="0"/>
    <s v="documentary"/>
    <x v="313"/>
    <x v="7"/>
    <m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x v="0"/>
    <s v="USD"/>
    <n v="1362167988"/>
    <n v="1359575988"/>
    <b v="1"/>
    <n v="120"/>
    <b v="1"/>
    <x v="0"/>
    <s v="documentary"/>
    <x v="314"/>
    <x v="4"/>
    <m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0"/>
    <s v="documentary"/>
    <x v="315"/>
    <x v="5"/>
    <m/>
  </r>
  <r>
    <n v="316"/>
    <s v="THE SECRET TRIAL 5 - GRASSROOTS CROSS-CANADA TOUR"/>
    <s v="Award winning documentary The Secret Trial 5 needs your help for a Cross-Canada Tour!"/>
    <n v="25000"/>
    <n v="26480"/>
    <x v="0"/>
    <x v="5"/>
    <s v="CAD"/>
    <n v="1418273940"/>
    <n v="1415398197"/>
    <b v="1"/>
    <n v="158"/>
    <b v="1"/>
    <x v="0"/>
    <s v="documentary"/>
    <x v="316"/>
    <x v="3"/>
    <m/>
  </r>
  <r>
    <n v="317"/>
    <s v="Good Men, Bad Men, and a Few Rowdy Ladies"/>
    <s v="The story of a cowboy town with a prison problem, and the colorful characters who call it home."/>
    <n v="25000"/>
    <n v="26452"/>
    <x v="0"/>
    <x v="0"/>
    <s v="USD"/>
    <n v="1386778483"/>
    <n v="1384186483"/>
    <b v="1"/>
    <n v="316"/>
    <b v="1"/>
    <x v="0"/>
    <s v="documentary"/>
    <x v="317"/>
    <x v="4"/>
    <m/>
  </r>
  <r>
    <n v="318"/>
    <s v="Friend Request: Accepted"/>
    <s v="Photographer, Ty Morin, pays a visit to every single one of his Facebook friends to take their portrait...all 788 of them."/>
    <n v="15000"/>
    <n v="26445"/>
    <x v="0"/>
    <x v="0"/>
    <s v="USD"/>
    <n v="1364342151"/>
    <n v="1361753751"/>
    <b v="1"/>
    <n v="284"/>
    <b v="1"/>
    <x v="0"/>
    <s v="documentary"/>
    <x v="318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x v="0"/>
    <s v="USD"/>
    <n v="1265097540"/>
    <n v="1257538029"/>
    <b v="1"/>
    <n v="51"/>
    <b v="1"/>
    <x v="0"/>
    <s v="documentary"/>
    <x v="319"/>
    <x v="8"/>
    <m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x v="1"/>
    <s v="GBP"/>
    <n v="1450825200"/>
    <n v="1448284433"/>
    <b v="1"/>
    <n v="158"/>
    <b v="1"/>
    <x v="0"/>
    <s v="documentary"/>
    <x v="320"/>
    <x v="0"/>
    <m/>
  </r>
  <r>
    <n v="321"/>
    <s v="An Impossible Project"/>
    <s v="The more digital the world, the more analog our dreams._x000a_A feature documentary shot on 35mm film."/>
    <n v="90000"/>
    <n v="26349"/>
    <x v="0"/>
    <x v="12"/>
    <s v="EUR"/>
    <n v="1478605386"/>
    <n v="1475577786"/>
    <b v="1"/>
    <n v="337"/>
    <b v="1"/>
    <x v="0"/>
    <s v="documentary"/>
    <x v="321"/>
    <x v="2"/>
    <m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0"/>
    <s v="documentary"/>
    <x v="322"/>
    <x v="2"/>
    <m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x v="0"/>
    <s v="USD"/>
    <n v="1482307140"/>
    <n v="1479886966"/>
    <b v="1"/>
    <n v="58"/>
    <b v="1"/>
    <x v="0"/>
    <s v="documentary"/>
    <x v="323"/>
    <x v="2"/>
    <m/>
  </r>
  <r>
    <n v="324"/>
    <s v="KEEP MOVING FORWARD - Documentary Film"/>
    <s v="A documentary about a Vietnam veteran who finds peace from his PTSD through Disney, rather than medication."/>
    <n v="25000"/>
    <n v="26233.45"/>
    <x v="0"/>
    <x v="0"/>
    <s v="USD"/>
    <n v="1438441308"/>
    <n v="1435590108"/>
    <b v="1"/>
    <n v="82"/>
    <b v="1"/>
    <x v="0"/>
    <s v="documentary"/>
    <x v="324"/>
    <x v="0"/>
    <m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x v="0"/>
    <s v="USD"/>
    <n v="1482208233"/>
    <n v="1479184233"/>
    <b v="1"/>
    <n v="736"/>
    <b v="1"/>
    <x v="0"/>
    <s v="documentary"/>
    <x v="325"/>
    <x v="2"/>
    <m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x v="0"/>
    <s v="USD"/>
    <n v="1489532220"/>
    <n v="1486625606"/>
    <b v="1"/>
    <n v="1151"/>
    <b v="1"/>
    <x v="0"/>
    <s v="documentary"/>
    <x v="326"/>
    <x v="1"/>
    <m/>
  </r>
  <r>
    <n v="327"/>
    <s v="Finding Beauty In the Rubble"/>
    <s v="A short film documenting the inspirational life of Mrs. Fukuoka, a tsunami survivor helping to bring hope back to her community."/>
    <n v="16350"/>
    <n v="26024"/>
    <x v="0"/>
    <x v="0"/>
    <s v="USD"/>
    <n v="1427011200"/>
    <n v="1424669929"/>
    <b v="1"/>
    <n v="34"/>
    <b v="1"/>
    <x v="0"/>
    <s v="documentary"/>
    <x v="327"/>
    <x v="0"/>
    <m/>
  </r>
  <r>
    <n v="328"/>
    <s v="Edgar Allan Poe: Buried Alive"/>
    <s v="A documentary that tells the real story of the misunderstood author, and explores the iconic status he still commands today."/>
    <n v="25000"/>
    <n v="25800"/>
    <x v="0"/>
    <x v="0"/>
    <s v="USD"/>
    <n v="1446350400"/>
    <n v="1443739388"/>
    <b v="1"/>
    <n v="498"/>
    <b v="1"/>
    <x v="0"/>
    <s v="documentary"/>
    <x v="328"/>
    <x v="0"/>
    <m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x v="0"/>
    <s v="USD"/>
    <n v="1446868800"/>
    <n v="1444821127"/>
    <b v="1"/>
    <n v="167"/>
    <b v="1"/>
    <x v="0"/>
    <s v="documentary"/>
    <x v="329"/>
    <x v="0"/>
    <m/>
  </r>
  <r>
    <n v="330"/>
    <s v="The Power of Place"/>
    <s v="A film project that will compel decision makers to conserve iconic NH landscapes at risk due to an electricity transmission project."/>
    <n v="55650"/>
    <n v="25655"/>
    <x v="0"/>
    <x v="0"/>
    <s v="USD"/>
    <n v="1368763140"/>
    <n v="1366028563"/>
    <b v="1"/>
    <n v="340"/>
    <b v="1"/>
    <x v="0"/>
    <s v="documentary"/>
    <x v="330"/>
    <x v="4"/>
    <m/>
  </r>
  <r>
    <n v="331"/>
    <s v="Living On Soul: The Family Daptone"/>
    <s v="A hybrid music documentary/concert film featuring Sharon Jones, Charles Bradley and the rest of the Daptone Records family."/>
    <n v="25000"/>
    <n v="25648"/>
    <x v="0"/>
    <x v="0"/>
    <s v="USD"/>
    <n v="1466171834"/>
    <n v="1463493434"/>
    <b v="1"/>
    <n v="438"/>
    <b v="1"/>
    <x v="0"/>
    <s v="documentary"/>
    <x v="331"/>
    <x v="2"/>
    <m/>
  </r>
  <r>
    <n v="332"/>
    <s v="Changing of the Gods"/>
    <s v="A groundbreaking new film by Kenny Ausubel &amp; Louie Schwartzberg, featuring John Cleese, based on the work of Richard Tarnas."/>
    <n v="12000"/>
    <n v="25577.56"/>
    <x v="0"/>
    <x v="0"/>
    <s v="USD"/>
    <n v="1446019200"/>
    <n v="1442420377"/>
    <b v="1"/>
    <n v="555"/>
    <b v="1"/>
    <x v="0"/>
    <s v="documentary"/>
    <x v="332"/>
    <x v="0"/>
    <m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x v="0"/>
    <s v="USD"/>
    <n v="1460038591"/>
    <n v="1457450191"/>
    <b v="1"/>
    <n v="266"/>
    <b v="1"/>
    <x v="0"/>
    <s v="documentary"/>
    <x v="333"/>
    <x v="2"/>
    <m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0"/>
    <s v="documentary"/>
    <x v="334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x v="0"/>
    <s v="USD"/>
    <n v="1431122400"/>
    <n v="1428428515"/>
    <b v="1"/>
    <n v="80"/>
    <b v="1"/>
    <x v="0"/>
    <s v="documentary"/>
    <x v="335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0"/>
    <s v="documentary"/>
    <x v="336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x v="0"/>
    <s v="USD"/>
    <n v="1426298708"/>
    <n v="1423710308"/>
    <b v="1"/>
    <n v="31"/>
    <b v="1"/>
    <x v="0"/>
    <s v="documentary"/>
    <x v="337"/>
    <x v="0"/>
    <m/>
  </r>
  <r>
    <n v="338"/>
    <s v="Queer Genius"/>
    <s v="&quot;Queer Genius&quot; explores the lives of four visionary queer artists: Eileen Myles, Barbara Hammer, Jibz Cameron and Shannon Funchess"/>
    <n v="25000"/>
    <n v="25312"/>
    <x v="0"/>
    <x v="0"/>
    <s v="USD"/>
    <n v="1472864400"/>
    <n v="1468001290"/>
    <b v="1"/>
    <n v="236"/>
    <b v="1"/>
    <x v="0"/>
    <s v="documentary"/>
    <x v="338"/>
    <x v="2"/>
    <m/>
  </r>
  <r>
    <n v="339"/>
    <s v="A Man, A Plan, A Palindrome (Feature)"/>
    <s v="A documentary film following the world's greatest palindromists leading up to the 2017 World Palindrome Championship."/>
    <n v="500000"/>
    <n v="25174"/>
    <x v="0"/>
    <x v="0"/>
    <s v="USD"/>
    <n v="1430331268"/>
    <n v="1427739268"/>
    <b v="1"/>
    <n v="89"/>
    <b v="1"/>
    <x v="0"/>
    <s v="documentary"/>
    <x v="339"/>
    <x v="0"/>
    <m/>
  </r>
  <r>
    <n v="340"/>
    <s v="Somaliland: The Abaarso Story"/>
    <s v="Feature-length documentary about five Somali Muslim students pursuing dreams of education in America"/>
    <n v="25000"/>
    <n v="25132"/>
    <x v="0"/>
    <x v="0"/>
    <s v="USD"/>
    <n v="1489006800"/>
    <n v="1486397007"/>
    <b v="1"/>
    <n v="299"/>
    <b v="1"/>
    <x v="0"/>
    <s v="documentary"/>
    <x v="340"/>
    <x v="1"/>
    <m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x v="0"/>
    <s v="USD"/>
    <n v="1412135940"/>
    <n v="1410555998"/>
    <b v="1"/>
    <n v="55"/>
    <b v="1"/>
    <x v="0"/>
    <s v="documentary"/>
    <x v="341"/>
    <x v="3"/>
    <m/>
  </r>
  <r>
    <n v="342"/>
    <s v="BREAKING A MONSTER a film about the band Unlocking The Truth"/>
    <s v="BREAKING A MONSTER needs your help to play in THEATERS!"/>
    <n v="5000"/>
    <n v="24790"/>
    <x v="0"/>
    <x v="0"/>
    <s v="USD"/>
    <n v="1461955465"/>
    <n v="1459363465"/>
    <b v="1"/>
    <n v="325"/>
    <b v="1"/>
    <x v="0"/>
    <s v="documentary"/>
    <x v="342"/>
    <x v="2"/>
    <m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x v="0"/>
    <s v="USD"/>
    <n v="1415934000"/>
    <n v="1413308545"/>
    <b v="1"/>
    <n v="524"/>
    <b v="1"/>
    <x v="0"/>
    <s v="documentary"/>
    <x v="343"/>
    <x v="3"/>
    <m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x v="0"/>
    <s v="USD"/>
    <n v="1433125200"/>
    <n v="1429312694"/>
    <b v="1"/>
    <n v="285"/>
    <b v="1"/>
    <x v="0"/>
    <s v="documentary"/>
    <x v="344"/>
    <x v="0"/>
    <m/>
  </r>
  <r>
    <n v="345"/>
    <s v="Red Wolf Revival: An Uncertain Tomorrow"/>
    <s v="With the fate of the red wolves at stake, we explore if they can still survive in their last wild home in North Carolina."/>
    <n v="9000"/>
    <n v="24505"/>
    <x v="0"/>
    <x v="0"/>
    <s v="USD"/>
    <n v="1432161590"/>
    <n v="1429569590"/>
    <b v="1"/>
    <n v="179"/>
    <b v="1"/>
    <x v="0"/>
    <s v="documentary"/>
    <x v="345"/>
    <x v="0"/>
    <m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x v="0"/>
    <s v="USD"/>
    <n v="1444824021"/>
    <n v="1442232021"/>
    <b v="1"/>
    <n v="188"/>
    <b v="1"/>
    <x v="0"/>
    <s v="documentary"/>
    <x v="346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x v="0"/>
    <s v="USD"/>
    <n v="1447505609"/>
    <n v="1444910009"/>
    <b v="1"/>
    <n v="379"/>
    <b v="1"/>
    <x v="0"/>
    <s v="documentary"/>
    <x v="347"/>
    <x v="0"/>
    <m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x v="0"/>
    <s v="USD"/>
    <n v="1440165916"/>
    <n v="1437573916"/>
    <b v="1"/>
    <n v="119"/>
    <b v="1"/>
    <x v="0"/>
    <s v="documentary"/>
    <x v="348"/>
    <x v="0"/>
    <m/>
  </r>
  <r>
    <n v="349"/>
    <s v="Strangers To Peace: A Documentary"/>
    <s v="After 52 years of war, FARC guerrilla soldiers rejoin Colombian society to forge new lives of peace."/>
    <n v="10000"/>
    <n v="24315"/>
    <x v="0"/>
    <x v="0"/>
    <s v="USD"/>
    <n v="1487937508"/>
    <n v="1485345508"/>
    <b v="1"/>
    <n v="167"/>
    <b v="1"/>
    <x v="0"/>
    <s v="documentary"/>
    <x v="349"/>
    <x v="1"/>
    <m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x v="0"/>
    <s v="USD"/>
    <n v="1473566340"/>
    <n v="1470274509"/>
    <b v="1"/>
    <n v="221"/>
    <b v="1"/>
    <x v="0"/>
    <s v="documentary"/>
    <x v="350"/>
    <x v="2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x v="3"/>
    <s v="EUR"/>
    <n v="1460066954"/>
    <n v="1456614554"/>
    <b v="1"/>
    <n v="964"/>
    <b v="1"/>
    <x v="0"/>
    <s v="documentary"/>
    <x v="351"/>
    <x v="2"/>
    <m/>
  </r>
  <r>
    <n v="352"/>
    <s v="Art Therapy: The Movie - The Final Push"/>
    <s v="An epic journey around the world, exploring the power of the human spirit and how art can be used to inspire a lifetime."/>
    <n v="19000"/>
    <n v="24108"/>
    <x v="0"/>
    <x v="0"/>
    <s v="USD"/>
    <n v="1412740868"/>
    <n v="1410148868"/>
    <b v="1"/>
    <n v="286"/>
    <b v="1"/>
    <x v="0"/>
    <s v="documentary"/>
    <x v="352"/>
    <x v="3"/>
    <m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x v="0"/>
    <s v="USD"/>
    <n v="1447963219"/>
    <n v="1445367619"/>
    <b v="1"/>
    <n v="613"/>
    <b v="1"/>
    <x v="0"/>
    <s v="documentary"/>
    <x v="353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x v="0"/>
    <s v="USD"/>
    <n v="1460141521"/>
    <n v="1457553121"/>
    <b v="1"/>
    <n v="29"/>
    <b v="1"/>
    <x v="0"/>
    <s v="documentary"/>
    <x v="354"/>
    <x v="2"/>
    <m/>
  </r>
  <r>
    <n v="355"/>
    <s v="REZA ABDOH -Theatre Visionary"/>
    <s v="A documentary film about the late REZA ABDOH and his performance company DAR A LUZ."/>
    <n v="23000"/>
    <n v="23530"/>
    <x v="0"/>
    <x v="0"/>
    <s v="USD"/>
    <n v="1417420994"/>
    <n v="1414738994"/>
    <b v="1"/>
    <n v="165"/>
    <b v="1"/>
    <x v="0"/>
    <s v="documentary"/>
    <x v="355"/>
    <x v="3"/>
    <m/>
  </r>
  <r>
    <n v="356"/>
    <s v="43 and 80"/>
    <s v="A documentary about halibut conservation and how it impacts communities of Southeast Alaska."/>
    <n v="20000"/>
    <n v="23505"/>
    <x v="0"/>
    <x v="0"/>
    <s v="USD"/>
    <n v="1458152193"/>
    <n v="1455563793"/>
    <b v="1"/>
    <n v="97"/>
    <b v="1"/>
    <x v="0"/>
    <s v="documentary"/>
    <x v="356"/>
    <x v="2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x v="0"/>
    <s v="USD"/>
    <n v="1429852797"/>
    <n v="1426396797"/>
    <b v="1"/>
    <n v="303"/>
    <b v="1"/>
    <x v="0"/>
    <s v="documentary"/>
    <x v="357"/>
    <x v="0"/>
    <m/>
  </r>
  <r>
    <n v="358"/>
    <s v="Nobody Knows Anything (except William Goldman)"/>
    <s v="Screenwriter. Novelist. Playwright. The inside story of famed writer William Goldman. As only he can tell it."/>
    <n v="22000"/>
    <n v="23285"/>
    <x v="0"/>
    <x v="0"/>
    <s v="USD"/>
    <n v="1466002800"/>
    <n v="1463517521"/>
    <b v="1"/>
    <n v="267"/>
    <b v="1"/>
    <x v="0"/>
    <s v="documentary"/>
    <x v="358"/>
    <x v="2"/>
    <m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x v="0"/>
    <s v="USD"/>
    <n v="1415941920"/>
    <n v="1414028490"/>
    <b v="1"/>
    <n v="302"/>
    <b v="1"/>
    <x v="0"/>
    <s v="documentary"/>
    <x v="359"/>
    <x v="3"/>
    <m/>
  </r>
  <r>
    <n v="360"/>
    <s v="Faith: A Documentary"/>
    <s v="A brave woman takes her wife and son from New York to visit her hometown in Kenya, where she was persecuted for being a lesbian."/>
    <n v="22000"/>
    <n v="23086"/>
    <x v="0"/>
    <x v="0"/>
    <s v="USD"/>
    <n v="1437621060"/>
    <n v="1433799180"/>
    <b v="0"/>
    <n v="87"/>
    <b v="1"/>
    <x v="0"/>
    <s v="documentary"/>
    <x v="360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x v="0"/>
    <s v="USD"/>
    <n v="1416704506"/>
    <n v="1414108906"/>
    <b v="0"/>
    <n v="354"/>
    <b v="1"/>
    <x v="0"/>
    <s v="documentary"/>
    <x v="361"/>
    <x v="3"/>
    <m/>
  </r>
  <r>
    <n v="362"/>
    <s v="THE RIDGE: TEN FOR THIRTY"/>
    <s v="A SHORT FILM celebrating ONE RACE: the Bridger Ridge Run. TEN RUNNERS: the movie-stars. THIRTY YEARS: running wild in the mountains."/>
    <n v="20000"/>
    <n v="22933.05"/>
    <x v="0"/>
    <x v="0"/>
    <s v="USD"/>
    <n v="1407456000"/>
    <n v="1405573391"/>
    <b v="0"/>
    <n v="86"/>
    <b v="1"/>
    <x v="0"/>
    <s v="documentary"/>
    <x v="362"/>
    <x v="3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x v="0"/>
    <s v="USD"/>
    <n v="1272828120"/>
    <n v="1268934736"/>
    <b v="0"/>
    <n v="26"/>
    <b v="1"/>
    <x v="0"/>
    <s v="documentary"/>
    <x v="363"/>
    <x v="7"/>
    <m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x v="0"/>
    <s v="USD"/>
    <n v="1403323140"/>
    <n v="1400704672"/>
    <b v="0"/>
    <n v="113"/>
    <b v="1"/>
    <x v="0"/>
    <s v="documentary"/>
    <x v="364"/>
    <x v="3"/>
    <m/>
  </r>
  <r>
    <n v="365"/>
    <s v="A QUEER COUNTRY"/>
    <s v="Please help us finish this documentary about how Tel Aviv in Israel became a gay friendly liberal hub in a religious state"/>
    <n v="22400"/>
    <n v="22542"/>
    <x v="0"/>
    <x v="1"/>
    <s v="GBP"/>
    <n v="1393597999"/>
    <n v="1391005999"/>
    <b v="0"/>
    <n v="65"/>
    <b v="1"/>
    <x v="0"/>
    <s v="documentary"/>
    <x v="365"/>
    <x v="3"/>
    <m/>
  </r>
  <r>
    <n v="366"/>
    <s v="A BUSHMAN ODYSSEY"/>
    <s v="One Bushman familyâ€™s struggle to survive genocide, dispossession and post-apartheid freedom in South Africa."/>
    <n v="20000"/>
    <n v="22421"/>
    <x v="0"/>
    <x v="0"/>
    <s v="USD"/>
    <n v="1337540518"/>
    <n v="1334948518"/>
    <b v="0"/>
    <n v="134"/>
    <b v="1"/>
    <x v="0"/>
    <s v="documentary"/>
    <x v="366"/>
    <x v="5"/>
    <m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x v="0"/>
    <s v="USD"/>
    <n v="1367384340"/>
    <n v="1363960278"/>
    <b v="0"/>
    <n v="119"/>
    <b v="1"/>
    <x v="0"/>
    <s v="documentary"/>
    <x v="367"/>
    <x v="4"/>
    <m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x v="0"/>
    <s v="USD"/>
    <n v="1426426322"/>
    <n v="1423405922"/>
    <b v="0"/>
    <n v="159"/>
    <b v="1"/>
    <x v="0"/>
    <s v="documentary"/>
    <x v="368"/>
    <x v="0"/>
    <m/>
  </r>
  <r>
    <n v="369"/>
    <s v="Alpine Zone"/>
    <s v="A documentary of one woman's attempt at solo hiking 2,000 miles, in an effort to understand herself and societal expectations."/>
    <n v="22000"/>
    <n v="22318"/>
    <x v="0"/>
    <x v="0"/>
    <s v="USD"/>
    <n v="1326633269"/>
    <n v="1324041269"/>
    <b v="0"/>
    <n v="167"/>
    <b v="1"/>
    <x v="0"/>
    <s v="documentary"/>
    <x v="369"/>
    <x v="6"/>
    <m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x v="0"/>
    <s v="USD"/>
    <n v="1483729500"/>
    <n v="1481137500"/>
    <b v="0"/>
    <n v="43"/>
    <b v="1"/>
    <x v="0"/>
    <s v="documentary"/>
    <x v="370"/>
    <x v="2"/>
    <m/>
  </r>
  <r>
    <n v="371"/>
    <s v="Unbranded"/>
    <s v="3,000 Miles. 18 Wild Horses. 6 Months. 5 States. 4 men. A documentary about Conservation, Exploration, and Wild Mustangs."/>
    <n v="19800"/>
    <n v="22197"/>
    <x v="0"/>
    <x v="0"/>
    <s v="USD"/>
    <n v="1359743139"/>
    <n v="1355855139"/>
    <b v="0"/>
    <n v="1062"/>
    <b v="1"/>
    <x v="0"/>
    <s v="documentary"/>
    <x v="371"/>
    <x v="5"/>
    <m/>
  </r>
  <r>
    <n v="372"/>
    <s v="Wild Equus"/>
    <s v="A short documentary exploring the uses of 'Natural Horsemanship' across Europe"/>
    <n v="35000"/>
    <n v="21994"/>
    <x v="0"/>
    <x v="1"/>
    <s v="GBP"/>
    <n v="1459872000"/>
    <n v="1456408244"/>
    <b v="0"/>
    <n v="9"/>
    <b v="1"/>
    <x v="0"/>
    <s v="documentary"/>
    <x v="372"/>
    <x v="2"/>
    <m/>
  </r>
  <r>
    <n v="373"/>
    <s v="The Boing Heard 'Round the World"/>
    <s v="A feature documentary about UPA Pictures, the little studio that changed the course of animation around the world"/>
    <n v="20000"/>
    <n v="21935"/>
    <x v="0"/>
    <x v="0"/>
    <s v="USD"/>
    <n v="1342648398"/>
    <n v="1340056398"/>
    <b v="0"/>
    <n v="89"/>
    <b v="1"/>
    <x v="0"/>
    <s v="documentary"/>
    <x v="373"/>
    <x v="5"/>
    <m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x v="0"/>
    <s v="USD"/>
    <n v="1316208031"/>
    <n v="1312320031"/>
    <b v="0"/>
    <n v="174"/>
    <b v="1"/>
    <x v="0"/>
    <s v="documentary"/>
    <x v="374"/>
    <x v="6"/>
    <m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x v="0"/>
    <s v="USD"/>
    <n v="1393694280"/>
    <n v="1390088311"/>
    <b v="0"/>
    <n v="14"/>
    <b v="1"/>
    <x v="0"/>
    <s v="documentary"/>
    <x v="375"/>
    <x v="3"/>
    <m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x v="1"/>
    <s v="GBP"/>
    <n v="1472122316"/>
    <n v="1469443916"/>
    <b v="0"/>
    <n v="48"/>
    <b v="1"/>
    <x v="0"/>
    <s v="documentary"/>
    <x v="376"/>
    <x v="2"/>
    <m/>
  </r>
  <r>
    <n v="377"/>
    <s v="PIN UP! THE MOVIE The documentary with vintage style"/>
    <s v="Dangerous. Sexy. All-American Girl. You know the look. Now meet the women who are making retro style modern."/>
    <n v="15000"/>
    <n v="21882"/>
    <x v="0"/>
    <x v="0"/>
    <s v="USD"/>
    <n v="1447484460"/>
    <n v="1444888868"/>
    <b v="0"/>
    <n v="133"/>
    <b v="1"/>
    <x v="0"/>
    <s v="documentary"/>
    <x v="377"/>
    <x v="0"/>
    <m/>
  </r>
  <r>
    <n v="378"/>
    <s v="Where is Home?"/>
    <s v="Ugandan Filmmaker and Activist Kamoga Hassan's new documentary follows Ugandan LGBT asylum seekers asking the question &quot;Where is home?&quot;"/>
    <n v="21000"/>
    <n v="21831"/>
    <x v="0"/>
    <x v="5"/>
    <s v="CAD"/>
    <n v="1453765920"/>
    <n v="1451655808"/>
    <b v="0"/>
    <n v="83"/>
    <b v="1"/>
    <x v="0"/>
    <s v="documentary"/>
    <x v="378"/>
    <x v="2"/>
    <m/>
  </r>
  <r>
    <n v="379"/>
    <s v="The Unknowns"/>
    <s v="The U.S. Army has granted us permission to film a documentary at America's most sacred shrine: The Tomb of the Unknown Soldier."/>
    <n v="20000"/>
    <n v="21742.78"/>
    <x v="0"/>
    <x v="0"/>
    <s v="USD"/>
    <n v="1336062672"/>
    <n v="1332174672"/>
    <b v="0"/>
    <n v="149"/>
    <b v="1"/>
    <x v="0"/>
    <s v="documentary"/>
    <x v="379"/>
    <x v="5"/>
    <m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x v="0"/>
    <s v="USD"/>
    <n v="1453569392"/>
    <n v="1451409392"/>
    <b v="0"/>
    <n v="49"/>
    <b v="1"/>
    <x v="0"/>
    <s v="documentary"/>
    <x v="380"/>
    <x v="0"/>
    <m/>
  </r>
  <r>
    <n v="381"/>
    <s v="Clearwater"/>
    <s v="Set in the ancient waters of the Puget Sound, Clearwater is a universal story about the need to adapt to change."/>
    <n v="20000"/>
    <n v="21679"/>
    <x v="0"/>
    <x v="0"/>
    <s v="USD"/>
    <n v="1343624400"/>
    <n v="1340642717"/>
    <b v="0"/>
    <n v="251"/>
    <b v="1"/>
    <x v="0"/>
    <s v="documentary"/>
    <x v="381"/>
    <x v="5"/>
    <m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x v="0"/>
    <s v="USD"/>
    <n v="1346950900"/>
    <n v="1345741300"/>
    <b v="0"/>
    <n v="22"/>
    <b v="1"/>
    <x v="0"/>
    <s v="documentary"/>
    <x v="382"/>
    <x v="5"/>
    <m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x v="0"/>
    <s v="USD"/>
    <n v="1400467759"/>
    <n v="1398480559"/>
    <b v="0"/>
    <n v="48"/>
    <b v="1"/>
    <x v="0"/>
    <s v="documentary"/>
    <x v="383"/>
    <x v="3"/>
    <m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0"/>
    <s v="documentary"/>
    <x v="384"/>
    <x v="3"/>
    <m/>
  </r>
  <r>
    <n v="385"/>
    <s v="Luke and Jedi"/>
    <s v="A documentary following the incredible story of a brave little boy and his service dog, fighting Type 1 Diabetes one day at a time."/>
    <n v="20000"/>
    <n v="21480"/>
    <x v="0"/>
    <x v="0"/>
    <s v="USD"/>
    <n v="1416582101"/>
    <n v="1413986501"/>
    <b v="0"/>
    <n v="237"/>
    <b v="1"/>
    <x v="0"/>
    <s v="documentary"/>
    <x v="385"/>
    <x v="3"/>
    <m/>
  </r>
  <r>
    <n v="386"/>
    <s v="Submarine: Diving Away From Adulthood"/>
    <s v="Eight friends reunite to achieve their childhood dream of designing, constructing, and launching a homemade submarine."/>
    <n v="18000"/>
    <n v="21410"/>
    <x v="0"/>
    <x v="0"/>
    <s v="USD"/>
    <n v="1439246991"/>
    <n v="1437950991"/>
    <b v="0"/>
    <n v="13"/>
    <b v="1"/>
    <x v="0"/>
    <s v="documentary"/>
    <x v="386"/>
    <x v="0"/>
    <m/>
  </r>
  <r>
    <n v="387"/>
    <s v="On the Back of a Tiger"/>
    <s v="The workings of life revised: Pioneering scientists &amp; health-seekers challenge our understanding of disease, aging and consciousness."/>
    <n v="50000"/>
    <n v="21380"/>
    <x v="0"/>
    <x v="0"/>
    <s v="USD"/>
    <n v="1439618400"/>
    <n v="1436976858"/>
    <b v="0"/>
    <n v="562"/>
    <b v="1"/>
    <x v="0"/>
    <s v="documentary"/>
    <x v="387"/>
    <x v="0"/>
    <m/>
  </r>
  <r>
    <n v="388"/>
    <s v="Another Man's Treasure documentary"/>
    <s v="A documentary film featuring the World's Largest Rummage Sale and rumination on the Power and Pleasures of Possessions."/>
    <n v="20000"/>
    <n v="21361"/>
    <x v="0"/>
    <x v="0"/>
    <s v="USD"/>
    <n v="1469670580"/>
    <n v="1467078580"/>
    <b v="0"/>
    <n v="71"/>
    <b v="1"/>
    <x v="0"/>
    <s v="documentary"/>
    <x v="388"/>
    <x v="2"/>
    <m/>
  </r>
  <r>
    <n v="389"/>
    <s v="The Food Cure"/>
    <s v="What difference can food really make? A documentary film about six people who make the radical choice to face cancer with their plates."/>
    <n v="20000"/>
    <n v="21360"/>
    <x v="0"/>
    <x v="0"/>
    <s v="USD"/>
    <n v="1394233140"/>
    <n v="1391477450"/>
    <b v="0"/>
    <n v="1510"/>
    <b v="1"/>
    <x v="0"/>
    <s v="documentary"/>
    <x v="389"/>
    <x v="3"/>
    <m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x v="0"/>
    <s v="USD"/>
    <n v="1431046372"/>
    <n v="1429318372"/>
    <b v="0"/>
    <n v="14"/>
    <b v="1"/>
    <x v="0"/>
    <s v="documentary"/>
    <x v="390"/>
    <x v="0"/>
    <m/>
  </r>
  <r>
    <n v="391"/>
    <s v="Science, Sex and the Ladies"/>
    <s v="Too many women feel confused about their orgasm and shame about their desire. This movie aims to change that."/>
    <n v="45000"/>
    <n v="21300"/>
    <x v="0"/>
    <x v="0"/>
    <s v="USD"/>
    <n v="1324169940"/>
    <n v="1321578051"/>
    <b v="0"/>
    <n v="193"/>
    <b v="1"/>
    <x v="0"/>
    <s v="documentary"/>
    <x v="391"/>
    <x v="6"/>
    <m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x v="0"/>
    <s v="USD"/>
    <n v="1315450800"/>
    <n v="1312823571"/>
    <b v="0"/>
    <n v="206"/>
    <b v="1"/>
    <x v="0"/>
    <s v="documentary"/>
    <x v="392"/>
    <x v="6"/>
    <m/>
  </r>
  <r>
    <n v="393"/>
    <s v="THE PENGUIN COUNTERS Documentary Film"/>
    <s v="This is a story thatâ€™s never been told, about tackling climate change one penguin at a timeâ€¦"/>
    <n v="75000"/>
    <n v="21144"/>
    <x v="0"/>
    <x v="0"/>
    <s v="USD"/>
    <n v="1381424452"/>
    <n v="1378746052"/>
    <b v="0"/>
    <n v="351"/>
    <b v="1"/>
    <x v="0"/>
    <s v="documentary"/>
    <x v="393"/>
    <x v="4"/>
    <m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x v="3"/>
    <s v="EUR"/>
    <n v="1460918282"/>
    <n v="1455737882"/>
    <b v="0"/>
    <n v="50"/>
    <b v="1"/>
    <x v="0"/>
    <s v="documentary"/>
    <x v="394"/>
    <x v="2"/>
    <m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x v="0"/>
    <s v="USD"/>
    <n v="1335562320"/>
    <n v="1332452960"/>
    <b v="0"/>
    <n v="184"/>
    <b v="1"/>
    <x v="0"/>
    <s v="documentary"/>
    <x v="395"/>
    <x v="5"/>
    <m/>
  </r>
  <r>
    <n v="396"/>
    <s v="No Act of Ours Film"/>
    <s v="Loyalty and morality are questioned as we follow the struggles of Penn State students in wake of the child sexual abuse scandal."/>
    <n v="20000"/>
    <n v="20820.330000000002"/>
    <x v="0"/>
    <x v="0"/>
    <s v="USD"/>
    <n v="1341668006"/>
    <n v="1340372006"/>
    <b v="0"/>
    <n v="196"/>
    <b v="1"/>
    <x v="0"/>
    <s v="documentary"/>
    <x v="396"/>
    <x v="5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x v="0"/>
    <s v="USD"/>
    <n v="1283312640"/>
    <n v="1279651084"/>
    <b v="0"/>
    <n v="229"/>
    <b v="1"/>
    <x v="0"/>
    <s v="documentary"/>
    <x v="397"/>
    <x v="7"/>
    <m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x v="0"/>
    <s v="USD"/>
    <n v="1430334126"/>
    <n v="1426446126"/>
    <b v="0"/>
    <n v="67"/>
    <b v="1"/>
    <x v="0"/>
    <s v="documentary"/>
    <x v="398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x v="1"/>
    <s v="GBP"/>
    <n v="1481716800"/>
    <n v="1479070867"/>
    <b v="0"/>
    <n v="95"/>
    <b v="1"/>
    <x v="0"/>
    <s v="documentary"/>
    <x v="399"/>
    <x v="2"/>
    <m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x v="0"/>
    <s v="USD"/>
    <n v="1400297400"/>
    <n v="1397661347"/>
    <b v="0"/>
    <n v="62"/>
    <b v="1"/>
    <x v="0"/>
    <s v="documentary"/>
    <x v="400"/>
    <x v="3"/>
    <m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x v="0"/>
    <s v="USD"/>
    <n v="1312747970"/>
    <n v="1310155970"/>
    <b v="0"/>
    <n v="73"/>
    <b v="1"/>
    <x v="0"/>
    <s v="documentary"/>
    <x v="401"/>
    <x v="6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x v="0"/>
    <s v="USD"/>
    <n v="1446731817"/>
    <n v="1444913817"/>
    <b v="0"/>
    <n v="43"/>
    <b v="1"/>
    <x v="0"/>
    <s v="documentary"/>
    <x v="402"/>
    <x v="0"/>
    <m/>
  </r>
  <r>
    <n v="403"/>
    <s v="MONDO BANANA"/>
    <s v="A documentary adventure about bananas - and people. Your round-trip ticket into the heart of banana-cultures!!"/>
    <n v="13000"/>
    <n v="20459"/>
    <x v="0"/>
    <x v="0"/>
    <s v="USD"/>
    <n v="1312960080"/>
    <n v="1308900441"/>
    <b v="0"/>
    <n v="70"/>
    <b v="1"/>
    <x v="0"/>
    <s v="documentary"/>
    <x v="403"/>
    <x v="6"/>
    <m/>
  </r>
  <r>
    <n v="404"/>
    <s v="The Last One: Unfolding the AIDS MEMORIAL QUILT"/>
    <s v="A feature length documentary, exploring the many lives memorialized by the iconic AIDS Memorial Quilt."/>
    <n v="18800"/>
    <n v="20426"/>
    <x v="0"/>
    <x v="0"/>
    <s v="USD"/>
    <n v="1391641440"/>
    <n v="1389107062"/>
    <b v="0"/>
    <n v="271"/>
    <b v="1"/>
    <x v="0"/>
    <s v="documentary"/>
    <x v="404"/>
    <x v="3"/>
    <m/>
  </r>
  <r>
    <n v="405"/>
    <s v="The Healing Effect Movie"/>
    <s v="Come, join our movie movement.  A new documentary about the healing power of food."/>
    <n v="14000"/>
    <n v="20398"/>
    <x v="0"/>
    <x v="0"/>
    <s v="USD"/>
    <n v="1394071339"/>
    <n v="1391479339"/>
    <b v="0"/>
    <n v="55"/>
    <b v="1"/>
    <x v="0"/>
    <s v="documentary"/>
    <x v="405"/>
    <x v="3"/>
    <m/>
  </r>
  <r>
    <n v="406"/>
    <s v="The Desert River Bends"/>
    <s v="The Desert River Bends is a short documentary following the alternative lifestyles of three middle-age river guides in Moab UT."/>
    <n v="20000"/>
    <n v="20365"/>
    <x v="0"/>
    <x v="0"/>
    <s v="USD"/>
    <n v="1304920740"/>
    <n v="1301975637"/>
    <b v="0"/>
    <n v="35"/>
    <b v="1"/>
    <x v="0"/>
    <s v="documentary"/>
    <x v="406"/>
    <x v="6"/>
    <m/>
  </r>
  <r>
    <n v="407"/>
    <s v="Haymarket Documentary"/>
    <s v="The story of the 1886 Haymarket Riot explored through the history of the Haymarket Police Memorial Statue."/>
    <n v="18000"/>
    <n v="20343.169999999998"/>
    <x v="0"/>
    <x v="0"/>
    <s v="USD"/>
    <n v="1321739650"/>
    <n v="1316552050"/>
    <b v="0"/>
    <n v="22"/>
    <b v="1"/>
    <x v="0"/>
    <s v="documentary"/>
    <x v="407"/>
    <x v="6"/>
    <m/>
  </r>
  <r>
    <n v="408"/>
    <s v="Reverence: A Documentary Short on Branded Yarmulkes"/>
    <s v="A documentary exploring the phenomenon of custom and branded yarmulkes in Jewish-American communities."/>
    <n v="20000"/>
    <n v="20253"/>
    <x v="0"/>
    <x v="0"/>
    <s v="USD"/>
    <n v="1383676790"/>
    <n v="1380217190"/>
    <b v="0"/>
    <n v="38"/>
    <b v="1"/>
    <x v="0"/>
    <s v="documentary"/>
    <x v="408"/>
    <x v="4"/>
    <m/>
  </r>
  <r>
    <n v="409"/>
    <s v="The Lost Generation"/>
    <s v="I am working on a project that explores the relationship between education to work for youth within the European Union."/>
    <n v="18500"/>
    <n v="20190"/>
    <x v="0"/>
    <x v="1"/>
    <s v="GBP"/>
    <n v="1469220144"/>
    <n v="1466628144"/>
    <b v="0"/>
    <n v="15"/>
    <b v="1"/>
    <x v="0"/>
    <s v="documentary"/>
    <x v="409"/>
    <x v="2"/>
    <m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x v="5"/>
    <s v="CAD"/>
    <n v="1434670397"/>
    <n v="1429486397"/>
    <b v="0"/>
    <n v="7"/>
    <b v="1"/>
    <x v="0"/>
    <s v="documentary"/>
    <x v="410"/>
    <x v="0"/>
    <m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x v="0"/>
    <s v="USD"/>
    <n v="1387688400"/>
    <n v="1384920804"/>
    <b v="0"/>
    <n v="241"/>
    <b v="1"/>
    <x v="0"/>
    <s v="documentary"/>
    <x v="411"/>
    <x v="4"/>
    <m/>
  </r>
  <r>
    <n v="412"/>
    <s v="Southern Oregon VS. LNG"/>
    <s v="A short film about property rights, salmon, and ratepayers in the controversy over exporting natural gas through southern Oregon"/>
    <n v="20000"/>
    <n v="20120"/>
    <x v="0"/>
    <x v="0"/>
    <s v="USD"/>
    <n v="1343238578"/>
    <n v="1341856178"/>
    <b v="0"/>
    <n v="55"/>
    <b v="1"/>
    <x v="0"/>
    <s v="documentary"/>
    <x v="412"/>
    <x v="5"/>
    <m/>
  </r>
  <r>
    <n v="413"/>
    <s v="Through the Fire: Rebuilding Somalia"/>
    <s v="A journey to discover how Somalis are rebuilding their shattered nation, with a focus on the role that women are playing."/>
    <n v="20000"/>
    <n v="20070"/>
    <x v="0"/>
    <x v="0"/>
    <s v="USD"/>
    <n v="1342731811"/>
    <n v="1340139811"/>
    <b v="0"/>
    <n v="171"/>
    <b v="1"/>
    <x v="0"/>
    <s v="documentary"/>
    <x v="413"/>
    <x v="5"/>
    <m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x v="0"/>
    <s v="USD"/>
    <n v="1381541465"/>
    <n v="1378949465"/>
    <b v="0"/>
    <n v="208"/>
    <b v="1"/>
    <x v="0"/>
    <s v="documentary"/>
    <x v="414"/>
    <x v="4"/>
    <m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x v="5"/>
    <s v="CAD"/>
    <n v="1413547200"/>
    <n v="1411417602"/>
    <b v="0"/>
    <n v="21"/>
    <b v="1"/>
    <x v="0"/>
    <s v="documentary"/>
    <x v="415"/>
    <x v="3"/>
    <m/>
  </r>
  <r>
    <n v="416"/>
    <s v="Fire in the Heart of the City"/>
    <s v="35,000 pounds of food to a city. Highlighting the &quot;Convoy New Britain&quot; event from birth to beyond."/>
    <n v="20000"/>
    <n v="20022"/>
    <x v="0"/>
    <x v="0"/>
    <s v="USD"/>
    <n v="1391851831"/>
    <n v="1389259831"/>
    <b v="0"/>
    <n v="25"/>
    <b v="1"/>
    <x v="0"/>
    <s v="documentary"/>
    <x v="416"/>
    <x v="3"/>
    <m/>
  </r>
  <r>
    <n v="417"/>
    <s v="Cycle of Life"/>
    <s v="An unexpected kidney donor acts on faith in order to rescue a fellow cyclist from his failing body. The true story of Pete and Kelly."/>
    <n v="13000"/>
    <n v="19931"/>
    <x v="0"/>
    <x v="0"/>
    <s v="USD"/>
    <n v="1365395580"/>
    <n v="1364426260"/>
    <b v="0"/>
    <n v="52"/>
    <b v="1"/>
    <x v="0"/>
    <s v="documentary"/>
    <x v="417"/>
    <x v="4"/>
    <m/>
  </r>
  <r>
    <n v="418"/>
    <s v="Swim for the Reef"/>
    <s v="A Texas grandfather's extraordinary quest to protect the coral reefs and his challenge to humanity to take care of the things we love."/>
    <n v="14000"/>
    <n v="19860"/>
    <x v="0"/>
    <x v="0"/>
    <s v="USD"/>
    <n v="1437633997"/>
    <n v="1435041997"/>
    <b v="0"/>
    <n v="104"/>
    <b v="1"/>
    <x v="0"/>
    <s v="documentary"/>
    <x v="418"/>
    <x v="0"/>
    <m/>
  </r>
  <r>
    <n v="419"/>
    <s v="BEYOND LOCAL"/>
    <s v="Beyond Local is a personal journey through an art-centric and musically talented community that fosters creativity."/>
    <n v="894700"/>
    <n v="19824"/>
    <x v="0"/>
    <x v="0"/>
    <s v="USD"/>
    <n v="1372536787"/>
    <n v="1367352787"/>
    <b v="0"/>
    <n v="73"/>
    <b v="1"/>
    <x v="0"/>
    <s v="documentary"/>
    <x v="419"/>
    <x v="4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x v="0"/>
    <s v="USD"/>
    <n v="1394772031"/>
    <n v="1392183631"/>
    <b v="0"/>
    <n v="3"/>
    <b v="0"/>
    <x v="0"/>
    <s v="animation"/>
    <x v="420"/>
    <x v="3"/>
    <m/>
  </r>
  <r>
    <n v="421"/>
    <s v="The monster Inside"/>
    <s v="An artistic project that will act as my final animation project and first feature film written, directed, animated, and produced by me"/>
    <n v="49000"/>
    <n v="19572"/>
    <x v="2"/>
    <x v="0"/>
    <s v="USD"/>
    <n v="1440157656"/>
    <n v="1434973656"/>
    <b v="0"/>
    <n v="6"/>
    <b v="0"/>
    <x v="0"/>
    <s v="animation"/>
    <x v="421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x v="0"/>
    <s v="USD"/>
    <n v="1410416097"/>
    <n v="1407824097"/>
    <b v="0"/>
    <n v="12"/>
    <b v="0"/>
    <x v="0"/>
    <s v="animation"/>
    <x v="422"/>
    <x v="3"/>
    <m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x v="0"/>
    <s v="USD"/>
    <n v="1370470430"/>
    <n v="1367878430"/>
    <b v="0"/>
    <n v="13"/>
    <b v="0"/>
    <x v="0"/>
    <s v="animation"/>
    <x v="423"/>
    <x v="4"/>
    <m/>
  </r>
  <r>
    <n v="424"/>
    <s v="Drowning -Short animated Film"/>
    <s v="A short film about a gay teenage boy who is bullied to the point where he is willing to commit suicide. Only he can save himself."/>
    <n v="75000"/>
    <n v="19434"/>
    <x v="2"/>
    <x v="0"/>
    <s v="USD"/>
    <n v="1332748899"/>
    <n v="1327568499"/>
    <b v="0"/>
    <n v="5"/>
    <b v="0"/>
    <x v="0"/>
    <s v="animation"/>
    <x v="424"/>
    <x v="5"/>
    <m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0"/>
    <s v="animation"/>
    <x v="425"/>
    <x v="0"/>
    <m/>
  </r>
  <r>
    <n v="426"/>
    <s v="Dewey Does 110 Animation"/>
    <s v="The first ever, Dewey Does 110 animation, teaches kids good values, how to succeed in life and maintaining a 110% state-of-mind."/>
    <n v="18500"/>
    <n v="19324"/>
    <x v="2"/>
    <x v="0"/>
    <s v="USD"/>
    <n v="1456851914"/>
    <n v="1454259914"/>
    <b v="0"/>
    <n v="8"/>
    <b v="0"/>
    <x v="0"/>
    <s v="animation"/>
    <x v="426"/>
    <x v="2"/>
    <m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x v="0"/>
    <s v="USD"/>
    <n v="1445540340"/>
    <n v="1444340940"/>
    <b v="0"/>
    <n v="0"/>
    <b v="0"/>
    <x v="0"/>
    <s v="animation"/>
    <x v="427"/>
    <x v="0"/>
    <m/>
  </r>
  <r>
    <n v="428"/>
    <s v="Little Clay Bible - Zacchaeus"/>
    <s v="Fresh, fun, entertaining Bible stories on YouTube, stop-motion style."/>
    <n v="50000"/>
    <n v="19195"/>
    <x v="2"/>
    <x v="0"/>
    <s v="USD"/>
    <n v="1402956000"/>
    <n v="1400523845"/>
    <b v="0"/>
    <n v="13"/>
    <b v="0"/>
    <x v="0"/>
    <s v="animation"/>
    <x v="428"/>
    <x v="3"/>
    <m/>
  </r>
  <r>
    <n v="429"/>
    <s v="THE FUTURE"/>
    <s v="THE FUTURE is a short animated film created entirely by autistic and developmentally disabled artists from the L.A.N.D. program in Brooklyn, New York."/>
    <n v="19000"/>
    <n v="19129"/>
    <x v="2"/>
    <x v="0"/>
    <s v="USD"/>
    <n v="1259297940"/>
    <n v="1252964282"/>
    <b v="0"/>
    <n v="0"/>
    <b v="0"/>
    <x v="0"/>
    <s v="animation"/>
    <x v="429"/>
    <x v="8"/>
    <m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x v="0"/>
    <s v="USD"/>
    <n v="1378866867"/>
    <n v="1377570867"/>
    <b v="0"/>
    <n v="5"/>
    <b v="0"/>
    <x v="0"/>
    <s v="animation"/>
    <x v="430"/>
    <x v="4"/>
    <m/>
  </r>
  <r>
    <n v="431"/>
    <s v="Bump in the road short stop motion animation"/>
    <s v="A short stop motion animated film of a man on his way home when strange goings on start to happen on his journey."/>
    <n v="15000"/>
    <n v="18855"/>
    <x v="2"/>
    <x v="1"/>
    <s v="GBP"/>
    <n v="1467752083"/>
    <n v="1465160083"/>
    <b v="0"/>
    <n v="8"/>
    <b v="0"/>
    <x v="0"/>
    <s v="animation"/>
    <x v="431"/>
    <x v="2"/>
    <m/>
  </r>
  <r>
    <n v="432"/>
    <s v="The Zombie Next Door"/>
    <s v="A teenage zombie named Jeff and his mad scientist mother adapt to life in the town of Serendipity, where the supernatural occurs daily."/>
    <n v="5000"/>
    <n v="18851"/>
    <x v="2"/>
    <x v="0"/>
    <s v="USD"/>
    <n v="1445448381"/>
    <n v="1440264381"/>
    <b v="0"/>
    <n v="8"/>
    <b v="0"/>
    <x v="0"/>
    <s v="animation"/>
    <x v="432"/>
    <x v="0"/>
    <m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x v="0"/>
    <s v="USD"/>
    <n v="1444576022"/>
    <n v="1439392022"/>
    <b v="0"/>
    <n v="0"/>
    <b v="0"/>
    <x v="0"/>
    <s v="animation"/>
    <x v="433"/>
    <x v="0"/>
    <m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x v="0"/>
    <s v="USD"/>
    <n v="1385931702"/>
    <n v="1383076902"/>
    <b v="0"/>
    <n v="2"/>
    <b v="0"/>
    <x v="0"/>
    <s v="animation"/>
    <x v="434"/>
    <x v="4"/>
    <m/>
  </r>
  <r>
    <n v="435"/>
    <s v="Planet Earth Superheroes"/>
    <s v="Be a part of the Planet Earth Superheroes legacy by supporting the project. Mike and friends gain powers to save endangered animals."/>
    <n v="18000"/>
    <n v="18645"/>
    <x v="2"/>
    <x v="0"/>
    <s v="USD"/>
    <n v="1379094980"/>
    <n v="1376502980"/>
    <b v="0"/>
    <n v="3"/>
    <b v="0"/>
    <x v="0"/>
    <s v="animation"/>
    <x v="435"/>
    <x v="4"/>
    <m/>
  </r>
  <r>
    <n v="436"/>
    <s v="Blinky"/>
    <s v="Blinky is the story of a naÃ¯ve simpleton who suddenly finds himself struggling to adapt to changes within his environment."/>
    <n v="18000"/>
    <n v="18625"/>
    <x v="2"/>
    <x v="0"/>
    <s v="USD"/>
    <n v="1375260113"/>
    <n v="1372668113"/>
    <b v="0"/>
    <n v="0"/>
    <b v="0"/>
    <x v="0"/>
    <s v="animation"/>
    <x v="436"/>
    <x v="4"/>
    <m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x v="5"/>
    <s v="CAD"/>
    <n v="1475912326"/>
    <n v="1470728326"/>
    <b v="0"/>
    <n v="0"/>
    <b v="0"/>
    <x v="0"/>
    <s v="animation"/>
    <x v="437"/>
    <x v="2"/>
    <m/>
  </r>
  <r>
    <n v="438"/>
    <s v="In Game: The Animated Series"/>
    <s v="As Smyton pushes himself to become respected, he unlocks secrets about himself and the world around him."/>
    <n v="17000"/>
    <n v="18472"/>
    <x v="2"/>
    <x v="0"/>
    <s v="USD"/>
    <n v="1447830958"/>
    <n v="1445235358"/>
    <b v="0"/>
    <n v="11"/>
    <b v="0"/>
    <x v="0"/>
    <s v="animation"/>
    <x v="438"/>
    <x v="0"/>
    <m/>
  </r>
  <r>
    <n v="439"/>
    <s v="Starting a cartoon series"/>
    <s v="Hi everyone, I'm trying to begin a cartoon series. It's a show about space bounty hunters and their adventures as they travel around."/>
    <n v="18000"/>
    <n v="18221"/>
    <x v="2"/>
    <x v="0"/>
    <s v="USD"/>
    <n v="1413569818"/>
    <n v="1412705818"/>
    <b v="0"/>
    <n v="0"/>
    <b v="0"/>
    <x v="0"/>
    <s v="animation"/>
    <x v="439"/>
    <x v="3"/>
    <m/>
  </r>
  <r>
    <n v="440"/>
    <s v="Consumed"/>
    <s v="A stop-motion animation made by a one girl team, with a camera, creativity, and a lot of determination."/>
    <n v="15000"/>
    <n v="18185"/>
    <x v="2"/>
    <x v="0"/>
    <s v="USD"/>
    <n v="1458859153"/>
    <n v="1456270753"/>
    <b v="0"/>
    <n v="1"/>
    <b v="0"/>
    <x v="0"/>
    <s v="animation"/>
    <x v="440"/>
    <x v="2"/>
    <m/>
  </r>
  <r>
    <n v="441"/>
    <s v="Wolf Squad Lego Stop Motion"/>
    <s v="A group of specialist clones called Wolf Squad are the only clones left after order 66 and are searching the galaxy for survivors!"/>
    <n v="17500"/>
    <n v="18100"/>
    <x v="2"/>
    <x v="1"/>
    <s v="GBP"/>
    <n v="1383418996"/>
    <n v="1380826996"/>
    <b v="0"/>
    <n v="0"/>
    <b v="0"/>
    <x v="0"/>
    <s v="animation"/>
    <x v="441"/>
    <x v="4"/>
    <m/>
  </r>
  <r>
    <n v="442"/>
    <s v="The Paranormal Idiot"/>
    <s v="Doomsday is here"/>
    <n v="13000"/>
    <n v="18083"/>
    <x v="2"/>
    <x v="0"/>
    <s v="USD"/>
    <n v="1424380783"/>
    <n v="1421788783"/>
    <b v="0"/>
    <n v="17"/>
    <b v="0"/>
    <x v="0"/>
    <s v="animation"/>
    <x v="442"/>
    <x v="0"/>
    <m/>
  </r>
  <r>
    <n v="443"/>
    <s v="Bad Teddy Studios"/>
    <s v="We love cartoons!! We want to make more but it costs money to so. Be apart of your daily dose of WTF!?! Pledge now!!"/>
    <n v="6500"/>
    <n v="18066"/>
    <x v="2"/>
    <x v="5"/>
    <s v="CAD"/>
    <n v="1391991701"/>
    <n v="1389399701"/>
    <b v="0"/>
    <n v="2"/>
    <b v="0"/>
    <x v="0"/>
    <s v="animation"/>
    <x v="443"/>
    <x v="3"/>
    <m/>
  </r>
  <r>
    <n v="444"/>
    <s v="Discovering the Other Woman"/>
    <s v="An upcoming animated web sitcom series centered around dealing with life, love, and relationships."/>
    <n v="8000"/>
    <n v="17914"/>
    <x v="2"/>
    <x v="0"/>
    <s v="USD"/>
    <n v="1329342361"/>
    <n v="1324158361"/>
    <b v="0"/>
    <n v="1"/>
    <b v="0"/>
    <x v="0"/>
    <s v="animation"/>
    <x v="444"/>
    <x v="6"/>
    <m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x v="0"/>
    <s v="USD"/>
    <n v="1432195375"/>
    <n v="1430899375"/>
    <b v="0"/>
    <n v="2"/>
    <b v="0"/>
    <x v="0"/>
    <s v="animation"/>
    <x v="445"/>
    <x v="0"/>
    <m/>
  </r>
  <r>
    <n v="446"/>
    <s v="DisChord"/>
    <s v="A faith based animated short. (The same guy who said a picture is worth a thousand words also said a cartoon is worth two thousand.)"/>
    <n v="14500"/>
    <n v="17875"/>
    <x v="2"/>
    <x v="0"/>
    <s v="USD"/>
    <n v="1425434420"/>
    <n v="1422842420"/>
    <b v="0"/>
    <n v="16"/>
    <b v="0"/>
    <x v="0"/>
    <s v="animation"/>
    <x v="446"/>
    <x v="0"/>
    <m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x v="1"/>
    <s v="GBP"/>
    <n v="1364041163"/>
    <n v="1361884763"/>
    <b v="0"/>
    <n v="1"/>
    <b v="0"/>
    <x v="0"/>
    <s v="animation"/>
    <x v="447"/>
    <x v="4"/>
    <m/>
  </r>
  <r>
    <n v="448"/>
    <s v="The Last Mice"/>
    <s v="Max is a pessimistic mouse, always fantasizing about the end of the world. In The Last Mice, Max's fantasy becomes a real nightmare."/>
    <n v="5000"/>
    <n v="17731"/>
    <x v="2"/>
    <x v="0"/>
    <s v="USD"/>
    <n v="1400091095"/>
    <n v="1398363095"/>
    <b v="0"/>
    <n v="4"/>
    <b v="0"/>
    <x v="0"/>
    <s v="animation"/>
    <x v="448"/>
    <x v="3"/>
    <m/>
  </r>
  <r>
    <n v="449"/>
    <s v="Shell &amp; Paddy"/>
    <s v="Shell &amp; Paddy is a 2D animation cartoon with 4 minutes of slapstick surreal humour staring two animal characters in weird, wacky world."/>
    <n v="15000"/>
    <n v="17680"/>
    <x v="2"/>
    <x v="1"/>
    <s v="GBP"/>
    <n v="1382017085"/>
    <n v="1379425085"/>
    <b v="0"/>
    <n v="5"/>
    <b v="0"/>
    <x v="0"/>
    <s v="animation"/>
    <x v="449"/>
    <x v="4"/>
    <m/>
  </r>
  <r>
    <n v="450"/>
    <s v="DreamAfrica"/>
    <s v="Why do the moon and stars receive their light from the sun? Africa has a story to tell. Ananse and Kweku appear in this great folktale."/>
    <n v="25000"/>
    <n v="17590"/>
    <x v="2"/>
    <x v="0"/>
    <s v="USD"/>
    <n v="1392417800"/>
    <n v="1389825800"/>
    <b v="0"/>
    <n v="7"/>
    <b v="0"/>
    <x v="0"/>
    <s v="animation"/>
    <x v="450"/>
    <x v="3"/>
    <m/>
  </r>
  <r>
    <n v="451"/>
    <s v="The Gangbangers"/>
    <s v="This comedy follows two devils who discover a magical boombox to become musicians after an 80s rapture enchants earth with fairy-tales."/>
    <n v="70000"/>
    <n v="17561"/>
    <x v="2"/>
    <x v="0"/>
    <s v="USD"/>
    <n v="1390669791"/>
    <n v="1388077791"/>
    <b v="0"/>
    <n v="0"/>
    <b v="0"/>
    <x v="0"/>
    <s v="animation"/>
    <x v="451"/>
    <x v="4"/>
    <m/>
  </r>
  <r>
    <n v="452"/>
    <s v="Lost in the Shadows"/>
    <s v="A man must find his way out of the depths of the shadows by using the aid of a little girl."/>
    <n v="15000"/>
    <n v="17545"/>
    <x v="2"/>
    <x v="0"/>
    <s v="USD"/>
    <n v="1431536015"/>
    <n v="1428944015"/>
    <b v="0"/>
    <n v="12"/>
    <b v="0"/>
    <x v="0"/>
    <s v="animation"/>
    <x v="452"/>
    <x v="0"/>
    <m/>
  </r>
  <r>
    <n v="453"/>
    <s v="Jamboni Brothers Pizza Pilot"/>
    <s v="A 7 minute broadcast-quality web pilot (in 3D animation) of Jamboni Brothers Pizza {the ultimate goal being a cartoon TV series}."/>
    <n v="17482"/>
    <n v="17482"/>
    <x v="2"/>
    <x v="0"/>
    <s v="USD"/>
    <n v="1424375279"/>
    <n v="1422992879"/>
    <b v="0"/>
    <n v="2"/>
    <b v="0"/>
    <x v="0"/>
    <s v="animation"/>
    <x v="453"/>
    <x v="0"/>
    <m/>
  </r>
  <r>
    <n v="454"/>
    <s v="Super Hi-Speed Road Strikers"/>
    <s v="Itâ€™s an Action/Adventure Anime for The Yuusha Brave series, G1 Transformer, and the Fast and the Furious Fans!"/>
    <n v="15000"/>
    <n v="17444"/>
    <x v="2"/>
    <x v="0"/>
    <s v="USD"/>
    <n v="1417007640"/>
    <n v="1414343571"/>
    <b v="0"/>
    <n v="5"/>
    <b v="0"/>
    <x v="0"/>
    <s v="animation"/>
    <x v="454"/>
    <x v="3"/>
    <m/>
  </r>
  <r>
    <n v="455"/>
    <s v="The FunBunch Cartoon!!!"/>
    <s v="Goal The FunBunch characters animated on TV: Fun entertainment for kids just like other authors before us (ex.Arthur,Clifford,Dr Seuss)"/>
    <n v="15000"/>
    <n v="17412"/>
    <x v="2"/>
    <x v="0"/>
    <s v="USD"/>
    <n v="1334622660"/>
    <n v="1330733022"/>
    <b v="0"/>
    <n v="2"/>
    <b v="0"/>
    <x v="0"/>
    <s v="animation"/>
    <x v="455"/>
    <x v="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x v="0"/>
    <s v="USD"/>
    <n v="1382414340"/>
    <n v="1380559201"/>
    <b v="0"/>
    <n v="3"/>
    <b v="0"/>
    <x v="0"/>
    <s v="animation"/>
    <x v="456"/>
    <x v="4"/>
    <m/>
  </r>
  <r>
    <n v="457"/>
    <s v="phenix heart 3D animation"/>
    <s v="from my photo work, pyro techniques, aqua technitque and more , i will take the pricipale personnage to the lost land of phenix where ."/>
    <n v="15000"/>
    <n v="17390"/>
    <x v="2"/>
    <x v="5"/>
    <s v="CAD"/>
    <n v="1408213512"/>
    <n v="1405621512"/>
    <b v="0"/>
    <n v="0"/>
    <b v="0"/>
    <x v="0"/>
    <s v="animation"/>
    <x v="457"/>
    <x v="3"/>
    <m/>
  </r>
  <r>
    <n v="458"/>
    <s v="DE_dust2: Hacker's Wrath"/>
    <s v="An animated parody of the game, Counter-Strike. The sequel to the very popular Counter-Strike: DE_dust2. Hacker is back!"/>
    <n v="12000"/>
    <n v="17350.13"/>
    <x v="2"/>
    <x v="1"/>
    <s v="GBP"/>
    <n v="1368550060"/>
    <n v="1365958060"/>
    <b v="0"/>
    <n v="49"/>
    <b v="0"/>
    <x v="0"/>
    <s v="animation"/>
    <x v="458"/>
    <x v="4"/>
    <m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x v="0"/>
    <s v="USD"/>
    <n v="1321201327"/>
    <n v="1316013727"/>
    <b v="0"/>
    <n v="1"/>
    <b v="0"/>
    <x v="0"/>
    <s v="animation"/>
    <x v="459"/>
    <x v="6"/>
    <m/>
  </r>
  <r>
    <n v="460"/>
    <s v="Darwin's Kiss"/>
    <s v="An animated web series about biological evolution gone haywire."/>
    <n v="16000"/>
    <n v="17260.37"/>
    <x v="2"/>
    <x v="0"/>
    <s v="USD"/>
    <n v="1401595200"/>
    <n v="1398862875"/>
    <b v="0"/>
    <n v="2"/>
    <b v="0"/>
    <x v="0"/>
    <s v="animation"/>
    <x v="460"/>
    <x v="3"/>
    <m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x v="1"/>
    <s v="GBP"/>
    <n v="1370204367"/>
    <n v="1368476367"/>
    <b v="0"/>
    <n v="0"/>
    <b v="0"/>
    <x v="0"/>
    <s v="animation"/>
    <x v="461"/>
    <x v="4"/>
    <m/>
  </r>
  <r>
    <n v="462"/>
    <s v="THE FORGOTTEN LAND"/>
    <s v="A prince who becomes a slave, suffers of amnesia far away from his land. Slowly he recovers memory and returns where all started."/>
    <n v="16000"/>
    <n v="17170"/>
    <x v="2"/>
    <x v="0"/>
    <s v="USD"/>
    <n v="1312945341"/>
    <n v="1307761341"/>
    <b v="0"/>
    <n v="0"/>
    <b v="0"/>
    <x v="0"/>
    <s v="animation"/>
    <x v="462"/>
    <x v="6"/>
    <m/>
  </r>
  <r>
    <n v="463"/>
    <s v="Tuskegee Redtails"/>
    <s v="Depicts the contribution the Tuskegee airmen made in certain historical events that helped turn the tide in World War II."/>
    <n v="150000"/>
    <n v="17155"/>
    <x v="2"/>
    <x v="0"/>
    <s v="USD"/>
    <n v="1316883753"/>
    <n v="1311699753"/>
    <b v="0"/>
    <n v="11"/>
    <b v="0"/>
    <x v="0"/>
    <s v="animation"/>
    <x v="463"/>
    <x v="6"/>
    <m/>
  </r>
  <r>
    <n v="464"/>
    <s v="PokÃ©Movie - A PokÃ©monâ„¢ school project"/>
    <s v="We are three students that want to make a short PokÃ©mon movie as a school project!"/>
    <n v="15000"/>
    <n v="17066"/>
    <x v="2"/>
    <x v="12"/>
    <s v="EUR"/>
    <n v="1463602935"/>
    <n v="1461874935"/>
    <b v="0"/>
    <n v="1"/>
    <b v="0"/>
    <x v="0"/>
    <s v="animation"/>
    <x v="464"/>
    <x v="2"/>
    <m/>
  </r>
  <r>
    <n v="465"/>
    <s v="&quot;Amp&quot; A Story About a Robot"/>
    <s v="&quot;Amp&quot; is a short film about a robot with needs."/>
    <n v="10000"/>
    <n v="17028.88"/>
    <x v="2"/>
    <x v="0"/>
    <s v="USD"/>
    <n v="1403837574"/>
    <n v="1402455174"/>
    <b v="0"/>
    <n v="8"/>
    <b v="0"/>
    <x v="0"/>
    <s v="animation"/>
    <x v="465"/>
    <x v="3"/>
    <m/>
  </r>
  <r>
    <n v="466"/>
    <s v="The Legend Of The Crimson Knight"/>
    <s v="(Working storyboard for animated project) A multi-generational Knight that wages war on criminals and corrupt governments"/>
    <n v="300000"/>
    <n v="16984"/>
    <x v="2"/>
    <x v="0"/>
    <s v="USD"/>
    <n v="1347057464"/>
    <n v="1344465464"/>
    <b v="0"/>
    <n v="5"/>
    <b v="0"/>
    <x v="0"/>
    <s v="animation"/>
    <x v="466"/>
    <x v="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x v="0"/>
    <s v="USD"/>
    <n v="1348849134"/>
    <n v="1344961134"/>
    <b v="0"/>
    <n v="39"/>
    <b v="0"/>
    <x v="0"/>
    <s v="animation"/>
    <x v="467"/>
    <x v="5"/>
    <m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x v="0"/>
    <s v="USD"/>
    <n v="1341978665"/>
    <n v="1336795283"/>
    <b v="0"/>
    <n v="0"/>
    <b v="0"/>
    <x v="0"/>
    <s v="animation"/>
    <x v="468"/>
    <x v="5"/>
    <m/>
  </r>
  <r>
    <n v="469"/>
    <s v="Dreamland PERSONALISED Animated Shorts Film"/>
    <s v="Create a personalised animation film using your child's name and photo."/>
    <n v="16300"/>
    <n v="16700"/>
    <x v="2"/>
    <x v="1"/>
    <s v="GBP"/>
    <n v="1409960724"/>
    <n v="1404776724"/>
    <b v="0"/>
    <n v="0"/>
    <b v="0"/>
    <x v="0"/>
    <s v="animation"/>
    <x v="469"/>
    <x v="3"/>
    <m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x v="0"/>
    <s v="USD"/>
    <n v="1389844800"/>
    <n v="1385524889"/>
    <b v="0"/>
    <n v="2"/>
    <b v="0"/>
    <x v="0"/>
    <s v="animation"/>
    <x v="470"/>
    <x v="4"/>
    <m/>
  </r>
  <r>
    <n v="471"/>
    <s v="Red Origins"/>
    <s v="Three kids try to stop Mazi Mbe's plan to restore Africa to its original state where Tricksters &amp; Spirits ruled_x000a_and Juju was law."/>
    <n v="16000"/>
    <n v="16573"/>
    <x v="2"/>
    <x v="0"/>
    <s v="USD"/>
    <n v="1397924379"/>
    <n v="1394039979"/>
    <b v="0"/>
    <n v="170"/>
    <b v="0"/>
    <x v="0"/>
    <s v="animation"/>
    <x v="471"/>
    <x v="3"/>
    <m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x v="0"/>
    <s v="USD"/>
    <n v="1408831718"/>
    <n v="1406239718"/>
    <b v="0"/>
    <n v="5"/>
    <b v="0"/>
    <x v="0"/>
    <s v="animation"/>
    <x v="472"/>
    <x v="3"/>
    <m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x v="0"/>
    <s v="USD"/>
    <n v="1410972319"/>
    <n v="1408380319"/>
    <b v="0"/>
    <n v="14"/>
    <b v="0"/>
    <x v="0"/>
    <s v="animation"/>
    <x v="473"/>
    <x v="3"/>
    <m/>
  </r>
  <r>
    <n v="474"/>
    <s v="TAO Mr. Fantastic!!"/>
    <s v="Time travel the light Mr. Fantastic!  Spin the dimensions toward other continuums and worlds.  Hold onto your panties."/>
    <n v="15000"/>
    <n v="16465"/>
    <x v="2"/>
    <x v="0"/>
    <s v="USD"/>
    <n v="1487318029"/>
    <n v="1484726029"/>
    <b v="0"/>
    <n v="1"/>
    <b v="0"/>
    <x v="0"/>
    <s v="animation"/>
    <x v="474"/>
    <x v="1"/>
    <m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x v="0"/>
    <s v="USD"/>
    <n v="1430877843"/>
    <n v="1428285843"/>
    <b v="0"/>
    <n v="0"/>
    <b v="0"/>
    <x v="0"/>
    <s v="animation"/>
    <x v="475"/>
    <x v="0"/>
    <m/>
  </r>
  <r>
    <n v="476"/>
    <s v="Sight Word Music Videos"/>
    <s v="Animated Music Videos that teach kids how to read."/>
    <n v="15000"/>
    <n v="16291"/>
    <x v="2"/>
    <x v="0"/>
    <s v="USD"/>
    <n v="1401767940"/>
    <n v="1398727441"/>
    <b v="0"/>
    <n v="124"/>
    <b v="0"/>
    <x v="0"/>
    <s v="animation"/>
    <x v="476"/>
    <x v="3"/>
    <m/>
  </r>
  <r>
    <n v="477"/>
    <s v="Hymn of Unity"/>
    <s v="A Comedy-drama animation revolving around a man who finds a problematic pair of headphones that literally take over his whole life."/>
    <n v="15000"/>
    <n v="16232"/>
    <x v="2"/>
    <x v="0"/>
    <s v="USD"/>
    <n v="1337371334"/>
    <n v="1332187334"/>
    <b v="0"/>
    <n v="0"/>
    <b v="0"/>
    <x v="0"/>
    <s v="animation"/>
    <x v="477"/>
    <x v="5"/>
    <m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x v="0"/>
    <s v="USD"/>
    <n v="1427921509"/>
    <n v="1425333109"/>
    <b v="0"/>
    <n v="0"/>
    <b v="0"/>
    <x v="0"/>
    <s v="animation"/>
    <x v="478"/>
    <x v="0"/>
    <m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0"/>
    <s v="animation"/>
    <x v="479"/>
    <x v="3"/>
    <m/>
  </r>
  <r>
    <n v="480"/>
    <s v="The CafÃ©"/>
    <s v="To court his muse, an artist must first outsmart her dog.  A short animated film collaboration by Dana and Terrence Masson."/>
    <n v="16000"/>
    <n v="16165.6"/>
    <x v="2"/>
    <x v="0"/>
    <s v="USD"/>
    <n v="1376049615"/>
    <n v="1373457615"/>
    <b v="0"/>
    <n v="140"/>
    <b v="0"/>
    <x v="0"/>
    <s v="animation"/>
    <x v="480"/>
    <x v="4"/>
    <m/>
  </r>
  <r>
    <n v="481"/>
    <s v="ERA"/>
    <s v="The year is 2043. Test subject David Beck has been augmented with psychokinetic abilities. He uses his newfound gifts to thwart evil."/>
    <n v="15000"/>
    <n v="16145.12"/>
    <x v="2"/>
    <x v="0"/>
    <s v="USD"/>
    <n v="1349885289"/>
    <n v="1347293289"/>
    <b v="0"/>
    <n v="21"/>
    <b v="0"/>
    <x v="0"/>
    <s v="animation"/>
    <x v="481"/>
    <x v="5"/>
    <m/>
  </r>
  <r>
    <n v="482"/>
    <s v="Animated Stand-up Routines Shenanigans"/>
    <s v="Help me quit my day job and also create animated Stand-up routines from local up and coming comedians."/>
    <n v="15000"/>
    <n v="16000"/>
    <x v="2"/>
    <x v="0"/>
    <s v="USD"/>
    <n v="1460644440"/>
    <n v="1458336690"/>
    <b v="0"/>
    <n v="1"/>
    <b v="0"/>
    <x v="0"/>
    <s v="animation"/>
    <x v="482"/>
    <x v="2"/>
    <m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x v="1"/>
    <s v="GBP"/>
    <n v="1359434672"/>
    <n v="1354250672"/>
    <b v="0"/>
    <n v="147"/>
    <b v="0"/>
    <x v="0"/>
    <s v="animation"/>
    <x v="483"/>
    <x v="5"/>
    <m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x v="1"/>
    <s v="GBP"/>
    <n v="1446766372"/>
    <n v="1443220372"/>
    <b v="0"/>
    <n v="11"/>
    <b v="0"/>
    <x v="0"/>
    <s v="animation"/>
    <x v="484"/>
    <x v="0"/>
    <m/>
  </r>
  <r>
    <n v="485"/>
    <s v="The Lighthouse and the Lock cartoon - funny stuff for kids."/>
    <s v="Last few days to make this toon a reality! 5 funny toons for YOU! See the pilot episode here!"/>
    <n v="15000"/>
    <n v="15918.65"/>
    <x v="2"/>
    <x v="1"/>
    <s v="GBP"/>
    <n v="1368792499"/>
    <n v="1366200499"/>
    <b v="0"/>
    <n v="125"/>
    <b v="0"/>
    <x v="0"/>
    <s v="animation"/>
    <x v="485"/>
    <x v="4"/>
    <m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x v="2"/>
    <s v="AUD"/>
    <n v="1401662239"/>
    <n v="1399070239"/>
    <b v="0"/>
    <n v="1"/>
    <b v="0"/>
    <x v="0"/>
    <s v="animation"/>
    <x v="486"/>
    <x v="3"/>
    <m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x v="5"/>
    <s v="CAD"/>
    <n v="1482678994"/>
    <n v="1477491394"/>
    <b v="0"/>
    <n v="0"/>
    <b v="0"/>
    <x v="0"/>
    <s v="animation"/>
    <x v="487"/>
    <x v="2"/>
    <m/>
  </r>
  <r>
    <n v="488"/>
    <s v="City Animals independent cartoon series"/>
    <s v="When humans left the earth, the animals took over the city. What could go wrong? Well...everything!"/>
    <n v="15000"/>
    <n v="15808"/>
    <x v="2"/>
    <x v="0"/>
    <s v="USD"/>
    <n v="1483924700"/>
    <n v="1481332700"/>
    <b v="0"/>
    <n v="0"/>
    <b v="0"/>
    <x v="0"/>
    <s v="animation"/>
    <x v="488"/>
    <x v="2"/>
    <m/>
  </r>
  <r>
    <n v="489"/>
    <s v="THE GUINEAS SHOW"/>
    <s v="Help America's favorite dysfunctional immigrant family THE GUINEAS launch the first season of their animated web series."/>
    <n v="15000"/>
    <n v="15744"/>
    <x v="2"/>
    <x v="0"/>
    <s v="USD"/>
    <n v="1325763180"/>
    <n v="1323084816"/>
    <b v="0"/>
    <n v="3"/>
    <b v="0"/>
    <x v="0"/>
    <s v="animation"/>
    <x v="489"/>
    <x v="6"/>
    <m/>
  </r>
  <r>
    <n v="490"/>
    <s v="PROJECT IS CANCELLED"/>
    <s v="Cancelled"/>
    <n v="3000"/>
    <n v="15725"/>
    <x v="2"/>
    <x v="0"/>
    <s v="USD"/>
    <n v="1345677285"/>
    <n v="1343085285"/>
    <b v="0"/>
    <n v="0"/>
    <b v="0"/>
    <x v="0"/>
    <s v="animation"/>
    <x v="490"/>
    <x v="5"/>
    <m/>
  </r>
  <r>
    <n v="491"/>
    <s v="Guess What? Gus"/>
    <s v="&quot;Guess What? Gus&quot; is a magical animated comedy that follow a new kid who playful antics for attention make the news."/>
    <n v="15000"/>
    <n v="15723"/>
    <x v="2"/>
    <x v="0"/>
    <s v="USD"/>
    <n v="1453937699"/>
    <n v="1451345699"/>
    <b v="0"/>
    <n v="0"/>
    <b v="0"/>
    <x v="0"/>
    <s v="animation"/>
    <x v="491"/>
    <x v="0"/>
    <m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x v="11"/>
    <s v="SEK"/>
    <n v="1476319830"/>
    <n v="1471135830"/>
    <b v="0"/>
    <n v="0"/>
    <b v="0"/>
    <x v="0"/>
    <s v="animation"/>
    <x v="492"/>
    <x v="2"/>
    <m/>
  </r>
  <r>
    <n v="493"/>
    <s v="Joc Barrera The Chupacabra Hunter"/>
    <s v="The Chupacabra is not a myth and one man is on a mission to prove its existence no matter what, his name is Joc Barrera."/>
    <n v="15000"/>
    <n v="15700"/>
    <x v="2"/>
    <x v="1"/>
    <s v="GBP"/>
    <n v="1432142738"/>
    <n v="1429550738"/>
    <b v="0"/>
    <n v="0"/>
    <b v="0"/>
    <x v="0"/>
    <s v="animation"/>
    <x v="493"/>
    <x v="0"/>
    <m/>
  </r>
  <r>
    <n v="494"/>
    <s v="The Grigori"/>
    <s v="Angels come to Earth in human disguise to deceive mankind, rule the Earth as gods, create a hybrid army &amp; destroy all who oppose them."/>
    <n v="10000"/>
    <n v="15696"/>
    <x v="2"/>
    <x v="0"/>
    <s v="USD"/>
    <n v="1404356400"/>
    <n v="1402343765"/>
    <b v="0"/>
    <n v="3"/>
    <b v="0"/>
    <x v="0"/>
    <s v="animation"/>
    <x v="494"/>
    <x v="3"/>
    <m/>
  </r>
  <r>
    <n v="495"/>
    <s v="Average Heroes pilot"/>
    <s v="two friends set out to conquer and reach the level cap of the quest watch, how will they do it when they're 2 teenage idiots"/>
    <n v="15000"/>
    <n v="15677.5"/>
    <x v="2"/>
    <x v="0"/>
    <s v="USD"/>
    <n v="1437076305"/>
    <n v="1434484305"/>
    <b v="0"/>
    <n v="0"/>
    <b v="0"/>
    <x v="0"/>
    <s v="animation"/>
    <x v="495"/>
    <x v="0"/>
    <m/>
  </r>
  <r>
    <n v="496"/>
    <s v="Airships and Anatasia: The Movie"/>
    <s v="The movie is about the adventures of Ethan, Danna, The mysterious inventor and more."/>
    <n v="10000"/>
    <n v="15673.44"/>
    <x v="2"/>
    <x v="0"/>
    <s v="USD"/>
    <n v="1392070874"/>
    <n v="1386886874"/>
    <b v="0"/>
    <n v="1"/>
    <b v="0"/>
    <x v="0"/>
    <s v="animation"/>
    <x v="496"/>
    <x v="4"/>
    <m/>
  </r>
  <r>
    <n v="497"/>
    <s v="Galaxy Probe Kids"/>
    <s v="live-action/animated series pilot."/>
    <n v="14000"/>
    <n v="15651"/>
    <x v="2"/>
    <x v="0"/>
    <s v="USD"/>
    <n v="1419483600"/>
    <n v="1414889665"/>
    <b v="0"/>
    <n v="3"/>
    <b v="0"/>
    <x v="0"/>
    <s v="animation"/>
    <x v="497"/>
    <x v="3"/>
    <m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x v="0"/>
    <s v="USD"/>
    <n v="1324664249"/>
    <n v="1321035449"/>
    <b v="0"/>
    <n v="22"/>
    <b v="0"/>
    <x v="0"/>
    <s v="animation"/>
    <x v="498"/>
    <x v="6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x v="0"/>
    <s v="USD"/>
    <n v="1255381140"/>
    <n v="1250630968"/>
    <b v="0"/>
    <n v="26"/>
    <b v="0"/>
    <x v="0"/>
    <s v="animation"/>
    <x v="499"/>
    <x v="8"/>
    <m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x v="0"/>
    <s v="USD"/>
    <n v="1273356960"/>
    <n v="1268255751"/>
    <b v="0"/>
    <n v="4"/>
    <b v="0"/>
    <x v="0"/>
    <s v="animation"/>
    <x v="500"/>
    <x v="7"/>
    <m/>
  </r>
  <r>
    <n v="501"/>
    <s v="World War 4"/>
    <s v="Based on the invention portfolio of a patented inventor World War Four is a look into the future of warfare and humanity as a whole"/>
    <n v="15000"/>
    <n v="15596"/>
    <x v="2"/>
    <x v="0"/>
    <s v="USD"/>
    <n v="1310189851"/>
    <n v="1307597851"/>
    <b v="0"/>
    <n v="0"/>
    <b v="0"/>
    <x v="0"/>
    <s v="animation"/>
    <x v="501"/>
    <x v="6"/>
    <m/>
  </r>
  <r>
    <n v="502"/>
    <s v="Strawberry Bowl"/>
    <s v="This Strawberry Bowl concept is the 1st of many episodes.  These episodes will be released in accordance with the harvest of the month."/>
    <n v="10000"/>
    <n v="15591"/>
    <x v="2"/>
    <x v="0"/>
    <s v="USD"/>
    <n v="1332073025"/>
    <n v="1329484625"/>
    <b v="0"/>
    <n v="4"/>
    <b v="0"/>
    <x v="0"/>
    <s v="animation"/>
    <x v="502"/>
    <x v="5"/>
    <m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x v="1"/>
    <s v="GBP"/>
    <n v="1421498303"/>
    <n v="1418906303"/>
    <b v="0"/>
    <n v="9"/>
    <b v="0"/>
    <x v="0"/>
    <s v="animation"/>
    <x v="503"/>
    <x v="3"/>
    <m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x v="0"/>
    <s v="USD"/>
    <n v="1334097387"/>
    <n v="1328916987"/>
    <b v="0"/>
    <n v="5"/>
    <b v="0"/>
    <x v="0"/>
    <s v="animation"/>
    <x v="504"/>
    <x v="5"/>
    <m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x v="0"/>
    <s v="USD"/>
    <n v="1451010086"/>
    <n v="1447122086"/>
    <b v="0"/>
    <n v="14"/>
    <b v="0"/>
    <x v="0"/>
    <s v="animation"/>
    <x v="505"/>
    <x v="0"/>
    <m/>
  </r>
  <r>
    <n v="506"/>
    <s v="Age of Spirit: The Battle in Heaven"/>
    <s v="A feature-length 3D animation that depicts what happened when the Son of the Morning rebelled against God."/>
    <n v="9000"/>
    <n v="15505"/>
    <x v="2"/>
    <x v="0"/>
    <s v="USD"/>
    <n v="1376140520"/>
    <n v="1373548520"/>
    <b v="0"/>
    <n v="1"/>
    <b v="0"/>
    <x v="0"/>
    <s v="animation"/>
    <x v="506"/>
    <x v="4"/>
    <m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x v="0"/>
    <s v="USD"/>
    <n v="1350687657"/>
    <n v="1346799657"/>
    <b v="0"/>
    <n v="10"/>
    <b v="0"/>
    <x v="0"/>
    <s v="animation"/>
    <x v="507"/>
    <x v="5"/>
    <m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x v="0"/>
    <s v="USD"/>
    <n v="1337955240"/>
    <n v="1332808501"/>
    <b v="0"/>
    <n v="3"/>
    <b v="0"/>
    <x v="0"/>
    <s v="animation"/>
    <x v="508"/>
    <x v="5"/>
    <m/>
  </r>
  <r>
    <n v="509"/>
    <s v="Indian in Chelsea - Web Animated series"/>
    <s v="A hilarious comedy podcast being turned into an animated series  about an indian servant and his boss."/>
    <n v="13000"/>
    <n v="15435.55"/>
    <x v="2"/>
    <x v="1"/>
    <s v="GBP"/>
    <n v="1435504170"/>
    <n v="1432912170"/>
    <b v="0"/>
    <n v="1"/>
    <b v="0"/>
    <x v="0"/>
    <s v="animation"/>
    <x v="509"/>
    <x v="0"/>
    <m/>
  </r>
  <r>
    <n v="510"/>
    <s v="TPI Episode 2: Doomsday Dean"/>
    <s v="A mile below the Franco-Swiss border Dean manages to break the Large Hadron Collider and triggers the end of the world."/>
    <n v="100000"/>
    <n v="15390"/>
    <x v="2"/>
    <x v="0"/>
    <s v="USD"/>
    <n v="1456805639"/>
    <n v="1454213639"/>
    <b v="0"/>
    <n v="0"/>
    <b v="0"/>
    <x v="0"/>
    <s v="animation"/>
    <x v="510"/>
    <x v="2"/>
    <m/>
  </r>
  <r>
    <n v="511"/>
    <s v="Stuck On An Eyeland"/>
    <s v="A project that incorporates animation and comic art into a relevant story. 4 boys, 1 eyeland, and a whole lot of drama!!!"/>
    <n v="15000"/>
    <n v="15335"/>
    <x v="2"/>
    <x v="0"/>
    <s v="USD"/>
    <n v="1365228982"/>
    <n v="1362640582"/>
    <b v="0"/>
    <n v="5"/>
    <b v="0"/>
    <x v="0"/>
    <s v="animation"/>
    <x v="511"/>
    <x v="4"/>
    <m/>
  </r>
  <r>
    <n v="512"/>
    <s v="Otherkin The Animated Series"/>
    <s v="We have a fully developed 2D animated series that requires more professional animation. Our first 2 home-animated eps are up online."/>
    <n v="15000"/>
    <n v="15327"/>
    <x v="2"/>
    <x v="0"/>
    <s v="USD"/>
    <n v="1479667727"/>
    <n v="1475776127"/>
    <b v="0"/>
    <n v="2"/>
    <b v="0"/>
    <x v="0"/>
    <s v="animation"/>
    <x v="512"/>
    <x v="2"/>
    <m/>
  </r>
  <r>
    <n v="513"/>
    <s v="Paradigm Spiral - The Animated Series"/>
    <s v="A sci-fi fantasy 2.5D anime styled series about some guys trying to save the world, probably..."/>
    <n v="15000"/>
    <n v="15318.55"/>
    <x v="2"/>
    <x v="0"/>
    <s v="USD"/>
    <n v="1471244400"/>
    <n v="1467387705"/>
    <b v="0"/>
    <n v="68"/>
    <b v="0"/>
    <x v="0"/>
    <s v="animation"/>
    <x v="513"/>
    <x v="2"/>
    <m/>
  </r>
  <r>
    <n v="514"/>
    <s v="I'm Sticking With You."/>
    <s v="A film created entirely out of paper, visual effects and found objects depicts how one man created a new life for himself."/>
    <n v="15000"/>
    <n v="15315"/>
    <x v="2"/>
    <x v="5"/>
    <s v="CAD"/>
    <n v="1407595447"/>
    <n v="1405003447"/>
    <b v="0"/>
    <n v="3"/>
    <b v="0"/>
    <x v="0"/>
    <s v="animation"/>
    <x v="514"/>
    <x v="3"/>
    <m/>
  </r>
  <r>
    <n v="515"/>
    <s v="A Tale of Faith - An Animated Short Film"/>
    <s v="A Tale of Faith is an animated short film based on the heartwarming tale by Rebbe Nachman of Breslov."/>
    <n v="15000"/>
    <n v="15285"/>
    <x v="2"/>
    <x v="0"/>
    <s v="USD"/>
    <n v="1451389601"/>
    <n v="1447933601"/>
    <b v="0"/>
    <n v="34"/>
    <b v="0"/>
    <x v="0"/>
    <s v="animation"/>
    <x v="515"/>
    <x v="0"/>
    <m/>
  </r>
  <r>
    <n v="516"/>
    <s v="Shipmates"/>
    <s v="A big brother style comedy animation series starring famous seafarers"/>
    <n v="25000"/>
    <n v="15281"/>
    <x v="2"/>
    <x v="1"/>
    <s v="GBP"/>
    <n v="1432752080"/>
    <n v="1427568080"/>
    <b v="0"/>
    <n v="0"/>
    <b v="0"/>
    <x v="0"/>
    <s v="animation"/>
    <x v="516"/>
    <x v="0"/>
    <m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x v="0"/>
    <s v="USD"/>
    <n v="1486046761"/>
    <n v="1483454761"/>
    <b v="0"/>
    <n v="3"/>
    <b v="0"/>
    <x v="0"/>
    <s v="animation"/>
    <x v="517"/>
    <x v="1"/>
    <m/>
  </r>
  <r>
    <n v="518"/>
    <s v="Somorrah"/>
    <s v="The community of Somorrah is peaceful and unblemished until &quot;The Boss&quot; power and money starts to diminish &amp; plans to gain it all back!"/>
    <n v="15000"/>
    <n v="15265"/>
    <x v="2"/>
    <x v="0"/>
    <s v="USD"/>
    <n v="1441550760"/>
    <n v="1438958824"/>
    <b v="0"/>
    <n v="0"/>
    <b v="0"/>
    <x v="0"/>
    <s v="animation"/>
    <x v="518"/>
    <x v="0"/>
    <m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x v="0"/>
    <s v="USD"/>
    <n v="1354699421"/>
    <n v="1352107421"/>
    <b v="0"/>
    <n v="70"/>
    <b v="0"/>
    <x v="0"/>
    <s v="animation"/>
    <x v="519"/>
    <x v="5"/>
    <m/>
  </r>
  <r>
    <n v="520"/>
    <s v="Darktales The Play"/>
    <s v="Tim Arthur's 21st anniversary sell-out production of his 'chilling' and 'sinister' ghostly thriller returns to the Edinburgh Fringe!"/>
    <n v="15000"/>
    <n v="15230"/>
    <x v="0"/>
    <x v="1"/>
    <s v="GBP"/>
    <n v="1449766261"/>
    <n v="1447174261"/>
    <b v="0"/>
    <n v="34"/>
    <b v="1"/>
    <x v="1"/>
    <s v="plays"/>
    <x v="520"/>
    <x v="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x v="0"/>
    <s v="USD"/>
    <n v="1477976340"/>
    <n v="1475460819"/>
    <b v="0"/>
    <n v="56"/>
    <b v="1"/>
    <x v="1"/>
    <s v="plays"/>
    <x v="521"/>
    <x v="2"/>
    <m/>
  </r>
  <r>
    <n v="522"/>
    <s v="COMPASS PLAYERS"/>
    <s v="*** TO MAKE DONATIONS IN THE FUTURE                                   GO TO OUR WEBSITE: www.compassplayers.com ***"/>
    <n v="15000"/>
    <n v="15171.5"/>
    <x v="0"/>
    <x v="0"/>
    <s v="USD"/>
    <n v="1458518325"/>
    <n v="1456793925"/>
    <b v="0"/>
    <n v="31"/>
    <b v="1"/>
    <x v="1"/>
    <s v="plays"/>
    <x v="522"/>
    <x v="2"/>
    <m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x v="0"/>
    <s v="USD"/>
    <n v="1442805076"/>
    <n v="1440213076"/>
    <b v="0"/>
    <n v="84"/>
    <b v="1"/>
    <x v="1"/>
    <s v="plays"/>
    <x v="523"/>
    <x v="0"/>
    <m/>
  </r>
  <r>
    <n v="524"/>
    <s v="Zero Down"/>
    <s v="Angel on the Corner need YOUR help to raise Â£3,500 to take Zero Down by Sarah Hehir to the Edinburgh Fringe Festival this August!"/>
    <n v="5000"/>
    <n v="15121"/>
    <x v="0"/>
    <x v="1"/>
    <s v="GBP"/>
    <n v="1464801169"/>
    <n v="1462209169"/>
    <b v="0"/>
    <n v="130"/>
    <b v="1"/>
    <x v="1"/>
    <s v="plays"/>
    <x v="524"/>
    <x v="2"/>
    <m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x v="0"/>
    <s v="USD"/>
    <n v="1410601041"/>
    <n v="1406713041"/>
    <b v="0"/>
    <n v="12"/>
    <b v="1"/>
    <x v="1"/>
    <s v="plays"/>
    <x v="525"/>
    <x v="3"/>
    <m/>
  </r>
  <r>
    <n v="526"/>
    <s v="Victory by Madicken Malm"/>
    <s v="We have a brand new play. We urgently need your help to fund our production, which opens at Theatre503 on August 18th."/>
    <n v="7900"/>
    <n v="15077"/>
    <x v="0"/>
    <x v="1"/>
    <s v="GBP"/>
    <n v="1438966800"/>
    <n v="1436278344"/>
    <b v="0"/>
    <n v="23"/>
    <b v="1"/>
    <x v="1"/>
    <s v="plays"/>
    <x v="526"/>
    <x v="0"/>
    <m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x v="0"/>
    <s v="USD"/>
    <n v="1487347500"/>
    <n v="1484715366"/>
    <b v="0"/>
    <n v="158"/>
    <b v="1"/>
    <x v="1"/>
    <s v="plays"/>
    <x v="527"/>
    <x v="1"/>
    <m/>
  </r>
  <r>
    <n v="528"/>
    <s v="Devastated No Matter What"/>
    <s v="A Festival Backed Production of a Full-Length Play."/>
    <n v="13000"/>
    <n v="14750"/>
    <x v="0"/>
    <x v="0"/>
    <s v="USD"/>
    <n v="1434921600"/>
    <n v="1433109907"/>
    <b v="0"/>
    <n v="30"/>
    <b v="1"/>
    <x v="1"/>
    <s v="plays"/>
    <x v="528"/>
    <x v="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x v="5"/>
    <s v="CAD"/>
    <n v="1484110800"/>
    <n v="1482281094"/>
    <b v="0"/>
    <n v="18"/>
    <b v="1"/>
    <x v="1"/>
    <s v="plays"/>
    <x v="529"/>
    <x v="2"/>
    <m/>
  </r>
  <r>
    <n v="530"/>
    <s v="Corners Grove"/>
    <s v="Corners Grove is a coming-of-age play about leaving home, gender identity and the death of Whitney Houston; will benefit Win NYC."/>
    <n v="20000"/>
    <n v="14598"/>
    <x v="0"/>
    <x v="0"/>
    <s v="USD"/>
    <n v="1435111200"/>
    <n v="1433254268"/>
    <b v="0"/>
    <n v="29"/>
    <b v="1"/>
    <x v="1"/>
    <s v="plays"/>
    <x v="530"/>
    <x v="0"/>
    <m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x v="0"/>
    <s v="USD"/>
    <n v="1481957940"/>
    <n v="1478050429"/>
    <b v="0"/>
    <n v="31"/>
    <b v="1"/>
    <x v="1"/>
    <s v="plays"/>
    <x v="531"/>
    <x v="2"/>
    <m/>
  </r>
  <r>
    <n v="532"/>
    <s v="Walken On Sunshine"/>
    <s v="A fast paced, comedic play about an anxiety-ridden filmmaker who lies to investors about having Christopher Walken in his film."/>
    <n v="13000"/>
    <n v="14450"/>
    <x v="0"/>
    <x v="0"/>
    <s v="USD"/>
    <n v="1463098208"/>
    <n v="1460506208"/>
    <b v="0"/>
    <n v="173"/>
    <b v="1"/>
    <x v="1"/>
    <s v="plays"/>
    <x v="532"/>
    <x v="2"/>
    <m/>
  </r>
  <r>
    <n v="533"/>
    <s v="Foresight"/>
    <s v="New writing â€¢ Twisty-turny magical realist retro sci-fi â€¢ Human lives â€¢ Storytelling â€¢ The slope our society slips down..."/>
    <n v="10000"/>
    <n v="14437.46"/>
    <x v="0"/>
    <x v="1"/>
    <s v="GBP"/>
    <n v="1463394365"/>
    <n v="1461320765"/>
    <b v="0"/>
    <n v="17"/>
    <b v="1"/>
    <x v="1"/>
    <s v="plays"/>
    <x v="533"/>
    <x v="2"/>
    <m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x v="10"/>
    <s v="NOK"/>
    <n v="1446418800"/>
    <n v="1443036470"/>
    <b v="0"/>
    <n v="48"/>
    <b v="1"/>
    <x v="1"/>
    <s v="plays"/>
    <x v="534"/>
    <x v="0"/>
    <m/>
  </r>
  <r>
    <n v="535"/>
    <s v="Astronauts of Hartlepool: a Brexit sci-fi for VAULT 2017"/>
    <s v="Weâ€™re producing a Northern Brexit sci-fi play for VAULT festival 2017 and we need your help!"/>
    <n v="50000"/>
    <n v="14203"/>
    <x v="0"/>
    <x v="1"/>
    <s v="GBP"/>
    <n v="1483707905"/>
    <n v="1481115905"/>
    <b v="0"/>
    <n v="59"/>
    <b v="1"/>
    <x v="1"/>
    <s v="plays"/>
    <x v="535"/>
    <x v="2"/>
    <m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x v="1"/>
    <s v="GBP"/>
    <n v="1438624800"/>
    <n v="1435133807"/>
    <b v="0"/>
    <n v="39"/>
    <b v="1"/>
    <x v="1"/>
    <s v="plays"/>
    <x v="536"/>
    <x v="0"/>
    <m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x v="0"/>
    <s v="USD"/>
    <n v="1446665191"/>
    <n v="1444069591"/>
    <b v="0"/>
    <n v="59"/>
    <b v="1"/>
    <x v="1"/>
    <s v="plays"/>
    <x v="537"/>
    <x v="0"/>
    <m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x v="0"/>
    <s v="USD"/>
    <n v="1463166263"/>
    <n v="1460574263"/>
    <b v="0"/>
    <n v="60"/>
    <b v="1"/>
    <x v="1"/>
    <s v="plays"/>
    <x v="538"/>
    <x v="2"/>
    <m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x v="1"/>
    <s v="GBP"/>
    <n v="1467681107"/>
    <n v="1465866707"/>
    <b v="0"/>
    <n v="20"/>
    <b v="1"/>
    <x v="1"/>
    <s v="plays"/>
    <x v="539"/>
    <x v="2"/>
    <m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x v="0"/>
    <s v="USD"/>
    <n v="1423078606"/>
    <n v="1420486606"/>
    <b v="0"/>
    <n v="1"/>
    <b v="0"/>
    <x v="2"/>
    <s v="web"/>
    <x v="540"/>
    <x v="0"/>
    <m/>
  </r>
  <r>
    <n v="541"/>
    <s v="Deviations"/>
    <s v="A website dedicated to local Kink Communities; to find others with matching interests and bring them together."/>
    <n v="12000"/>
    <n v="14000"/>
    <x v="2"/>
    <x v="0"/>
    <s v="USD"/>
    <n v="1446080834"/>
    <n v="1443488834"/>
    <b v="0"/>
    <n v="1"/>
    <b v="0"/>
    <x v="2"/>
    <s v="web"/>
    <x v="541"/>
    <x v="0"/>
    <m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x v="0"/>
    <s v="USD"/>
    <n v="1462293716"/>
    <n v="1457113316"/>
    <b v="0"/>
    <n v="1"/>
    <b v="0"/>
    <x v="2"/>
    <s v="web"/>
    <x v="542"/>
    <x v="2"/>
    <m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x v="2"/>
    <s v="AUD"/>
    <n v="1414807962"/>
    <n v="1412215962"/>
    <b v="0"/>
    <n v="2"/>
    <b v="0"/>
    <x v="2"/>
    <s v="web"/>
    <x v="543"/>
    <x v="3"/>
    <m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x v="0"/>
    <s v="USD"/>
    <n v="1467647160"/>
    <n v="1465055160"/>
    <b v="0"/>
    <n v="2"/>
    <b v="0"/>
    <x v="2"/>
    <s v="web"/>
    <x v="544"/>
    <x v="2"/>
    <m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x v="6"/>
    <s v="EUR"/>
    <n v="1447600389"/>
    <n v="1444140789"/>
    <b v="0"/>
    <n v="34"/>
    <b v="0"/>
    <x v="2"/>
    <s v="web"/>
    <x v="545"/>
    <x v="0"/>
    <m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x v="0"/>
    <s v="USD"/>
    <n v="1445097715"/>
    <n v="1441209715"/>
    <b v="0"/>
    <n v="2"/>
    <b v="0"/>
    <x v="2"/>
    <s v="web"/>
    <x v="546"/>
    <x v="0"/>
    <m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x v="1"/>
    <s v="GBP"/>
    <n v="1455122564"/>
    <n v="1452530564"/>
    <b v="0"/>
    <n v="0"/>
    <b v="0"/>
    <x v="2"/>
    <s v="web"/>
    <x v="547"/>
    <x v="2"/>
    <m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x v="1"/>
    <s v="GBP"/>
    <n v="1446154848"/>
    <n v="1443562848"/>
    <b v="0"/>
    <n v="1"/>
    <b v="0"/>
    <x v="2"/>
    <s v="web"/>
    <x v="548"/>
    <x v="0"/>
    <m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x v="1"/>
    <s v="GBP"/>
    <n v="1436368622"/>
    <n v="1433776622"/>
    <b v="0"/>
    <n v="8"/>
    <b v="0"/>
    <x v="2"/>
    <s v="web"/>
    <x v="549"/>
    <x v="0"/>
    <m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x v="5"/>
    <s v="CAD"/>
    <n v="1485838800"/>
    <n v="1484756245"/>
    <b v="0"/>
    <n v="4"/>
    <b v="0"/>
    <x v="2"/>
    <s v="web"/>
    <x v="550"/>
    <x v="1"/>
    <m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x v="0"/>
    <s v="USD"/>
    <n v="1438451580"/>
    <n v="1434609424"/>
    <b v="0"/>
    <n v="28"/>
    <b v="0"/>
    <x v="2"/>
    <s v="web"/>
    <x v="551"/>
    <x v="0"/>
    <m/>
  </r>
  <r>
    <n v="552"/>
    <s v="Spinnable Social Media"/>
    <s v="Axoral is a 3d interactive social media interface, with the potential to be so much more, but we need your help!"/>
    <n v="10000"/>
    <n v="13500"/>
    <x v="2"/>
    <x v="5"/>
    <s v="CAD"/>
    <n v="1452350896"/>
    <n v="1447166896"/>
    <b v="0"/>
    <n v="0"/>
    <b v="0"/>
    <x v="2"/>
    <s v="web"/>
    <x v="552"/>
    <x v="0"/>
    <m/>
  </r>
  <r>
    <n v="553"/>
    <s v="sellorshopusa.com"/>
    <s v="Groundbreaking New Classifieds Website Grows Into Largest Nationwide Coverage By Turning Users Into Entrepreneurs"/>
    <n v="8750"/>
    <n v="13480.16"/>
    <x v="2"/>
    <x v="0"/>
    <s v="USD"/>
    <n v="1415988991"/>
    <n v="1413393391"/>
    <b v="0"/>
    <n v="6"/>
    <b v="0"/>
    <x v="2"/>
    <s v="web"/>
    <x v="553"/>
    <x v="3"/>
    <m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x v="0"/>
    <s v="USD"/>
    <n v="1413735972"/>
    <n v="1411143972"/>
    <b v="0"/>
    <n v="22"/>
    <b v="0"/>
    <x v="2"/>
    <s v="web"/>
    <x v="554"/>
    <x v="3"/>
    <m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x v="1"/>
    <s v="GBP"/>
    <n v="1465720143"/>
    <n v="1463128143"/>
    <b v="0"/>
    <n v="0"/>
    <b v="0"/>
    <x v="2"/>
    <s v="web"/>
    <x v="555"/>
    <x v="2"/>
    <m/>
  </r>
  <r>
    <n v="556"/>
    <s v="Braille Academy"/>
    <s v="An educational platform for learning Unified English Braille Code"/>
    <n v="6700"/>
    <n v="13323"/>
    <x v="2"/>
    <x v="0"/>
    <s v="USD"/>
    <n v="1452112717"/>
    <n v="1449520717"/>
    <b v="0"/>
    <n v="1"/>
    <b v="0"/>
    <x v="2"/>
    <s v="web"/>
    <x v="556"/>
    <x v="0"/>
    <m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x v="12"/>
    <s v="EUR"/>
    <n v="1480721803"/>
    <n v="1478126203"/>
    <b v="0"/>
    <n v="20"/>
    <b v="0"/>
    <x v="2"/>
    <s v="web"/>
    <x v="557"/>
    <x v="2"/>
    <m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x v="0"/>
    <s v="USD"/>
    <n v="1427227905"/>
    <n v="1424639505"/>
    <b v="0"/>
    <n v="0"/>
    <b v="0"/>
    <x v="2"/>
    <s v="web"/>
    <x v="558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x v="0"/>
    <s v="USD"/>
    <n v="1449989260"/>
    <n v="1447397260"/>
    <b v="0"/>
    <n v="1"/>
    <b v="0"/>
    <x v="2"/>
    <s v="web"/>
    <x v="559"/>
    <x v="0"/>
    <m/>
  </r>
  <r>
    <n v="560"/>
    <s v="DOWNLOAD THE INTERNET,...."/>
    <s v="In the future the possibility exists that the internet it's self could be felled, we have world seed banks, it's time for a net bank,.."/>
    <n v="9000"/>
    <n v="13228"/>
    <x v="2"/>
    <x v="5"/>
    <s v="CAD"/>
    <n v="1418841045"/>
    <n v="1416249045"/>
    <b v="0"/>
    <n v="3"/>
    <b v="0"/>
    <x v="2"/>
    <s v="web"/>
    <x v="560"/>
    <x v="3"/>
    <m/>
  </r>
  <r>
    <n v="561"/>
    <s v="CheckMate Careers"/>
    <s v="A marketplace for talent and employers to match. Using intuitive technology we match &amp; place talent with the best career position."/>
    <n v="12500"/>
    <n v="13180"/>
    <x v="2"/>
    <x v="0"/>
    <s v="USD"/>
    <n v="1445874513"/>
    <n v="1442850513"/>
    <b v="0"/>
    <n v="2"/>
    <b v="0"/>
    <x v="2"/>
    <s v="web"/>
    <x v="561"/>
    <x v="0"/>
    <m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x v="9"/>
    <s v="EUR"/>
    <n v="1482052815"/>
    <n v="1479460815"/>
    <b v="0"/>
    <n v="0"/>
    <b v="0"/>
    <x v="2"/>
    <s v="web"/>
    <x v="562"/>
    <x v="2"/>
    <m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x v="2"/>
    <s v="AUD"/>
    <n v="1424137247"/>
    <n v="1421545247"/>
    <b v="0"/>
    <n v="2"/>
    <b v="0"/>
    <x v="2"/>
    <s v="web"/>
    <x v="563"/>
    <x v="0"/>
    <m/>
  </r>
  <r>
    <n v="564"/>
    <s v="TOC TOC TROC"/>
    <s v="Plateforme de troc gratuit et d'Ã©changes en tous genres par nature. Mieux s'entraider, Ã©changer, de donner, louer ou vendre Ã  distance."/>
    <n v="5000"/>
    <n v="13114"/>
    <x v="2"/>
    <x v="6"/>
    <s v="EUR"/>
    <n v="1457822275"/>
    <n v="1455230275"/>
    <b v="0"/>
    <n v="1"/>
    <b v="0"/>
    <x v="2"/>
    <s v="web"/>
    <x v="564"/>
    <x v="2"/>
    <m/>
  </r>
  <r>
    <n v="565"/>
    <s v="EasyLearnings"/>
    <s v="Our objective is to provide a platform which helps teachers to provide courses to leaners in wide range of locations including Africa."/>
    <n v="13000"/>
    <n v="13112"/>
    <x v="2"/>
    <x v="1"/>
    <s v="GBP"/>
    <n v="1436554249"/>
    <n v="1433962249"/>
    <b v="0"/>
    <n v="0"/>
    <b v="0"/>
    <x v="2"/>
    <s v="web"/>
    <x v="565"/>
    <x v="0"/>
    <m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x v="0"/>
    <s v="USD"/>
    <n v="1468513533"/>
    <n v="1465921533"/>
    <b v="0"/>
    <n v="1"/>
    <b v="0"/>
    <x v="2"/>
    <s v="web"/>
    <x v="566"/>
    <x v="2"/>
    <m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x v="0"/>
    <s v="USD"/>
    <n v="1420143194"/>
    <n v="1417551194"/>
    <b v="0"/>
    <n v="0"/>
    <b v="0"/>
    <x v="2"/>
    <s v="web"/>
    <x v="567"/>
    <x v="3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x v="4"/>
    <s v="NZD"/>
    <n v="1452942000"/>
    <n v="1449785223"/>
    <b v="0"/>
    <n v="5"/>
    <b v="0"/>
    <x v="2"/>
    <s v="web"/>
    <x v="568"/>
    <x v="0"/>
    <m/>
  </r>
  <r>
    <n v="569"/>
    <s v="Mioti"/>
    <s v="Mioti is an indie game marketplace that doubles as a community for developers to join networks and discuss projects."/>
    <n v="11500"/>
    <n v="12879"/>
    <x v="2"/>
    <x v="5"/>
    <s v="CAD"/>
    <n v="1451679612"/>
    <n v="1449087612"/>
    <b v="0"/>
    <n v="1"/>
    <b v="0"/>
    <x v="2"/>
    <s v="web"/>
    <x v="569"/>
    <x v="0"/>
    <m/>
  </r>
  <r>
    <n v="570"/>
    <s v="Relaunching in May"/>
    <s v="Humans have AM/FM/Satellite radio, kids have radio Disney, pets have DogCatRadio."/>
    <n v="12000"/>
    <n v="12870"/>
    <x v="2"/>
    <x v="0"/>
    <s v="USD"/>
    <n v="1455822569"/>
    <n v="1453230569"/>
    <b v="0"/>
    <n v="1"/>
    <b v="0"/>
    <x v="2"/>
    <s v="web"/>
    <x v="570"/>
    <x v="2"/>
    <m/>
  </r>
  <r>
    <n v="571"/>
    <s v="Snag-A-Slip"/>
    <s v="Snag-A-Slip is an online platform that connects boaters with awesome marinas and available boat slips so that they can book with ease."/>
    <n v="60000"/>
    <n v="12818"/>
    <x v="2"/>
    <x v="0"/>
    <s v="USD"/>
    <n v="1437969540"/>
    <n v="1436297723"/>
    <b v="0"/>
    <n v="2"/>
    <b v="0"/>
    <x v="2"/>
    <s v="web"/>
    <x v="571"/>
    <x v="0"/>
    <m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x v="0"/>
    <s v="USD"/>
    <n v="1446660688"/>
    <n v="1444065088"/>
    <b v="0"/>
    <n v="0"/>
    <b v="0"/>
    <x v="2"/>
    <s v="web"/>
    <x v="572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x v="0"/>
    <s v="USD"/>
    <n v="1421543520"/>
    <n v="1416445931"/>
    <b v="0"/>
    <n v="9"/>
    <b v="0"/>
    <x v="2"/>
    <s v="web"/>
    <x v="573"/>
    <x v="3"/>
    <m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x v="1"/>
    <s v="GBP"/>
    <n v="1476873507"/>
    <n v="1474281507"/>
    <b v="0"/>
    <n v="4"/>
    <b v="0"/>
    <x v="2"/>
    <s v="web"/>
    <x v="574"/>
    <x v="2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x v="12"/>
    <s v="EUR"/>
    <n v="1434213443"/>
    <n v="1431621443"/>
    <b v="0"/>
    <n v="4"/>
    <b v="0"/>
    <x v="2"/>
    <s v="web"/>
    <x v="575"/>
    <x v="0"/>
    <m/>
  </r>
  <r>
    <n v="576"/>
    <s v="Uthtopia"/>
    <s v="UthTopia Is a social media organization that believes in positive online usage, youth mentorship, and youth empowerment."/>
    <n v="10600"/>
    <n v="12772.6"/>
    <x v="2"/>
    <x v="0"/>
    <s v="USD"/>
    <n v="1427537952"/>
    <n v="1422357552"/>
    <b v="0"/>
    <n v="1"/>
    <b v="0"/>
    <x v="2"/>
    <s v="web"/>
    <x v="576"/>
    <x v="0"/>
    <m/>
  </r>
  <r>
    <n v="577"/>
    <s v="everydayrelay"/>
    <s v="Emails are one of pervasively used mode of communication today. However, emails can be personal and sometimes discretion is needed."/>
    <n v="10000"/>
    <n v="12730.42"/>
    <x v="2"/>
    <x v="0"/>
    <s v="USD"/>
    <n v="1463753302"/>
    <n v="1458569302"/>
    <b v="0"/>
    <n v="1"/>
    <b v="0"/>
    <x v="2"/>
    <s v="web"/>
    <x v="577"/>
    <x v="2"/>
    <m/>
  </r>
  <r>
    <n v="578"/>
    <s v="weBuy Crowdsourced Shopping"/>
    <s v="weBuy trade built on technology and Crowd Sourced Power"/>
    <n v="12000"/>
    <n v="12668"/>
    <x v="2"/>
    <x v="1"/>
    <s v="GBP"/>
    <n v="1441633993"/>
    <n v="1439560393"/>
    <b v="0"/>
    <n v="7"/>
    <b v="0"/>
    <x v="2"/>
    <s v="web"/>
    <x v="578"/>
    <x v="0"/>
    <m/>
  </r>
  <r>
    <n v="579"/>
    <s v="Course: Learn Cryptography"/>
    <s v="Learn classic and public key cryptography with a full proof-of-concept system in JavaScript."/>
    <n v="5000"/>
    <n v="12627"/>
    <x v="2"/>
    <x v="0"/>
    <s v="USD"/>
    <n v="1419539223"/>
    <n v="1416947223"/>
    <b v="0"/>
    <n v="5"/>
    <b v="0"/>
    <x v="2"/>
    <s v="web"/>
    <x v="579"/>
    <x v="3"/>
    <m/>
  </r>
  <r>
    <n v="580"/>
    <s v="Talented Minds â­ï¸"/>
    <s v="I Want To Create A Website That Helps Young Inventors Of Today Broadcast Their Talents &amp; Help Get The Reconigition They Deserve"/>
    <n v="12200"/>
    <n v="12571"/>
    <x v="2"/>
    <x v="0"/>
    <s v="USD"/>
    <n v="1474580867"/>
    <n v="1471988867"/>
    <b v="0"/>
    <n v="1"/>
    <b v="0"/>
    <x v="2"/>
    <s v="web"/>
    <x v="580"/>
    <x v="2"/>
    <m/>
  </r>
  <r>
    <n v="581"/>
    <s v="A Poets Domain"/>
    <s v="Help me raise funds so that I can be able to give passionate young poets a chance to earn money weekly for their writing &amp; spoken word."/>
    <n v="12500"/>
    <n v="12554"/>
    <x v="2"/>
    <x v="0"/>
    <s v="USD"/>
    <n v="1438474704"/>
    <n v="1435882704"/>
    <b v="0"/>
    <n v="0"/>
    <b v="0"/>
    <x v="2"/>
    <s v="web"/>
    <x v="581"/>
    <x v="0"/>
    <m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x v="0"/>
    <s v="USD"/>
    <n v="1426442400"/>
    <n v="1424454319"/>
    <b v="0"/>
    <n v="0"/>
    <b v="0"/>
    <x v="2"/>
    <s v="web"/>
    <x v="582"/>
    <x v="0"/>
    <m/>
  </r>
  <r>
    <n v="583"/>
    <s v="HackersArchive.com"/>
    <s v="HackersArchive.com will help rid the web of viruses and scams found everywhere else you look!"/>
    <n v="40000"/>
    <n v="12446"/>
    <x v="2"/>
    <x v="0"/>
    <s v="USD"/>
    <n v="1426800687"/>
    <n v="1424212287"/>
    <b v="0"/>
    <n v="1"/>
    <b v="0"/>
    <x v="2"/>
    <s v="web"/>
    <x v="583"/>
    <x v="0"/>
    <m/>
  </r>
  <r>
    <n v="584"/>
    <s v="scriptCall - The Personal Presentation Platform"/>
    <s v="Script Call takes your presentation from the wall to your audience; from your device to theirs."/>
    <n v="2500"/>
    <n v="12413"/>
    <x v="2"/>
    <x v="0"/>
    <s v="USD"/>
    <n v="1426522316"/>
    <n v="1423933916"/>
    <b v="0"/>
    <n v="2"/>
    <b v="0"/>
    <x v="2"/>
    <s v="web"/>
    <x v="584"/>
    <x v="0"/>
    <m/>
  </r>
  <r>
    <n v="585"/>
    <s v="Link Card"/>
    <s v="SAVE UP TO 40% WHEN YOU SPEND!_x000a__x000a_PRE-ORDER YOUR LINK CARD TODAY"/>
    <n v="10050"/>
    <n v="12410.5"/>
    <x v="2"/>
    <x v="1"/>
    <s v="GBP"/>
    <n v="1448928000"/>
    <n v="1444123377"/>
    <b v="0"/>
    <n v="0"/>
    <b v="0"/>
    <x v="2"/>
    <s v="web"/>
    <x v="585"/>
    <x v="0"/>
    <m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2"/>
    <s v="web"/>
    <x v="586"/>
    <x v="0"/>
    <m/>
  </r>
  <r>
    <n v="587"/>
    <s v="Waitresses.com"/>
    <s v="Waitresses.com is an online community devoted to servers around the world. Learn. Connect. Work. Travel. Share._x000a__x000a_Make a pledge today!"/>
    <n v="10000"/>
    <n v="12353"/>
    <x v="2"/>
    <x v="5"/>
    <s v="CAD"/>
    <n v="1429207833"/>
    <n v="1426615833"/>
    <b v="0"/>
    <n v="7"/>
    <b v="0"/>
    <x v="2"/>
    <s v="web"/>
    <x v="587"/>
    <x v="0"/>
    <m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x v="13"/>
    <s v="EUR"/>
    <n v="1479410886"/>
    <n v="1474223286"/>
    <b v="0"/>
    <n v="2"/>
    <b v="0"/>
    <x v="2"/>
    <s v="web"/>
    <x v="588"/>
    <x v="2"/>
    <m/>
  </r>
  <r>
    <n v="589"/>
    <s v="Get Neighborly"/>
    <s v="Services closer than you think..."/>
    <n v="10000"/>
    <n v="12325"/>
    <x v="2"/>
    <x v="0"/>
    <s v="USD"/>
    <n v="1436366699"/>
    <n v="1435070699"/>
    <b v="0"/>
    <n v="1"/>
    <b v="0"/>
    <x v="2"/>
    <s v="web"/>
    <x v="589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2"/>
    <s v="web"/>
    <x v="590"/>
    <x v="2"/>
    <m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x v="0"/>
    <s v="USD"/>
    <n v="1437570130"/>
    <n v="1434978130"/>
    <b v="0"/>
    <n v="2"/>
    <b v="0"/>
    <x v="2"/>
    <s v="web"/>
    <x v="591"/>
    <x v="0"/>
    <m/>
  </r>
  <r>
    <n v="592"/>
    <s v="Go Start A Biz"/>
    <s v="Together, we can build a FREE, business start-up system that will help aspiring entrepreneurs change their economic circumstances."/>
    <n v="12000"/>
    <n v="12252"/>
    <x v="2"/>
    <x v="0"/>
    <s v="USD"/>
    <n v="1417584860"/>
    <n v="1414992860"/>
    <b v="0"/>
    <n v="1"/>
    <b v="0"/>
    <x v="2"/>
    <s v="web"/>
    <x v="592"/>
    <x v="3"/>
    <m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x v="1"/>
    <s v="GBP"/>
    <n v="1428333345"/>
    <n v="1425744945"/>
    <b v="0"/>
    <n v="7"/>
    <b v="0"/>
    <x v="2"/>
    <s v="web"/>
    <x v="593"/>
    <x v="0"/>
    <m/>
  </r>
  <r>
    <n v="594"/>
    <s v="Unleashed Fitness"/>
    <s v="Creating a fitness site that will change the fitness game forever!"/>
    <n v="10000"/>
    <n v="12178"/>
    <x v="2"/>
    <x v="0"/>
    <s v="USD"/>
    <n v="1460832206"/>
    <n v="1458240206"/>
    <b v="0"/>
    <n v="2"/>
    <b v="0"/>
    <x v="2"/>
    <s v="web"/>
    <x v="594"/>
    <x v="2"/>
    <m/>
  </r>
  <r>
    <n v="595"/>
    <s v="MyBestInterest.org"/>
    <s v="MyBestInterest.org elminates election research by quickly identifying the candidates that will best represent your interests."/>
    <n v="12000"/>
    <n v="12165"/>
    <x v="2"/>
    <x v="0"/>
    <s v="USD"/>
    <n v="1430703638"/>
    <n v="1426815638"/>
    <b v="0"/>
    <n v="8"/>
    <b v="0"/>
    <x v="2"/>
    <s v="web"/>
    <x v="595"/>
    <x v="0"/>
    <m/>
  </r>
  <r>
    <n v="596"/>
    <s v="DigitaliBook free library"/>
    <s v="We present digitaibook,com site which can become a free electronic library with your help,"/>
    <n v="10000"/>
    <n v="12165"/>
    <x v="2"/>
    <x v="0"/>
    <s v="USD"/>
    <n v="1478122292"/>
    <n v="1475530292"/>
    <b v="0"/>
    <n v="2"/>
    <b v="0"/>
    <x v="2"/>
    <s v="web"/>
    <x v="596"/>
    <x v="2"/>
    <m/>
  </r>
  <r>
    <n v="597"/>
    <s v="Rolodex: One Contact List to Rule Them All"/>
    <s v="Rolodex is a web application that strives to nurture business to business relationships by connecting users via email."/>
    <n v="10000"/>
    <n v="12110"/>
    <x v="2"/>
    <x v="0"/>
    <s v="USD"/>
    <n v="1469980800"/>
    <n v="1466787335"/>
    <b v="0"/>
    <n v="2"/>
    <b v="0"/>
    <x v="2"/>
    <s v="web"/>
    <x v="597"/>
    <x v="2"/>
    <m/>
  </r>
  <r>
    <n v="598"/>
    <s v="Goals not creeds"/>
    <s v="This is a project to create a crowd-funding site for Urantia Book readers worldwide."/>
    <n v="11000"/>
    <n v="12106"/>
    <x v="2"/>
    <x v="0"/>
    <s v="USD"/>
    <n v="1417737781"/>
    <n v="1415145781"/>
    <b v="0"/>
    <n v="7"/>
    <b v="0"/>
    <x v="2"/>
    <s v="web"/>
    <x v="598"/>
    <x v="3"/>
    <m/>
  </r>
  <r>
    <n v="599"/>
    <s v="Mail 4 Jail"/>
    <s v="We send care packages to incarcerated individuals throughout the country that include specific items hand picked by the sender."/>
    <n v="12000"/>
    <n v="12095"/>
    <x v="2"/>
    <x v="0"/>
    <s v="USD"/>
    <n v="1425827760"/>
    <n v="1423769402"/>
    <b v="0"/>
    <n v="2"/>
    <b v="0"/>
    <x v="2"/>
    <s v="web"/>
    <x v="599"/>
    <x v="0"/>
    <m/>
  </r>
  <r>
    <n v="600"/>
    <s v="Anaheim California here we come but we need your help."/>
    <s v="Science Technology Engineering and Math + youth = a brighter tomorrow."/>
    <n v="12000"/>
    <n v="12042"/>
    <x v="1"/>
    <x v="0"/>
    <s v="USD"/>
    <n v="1431198562"/>
    <n v="1426014562"/>
    <b v="0"/>
    <n v="1"/>
    <b v="0"/>
    <x v="2"/>
    <s v="web"/>
    <x v="600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2"/>
    <s v="web"/>
    <x v="601"/>
    <x v="3"/>
    <m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x v="0"/>
    <s v="USD"/>
    <n v="1434654215"/>
    <n v="1432062215"/>
    <b v="0"/>
    <n v="0"/>
    <b v="0"/>
    <x v="2"/>
    <s v="web"/>
    <x v="602"/>
    <x v="0"/>
    <m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x v="0"/>
    <s v="USD"/>
    <n v="1408029623"/>
    <n v="1405437623"/>
    <b v="0"/>
    <n v="13"/>
    <b v="0"/>
    <x v="2"/>
    <s v="web"/>
    <x v="603"/>
    <x v="3"/>
    <m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x v="0"/>
    <s v="USD"/>
    <n v="1409187056"/>
    <n v="1406595056"/>
    <b v="0"/>
    <n v="0"/>
    <b v="0"/>
    <x v="2"/>
    <s v="web"/>
    <x v="604"/>
    <x v="3"/>
    <m/>
  </r>
  <r>
    <n v="605"/>
    <s v="Teach Your Parents iPad (Canceled)"/>
    <s v="An iPad support care package for your parents / seniors."/>
    <n v="12000"/>
    <n v="12000"/>
    <x v="1"/>
    <x v="0"/>
    <s v="USD"/>
    <n v="1440318908"/>
    <n v="1436430908"/>
    <b v="0"/>
    <n v="8"/>
    <b v="0"/>
    <x v="2"/>
    <s v="web"/>
    <x v="605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9665"/>
    <n v="12000"/>
    <x v="1"/>
    <x v="9"/>
    <s v="EUR"/>
    <n v="1432479600"/>
    <n v="1428507409"/>
    <b v="0"/>
    <n v="1"/>
    <b v="0"/>
    <x v="2"/>
    <s v="web"/>
    <x v="606"/>
    <x v="0"/>
    <m/>
  </r>
  <r>
    <n v="607"/>
    <s v="An Online Music Venue Awaits (Canceled)"/>
    <s v="Gritty, upfront reality going the distance hard with a proven track record of insatiable artist. Broadcasted live on the Web."/>
    <n v="12000"/>
    <n v="12000"/>
    <x v="1"/>
    <x v="0"/>
    <s v="USD"/>
    <n v="1448225336"/>
    <n v="1445629736"/>
    <b v="0"/>
    <n v="0"/>
    <b v="0"/>
    <x v="2"/>
    <s v="web"/>
    <x v="607"/>
    <x v="0"/>
    <m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x v="0"/>
    <s v="USD"/>
    <n v="1434405980"/>
    <n v="1431813980"/>
    <b v="0"/>
    <n v="5"/>
    <b v="0"/>
    <x v="2"/>
    <s v="web"/>
    <x v="608"/>
    <x v="0"/>
    <m/>
  </r>
  <r>
    <n v="609"/>
    <s v="Swap Anything (Canceled)"/>
    <s v="Can we swap, please? - everybody's said it. I want to create a website that enables anybody to trade their items, without money hassle."/>
    <n v="8500"/>
    <n v="11992"/>
    <x v="1"/>
    <x v="1"/>
    <s v="GBP"/>
    <n v="1448761744"/>
    <n v="1446166144"/>
    <b v="0"/>
    <n v="1"/>
    <b v="0"/>
    <x v="2"/>
    <s v="web"/>
    <x v="609"/>
    <x v="0"/>
    <m/>
  </r>
  <r>
    <n v="610"/>
    <s v="UniteChrist (Canceled)"/>
    <s v="We are creating a Christian social network to empower, educate, and connect Christians all over the world."/>
    <n v="100000"/>
    <n v="11943"/>
    <x v="1"/>
    <x v="0"/>
    <s v="USD"/>
    <n v="1429732586"/>
    <n v="1427140586"/>
    <b v="0"/>
    <n v="0"/>
    <b v="0"/>
    <x v="2"/>
    <s v="web"/>
    <x v="610"/>
    <x v="0"/>
    <m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x v="6"/>
    <s v="EUR"/>
    <n v="1453210037"/>
    <n v="1448026037"/>
    <b v="0"/>
    <n v="0"/>
    <b v="0"/>
    <x v="2"/>
    <s v="web"/>
    <x v="611"/>
    <x v="0"/>
    <m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2"/>
    <s v="web"/>
    <x v="612"/>
    <x v="2"/>
    <m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x v="0"/>
    <s v="USD"/>
    <n v="1443675540"/>
    <n v="1441022120"/>
    <b v="0"/>
    <n v="121"/>
    <b v="0"/>
    <x v="2"/>
    <s v="web"/>
    <x v="613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2"/>
    <s v="web"/>
    <x v="614"/>
    <x v="2"/>
    <m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x v="4"/>
    <s v="NZD"/>
    <n v="1443149759"/>
    <n v="1440557759"/>
    <b v="0"/>
    <n v="0"/>
    <b v="0"/>
    <x v="2"/>
    <s v="web"/>
    <x v="615"/>
    <x v="0"/>
    <m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x v="6"/>
    <s v="EUR"/>
    <n v="1488013307"/>
    <n v="1485421307"/>
    <b v="0"/>
    <n v="0"/>
    <b v="0"/>
    <x v="2"/>
    <s v="web"/>
    <x v="616"/>
    <x v="1"/>
    <m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x v="1"/>
    <s v="GBP"/>
    <n v="1431072843"/>
    <n v="1427184843"/>
    <b v="0"/>
    <n v="3"/>
    <b v="0"/>
    <x v="2"/>
    <s v="web"/>
    <x v="617"/>
    <x v="0"/>
    <m/>
  </r>
  <r>
    <n v="618"/>
    <s v="Y2Y Tutors (Canceled)"/>
    <s v="With the cost of education seemingly always on the rise, Y2Y aims to ensure that no student will be left behind through peer tutoring."/>
    <n v="1000"/>
    <n v="11744.9"/>
    <x v="1"/>
    <x v="0"/>
    <s v="USD"/>
    <n v="1449689203"/>
    <n v="1447097203"/>
    <b v="0"/>
    <n v="0"/>
    <b v="0"/>
    <x v="2"/>
    <s v="web"/>
    <x v="618"/>
    <x v="0"/>
    <m/>
  </r>
  <r>
    <n v="619"/>
    <s v="Big Data (Canceled)"/>
    <s v="Big Data Sets for researchers interested in improving the quality of life."/>
    <n v="10000"/>
    <n v="11727"/>
    <x v="1"/>
    <x v="0"/>
    <s v="USD"/>
    <n v="1416933390"/>
    <n v="1411745790"/>
    <b v="0"/>
    <n v="1"/>
    <b v="0"/>
    <x v="2"/>
    <s v="web"/>
    <x v="619"/>
    <x v="3"/>
    <m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x v="5"/>
    <s v="CAD"/>
    <n v="1408986738"/>
    <n v="1405098738"/>
    <b v="0"/>
    <n v="1"/>
    <b v="0"/>
    <x v="2"/>
    <s v="web"/>
    <x v="620"/>
    <x v="3"/>
    <m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x v="0"/>
    <s v="USD"/>
    <n v="1467934937"/>
    <n v="1465342937"/>
    <b v="0"/>
    <n v="3"/>
    <b v="0"/>
    <x v="2"/>
    <s v="web"/>
    <x v="621"/>
    <x v="2"/>
    <m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x v="0"/>
    <s v="USD"/>
    <n v="1467398138"/>
    <n v="1465670138"/>
    <b v="0"/>
    <n v="9"/>
    <b v="0"/>
    <x v="2"/>
    <s v="web"/>
    <x v="622"/>
    <x v="2"/>
    <m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x v="2"/>
    <s v="AUD"/>
    <n v="1432771997"/>
    <n v="1430179997"/>
    <b v="0"/>
    <n v="0"/>
    <b v="0"/>
    <x v="2"/>
    <s v="web"/>
    <x v="623"/>
    <x v="0"/>
    <m/>
  </r>
  <r>
    <n v="624"/>
    <s v="NeedSomeLoven.com (Canceled)"/>
    <s v="I am designing a fun, high tech dating website, with over 25 cool features. It is innovate as well as user friendly."/>
    <n v="10000"/>
    <n v="11621"/>
    <x v="1"/>
    <x v="0"/>
    <s v="USD"/>
    <n v="1431647041"/>
    <n v="1429055041"/>
    <b v="0"/>
    <n v="0"/>
    <b v="0"/>
    <x v="2"/>
    <s v="web"/>
    <x v="624"/>
    <x v="0"/>
    <m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x v="5"/>
    <s v="CAD"/>
    <n v="1490560177"/>
    <n v="1487971777"/>
    <b v="0"/>
    <n v="0"/>
    <b v="0"/>
    <x v="2"/>
    <s v="web"/>
    <x v="625"/>
    <x v="1"/>
    <m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x v="0"/>
    <s v="USD"/>
    <n v="1439644920"/>
    <n v="1436793939"/>
    <b v="0"/>
    <n v="39"/>
    <b v="0"/>
    <x v="2"/>
    <s v="web"/>
    <x v="626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x v="11"/>
    <s v="SEK"/>
    <n v="1457996400"/>
    <n v="1452842511"/>
    <b v="0"/>
    <n v="1"/>
    <b v="0"/>
    <x v="2"/>
    <s v="web"/>
    <x v="627"/>
    <x v="2"/>
    <m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x v="0"/>
    <s v="USD"/>
    <n v="1405269457"/>
    <n v="1402677457"/>
    <b v="0"/>
    <n v="0"/>
    <b v="0"/>
    <x v="2"/>
    <s v="web"/>
    <x v="628"/>
    <x v="3"/>
    <m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x v="2"/>
    <s v="AUD"/>
    <n v="1463239108"/>
    <n v="1460647108"/>
    <b v="0"/>
    <n v="3"/>
    <b v="0"/>
    <x v="2"/>
    <s v="web"/>
    <x v="629"/>
    <x v="2"/>
    <m/>
  </r>
  <r>
    <n v="630"/>
    <s v="Ecosteader (Canceled)"/>
    <s v="Land development network for an eco-conscious collective. Community portal features ideas on lean design, green building, urban ecology"/>
    <n v="11500"/>
    <n v="11500"/>
    <x v="1"/>
    <x v="0"/>
    <s v="USD"/>
    <n v="1441516200"/>
    <n v="1438959121"/>
    <b v="0"/>
    <n v="1"/>
    <b v="0"/>
    <x v="2"/>
    <s v="web"/>
    <x v="630"/>
    <x v="0"/>
    <m/>
  </r>
  <r>
    <n v="631"/>
    <s v="Brevity: A Powerful Online Publishing Software! (Canceled)"/>
    <s v="A Powerful Multimedia-Rich Software that aims at making online publishing very simple."/>
    <n v="10000"/>
    <n v="11472"/>
    <x v="1"/>
    <x v="5"/>
    <s v="CAD"/>
    <n v="1464460329"/>
    <n v="1461954729"/>
    <b v="0"/>
    <n v="9"/>
    <b v="0"/>
    <x v="2"/>
    <s v="web"/>
    <x v="631"/>
    <x v="2"/>
    <m/>
  </r>
  <r>
    <n v="632"/>
    <s v="UniWherse.com - Bring students future (Canceled)"/>
    <s v="Our goal is to create a system, students can find universities that best match their interests."/>
    <n v="200000"/>
    <n v="11467"/>
    <x v="1"/>
    <x v="9"/>
    <s v="EUR"/>
    <n v="1448470165"/>
    <n v="1445874565"/>
    <b v="0"/>
    <n v="0"/>
    <b v="0"/>
    <x v="2"/>
    <s v="web"/>
    <x v="632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2"/>
    <s v="web"/>
    <x v="633"/>
    <x v="2"/>
    <m/>
  </r>
  <r>
    <n v="634"/>
    <s v="pitchtograndma (Canceled)"/>
    <s v="We help companies to explain what they do in simple, grandma-would-understand terms."/>
    <n v="225000"/>
    <n v="11432"/>
    <x v="1"/>
    <x v="0"/>
    <s v="USD"/>
    <n v="1424989029"/>
    <n v="1422397029"/>
    <b v="0"/>
    <n v="1"/>
    <b v="0"/>
    <x v="2"/>
    <s v="web"/>
    <x v="634"/>
    <x v="0"/>
    <m/>
  </r>
  <r>
    <n v="635"/>
    <s v="Pleero, A Technology Team Building Website (Canceled)"/>
    <s v="Network used for building technology development teams."/>
    <n v="8500"/>
    <n v="11428.19"/>
    <x v="1"/>
    <x v="0"/>
    <s v="USD"/>
    <n v="1428804762"/>
    <n v="1426212762"/>
    <b v="0"/>
    <n v="1"/>
    <b v="0"/>
    <x v="2"/>
    <s v="web"/>
    <x v="635"/>
    <x v="0"/>
    <m/>
  </r>
  <r>
    <n v="636"/>
    <s v="Keto Advice (Canceled)"/>
    <s v="With no central location for keto knowledge, keto advice will be a community run knowledge base."/>
    <n v="10000"/>
    <n v="11385"/>
    <x v="1"/>
    <x v="1"/>
    <s v="GBP"/>
    <n v="1433587620"/>
    <n v="1430996150"/>
    <b v="0"/>
    <n v="1"/>
    <b v="0"/>
    <x v="2"/>
    <s v="web"/>
    <x v="636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x v="1"/>
    <s v="GBP"/>
    <n v="1488063840"/>
    <n v="1485558318"/>
    <b v="0"/>
    <n v="0"/>
    <b v="0"/>
    <x v="2"/>
    <s v="web"/>
    <x v="637"/>
    <x v="1"/>
    <m/>
  </r>
  <r>
    <n v="638"/>
    <s v="W (Canceled)"/>
    <s v="O0"/>
    <n v="10000"/>
    <n v="11363"/>
    <x v="1"/>
    <x v="12"/>
    <s v="EUR"/>
    <n v="1490447662"/>
    <n v="1485267262"/>
    <b v="0"/>
    <n v="6"/>
    <b v="0"/>
    <x v="2"/>
    <s v="web"/>
    <x v="638"/>
    <x v="1"/>
    <m/>
  </r>
  <r>
    <n v="639"/>
    <s v="Kids Educational Social Media Site (Canceled)"/>
    <s v="Development of a Safe and Educational Social Media site for kids."/>
    <n v="9000"/>
    <n v="11353"/>
    <x v="1"/>
    <x v="0"/>
    <s v="USD"/>
    <n v="1413208795"/>
    <n v="1408024795"/>
    <b v="0"/>
    <n v="1"/>
    <b v="0"/>
    <x v="2"/>
    <s v="web"/>
    <x v="639"/>
    <x v="3"/>
    <m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x v="6"/>
    <s v="EUR"/>
    <n v="1480028400"/>
    <n v="1478685915"/>
    <b v="0"/>
    <n v="2"/>
    <b v="1"/>
    <x v="2"/>
    <s v="wearables"/>
    <x v="640"/>
    <x v="2"/>
    <m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x v="0"/>
    <s v="USD"/>
    <n v="1439473248"/>
    <n v="1436881248"/>
    <b v="0"/>
    <n v="315"/>
    <b v="1"/>
    <x v="2"/>
    <s v="wearables"/>
    <x v="641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x v="12"/>
    <s v="EUR"/>
    <n v="1439998674"/>
    <n v="1436888274"/>
    <b v="0"/>
    <n v="2174"/>
    <b v="1"/>
    <x v="2"/>
    <s v="wearables"/>
    <x v="642"/>
    <x v="0"/>
    <m/>
  </r>
  <r>
    <n v="643"/>
    <s v="Phone Silks - The best way to carry your smart phone!"/>
    <s v="Stylish new phone carrier allows instant access to your smart phone while freeing up your hands."/>
    <n v="10000"/>
    <n v="11292"/>
    <x v="0"/>
    <x v="0"/>
    <s v="USD"/>
    <n v="1433085875"/>
    <n v="1428333875"/>
    <b v="0"/>
    <n v="152"/>
    <b v="1"/>
    <x v="2"/>
    <s v="wearables"/>
    <x v="643"/>
    <x v="0"/>
    <m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x v="0"/>
    <s v="USD"/>
    <n v="1414544400"/>
    <n v="1410883139"/>
    <b v="0"/>
    <n v="1021"/>
    <b v="1"/>
    <x v="2"/>
    <s v="wearables"/>
    <x v="644"/>
    <x v="3"/>
    <m/>
  </r>
  <r>
    <n v="645"/>
    <s v="Carbon Fiber Collar Stays"/>
    <s v="Ever wanted to own something made out of carbon fiber? Now you can!"/>
    <n v="10000"/>
    <n v="11230.25"/>
    <x v="0"/>
    <x v="0"/>
    <s v="USD"/>
    <n v="1470962274"/>
    <n v="1468370274"/>
    <b v="0"/>
    <n v="237"/>
    <b v="1"/>
    <x v="2"/>
    <s v="wearables"/>
    <x v="645"/>
    <x v="2"/>
    <m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x v="0"/>
    <s v="USD"/>
    <n v="1407788867"/>
    <n v="1405196867"/>
    <b v="0"/>
    <n v="27"/>
    <b v="1"/>
    <x v="2"/>
    <s v="wearables"/>
    <x v="646"/>
    <x v="3"/>
    <m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x v="5"/>
    <s v="CAD"/>
    <n v="1458235549"/>
    <n v="1455647149"/>
    <b v="0"/>
    <n v="17"/>
    <b v="1"/>
    <x v="2"/>
    <s v="wearables"/>
    <x v="647"/>
    <x v="2"/>
    <m/>
  </r>
  <r>
    <n v="648"/>
    <s v="Audio Jacket"/>
    <s v="Get ready for the next product that you canâ€™t live without"/>
    <n v="10000"/>
    <n v="11176"/>
    <x v="0"/>
    <x v="0"/>
    <s v="USD"/>
    <n v="1413304708"/>
    <n v="1410280708"/>
    <b v="0"/>
    <n v="27"/>
    <b v="1"/>
    <x v="2"/>
    <s v="wearables"/>
    <x v="648"/>
    <x v="3"/>
    <m/>
  </r>
  <r>
    <n v="649"/>
    <s v="VIVO Solar Bag"/>
    <s v="A backpack with a built in solar panel to charge any USB device. Includes removable battery pack, USB cable, and 7 different adapters!"/>
    <n v="10000"/>
    <n v="11160"/>
    <x v="0"/>
    <x v="0"/>
    <s v="USD"/>
    <n v="1410904413"/>
    <n v="1409090013"/>
    <b v="0"/>
    <n v="82"/>
    <b v="1"/>
    <x v="2"/>
    <s v="wearables"/>
    <x v="649"/>
    <x v="3"/>
    <m/>
  </r>
  <r>
    <n v="650"/>
    <s v="Jake Lazarow's Eagle Project"/>
    <s v="This project is designed to obtain flash drive bracelets with a child's information on it for parents to wear in case of emergencies"/>
    <n v="10000"/>
    <n v="11122"/>
    <x v="0"/>
    <x v="0"/>
    <s v="USD"/>
    <n v="1418953984"/>
    <n v="1413766384"/>
    <b v="0"/>
    <n v="48"/>
    <b v="1"/>
    <x v="2"/>
    <s v="wearables"/>
    <x v="650"/>
    <x v="3"/>
    <m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x v="0"/>
    <s v="USD"/>
    <n v="1418430311"/>
    <n v="1415838311"/>
    <b v="0"/>
    <n v="105"/>
    <b v="1"/>
    <x v="2"/>
    <s v="wearables"/>
    <x v="651"/>
    <x v="3"/>
    <m/>
  </r>
  <r>
    <n v="652"/>
    <s v="The Zossom Phone Case"/>
    <s v="Zossom is a smart phone case with a strap. Forget the days of shattered screens and scratches. The Zossom case keeps your phone safe."/>
    <n v="8600"/>
    <n v="11090"/>
    <x v="0"/>
    <x v="0"/>
    <s v="USD"/>
    <n v="1480613650"/>
    <n v="1478018050"/>
    <b v="0"/>
    <n v="28"/>
    <b v="1"/>
    <x v="2"/>
    <s v="wearables"/>
    <x v="652"/>
    <x v="2"/>
    <m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x v="0"/>
    <s v="USD"/>
    <n v="1440082240"/>
    <n v="1436885440"/>
    <b v="0"/>
    <n v="1107"/>
    <b v="1"/>
    <x v="2"/>
    <s v="wearables"/>
    <x v="653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x v="0"/>
    <s v="USD"/>
    <n v="1436396313"/>
    <n v="1433804313"/>
    <b v="0"/>
    <n v="1013"/>
    <b v="1"/>
    <x v="2"/>
    <s v="wearables"/>
    <x v="654"/>
    <x v="0"/>
    <m/>
  </r>
  <r>
    <n v="655"/>
    <s v="Spark: The Watch That Keeps You Awake"/>
    <s v="Meet Spark: The friendly companion that helps you stay awake during the day. Re-released with new features!"/>
    <n v="10500"/>
    <n v="11045"/>
    <x v="0"/>
    <x v="0"/>
    <s v="USD"/>
    <n v="1426197512"/>
    <n v="1423609112"/>
    <b v="0"/>
    <n v="274"/>
    <b v="1"/>
    <x v="2"/>
    <s v="wearables"/>
    <x v="655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x v="0"/>
    <s v="USD"/>
    <n v="1460917119"/>
    <n v="1455736719"/>
    <b v="0"/>
    <n v="87"/>
    <b v="1"/>
    <x v="2"/>
    <s v="wearables"/>
    <x v="656"/>
    <x v="2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x v="0"/>
    <s v="USD"/>
    <n v="1450901872"/>
    <n v="1448309872"/>
    <b v="0"/>
    <n v="99"/>
    <b v="1"/>
    <x v="2"/>
    <s v="wearables"/>
    <x v="657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x v="0"/>
    <s v="USD"/>
    <n v="1437933600"/>
    <n v="1435117889"/>
    <b v="0"/>
    <n v="276"/>
    <b v="1"/>
    <x v="2"/>
    <s v="wearables"/>
    <x v="658"/>
    <x v="0"/>
    <m/>
  </r>
  <r>
    <n v="659"/>
    <s v="Lulu Watch Designs - Apple Watch"/>
    <s v="Sync up your lifestyle"/>
    <n v="28000"/>
    <n v="10846"/>
    <x v="0"/>
    <x v="0"/>
    <s v="USD"/>
    <n v="1440339295"/>
    <n v="1437747295"/>
    <b v="0"/>
    <n v="21"/>
    <b v="1"/>
    <x v="2"/>
    <s v="wearables"/>
    <x v="659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x v="0"/>
    <s v="USD"/>
    <n v="1415558879"/>
    <n v="1412963279"/>
    <b v="0"/>
    <n v="18"/>
    <b v="0"/>
    <x v="2"/>
    <s v="wearables"/>
    <x v="660"/>
    <x v="3"/>
    <m/>
  </r>
  <r>
    <n v="661"/>
    <s v="AirString"/>
    <s v="AirString keeps your AirPods from getting lost by keeping the pair together with a  durable and premium quality string."/>
    <n v="50000"/>
    <n v="10814"/>
    <x v="2"/>
    <x v="0"/>
    <s v="USD"/>
    <n v="1477236559"/>
    <n v="1474644559"/>
    <b v="0"/>
    <n v="9"/>
    <b v="0"/>
    <x v="2"/>
    <s v="wearables"/>
    <x v="661"/>
    <x v="2"/>
    <m/>
  </r>
  <r>
    <n v="662"/>
    <s v="LW - the cool luminescent band with a watch"/>
    <s v="A stylish, durable safety light band on your wrist or ankle holds a watch or another modular accessory."/>
    <n v="10000"/>
    <n v="10804.45"/>
    <x v="2"/>
    <x v="0"/>
    <s v="USD"/>
    <n v="1421404247"/>
    <n v="1418812247"/>
    <b v="0"/>
    <n v="4"/>
    <b v="0"/>
    <x v="2"/>
    <s v="wearables"/>
    <x v="662"/>
    <x v="3"/>
    <m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x v="8"/>
    <s v="DKK"/>
    <n v="1437250456"/>
    <n v="1434658456"/>
    <b v="0"/>
    <n v="7"/>
    <b v="0"/>
    <x v="2"/>
    <s v="wearables"/>
    <x v="663"/>
    <x v="0"/>
    <m/>
  </r>
  <r>
    <n v="664"/>
    <s v="Oregon Babyâ„¢ Diapers"/>
    <s v="Save Oregon Babyâ„¢ Diapers, a handmade business, run by awesome moms in Southern Oregon, from permanently closing!"/>
    <n v="10000"/>
    <n v="10800"/>
    <x v="2"/>
    <x v="0"/>
    <s v="USD"/>
    <n v="1428940775"/>
    <n v="1426348775"/>
    <b v="0"/>
    <n v="29"/>
    <b v="0"/>
    <x v="2"/>
    <s v="wearables"/>
    <x v="664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x v="0"/>
    <s v="USD"/>
    <n v="1484327061"/>
    <n v="1479143061"/>
    <b v="0"/>
    <n v="12"/>
    <b v="0"/>
    <x v="2"/>
    <s v="wearables"/>
    <x v="665"/>
    <x v="2"/>
    <m/>
  </r>
  <r>
    <n v="666"/>
    <s v="Ducky Diapers"/>
    <s v="Have you ever dreamed of having a pet duckling, but concerned about all the pooping, here is a a solution to help solve that issue."/>
    <n v="10000"/>
    <n v="10740"/>
    <x v="2"/>
    <x v="0"/>
    <s v="USD"/>
    <n v="1408305498"/>
    <n v="1405713498"/>
    <b v="0"/>
    <n v="4"/>
    <b v="0"/>
    <x v="2"/>
    <s v="wearables"/>
    <x v="666"/>
    <x v="3"/>
    <m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x v="13"/>
    <s v="EUR"/>
    <n v="1477731463"/>
    <n v="1474275463"/>
    <b v="0"/>
    <n v="28"/>
    <b v="0"/>
    <x v="2"/>
    <s v="wearables"/>
    <x v="667"/>
    <x v="2"/>
    <m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x v="0"/>
    <s v="USD"/>
    <n v="1431374222"/>
    <n v="1427486222"/>
    <b v="0"/>
    <n v="25"/>
    <b v="0"/>
    <x v="2"/>
    <s v="wearables"/>
    <x v="668"/>
    <x v="0"/>
    <m/>
  </r>
  <r>
    <n v="669"/>
    <s v="Christian DiLusso Watches"/>
    <s v="Beautiful automatic watches, made for every moment._x000a_Sports, business, casual.....it fits every moment of your life."/>
    <n v="10000"/>
    <n v="10685"/>
    <x v="2"/>
    <x v="11"/>
    <s v="SEK"/>
    <n v="1467817258"/>
    <n v="1465225258"/>
    <b v="0"/>
    <n v="28"/>
    <b v="0"/>
    <x v="2"/>
    <s v="wearables"/>
    <x v="669"/>
    <x v="2"/>
    <m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x v="13"/>
    <s v="EUR"/>
    <n v="1466323800"/>
    <n v="1463418120"/>
    <b v="0"/>
    <n v="310"/>
    <b v="0"/>
    <x v="2"/>
    <s v="wearables"/>
    <x v="670"/>
    <x v="2"/>
    <m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x v="0"/>
    <s v="USD"/>
    <n v="1421208000"/>
    <n v="1418315852"/>
    <b v="0"/>
    <n v="15"/>
    <b v="0"/>
    <x v="2"/>
    <s v="wearables"/>
    <x v="671"/>
    <x v="3"/>
    <m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x v="0"/>
    <s v="USD"/>
    <n v="1420088340"/>
    <n v="1417410964"/>
    <b v="0"/>
    <n v="215"/>
    <b v="0"/>
    <x v="2"/>
    <s v="wearables"/>
    <x v="672"/>
    <x v="3"/>
    <m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x v="0"/>
    <s v="USD"/>
    <n v="1409602217"/>
    <n v="1405714217"/>
    <b v="0"/>
    <n v="3"/>
    <b v="0"/>
    <x v="2"/>
    <s v="wearables"/>
    <x v="673"/>
    <x v="3"/>
    <m/>
  </r>
  <r>
    <n v="674"/>
    <s v="Something To Wear For Hearing Sounds By Feeling Vibrations"/>
    <s v="Listen to sounds by feeling an array of vibrational patterns against your body."/>
    <n v="4000"/>
    <n v="10610"/>
    <x v="2"/>
    <x v="0"/>
    <s v="USD"/>
    <n v="1407811627"/>
    <n v="1402627627"/>
    <b v="0"/>
    <n v="2"/>
    <b v="0"/>
    <x v="2"/>
    <s v="wearables"/>
    <x v="674"/>
    <x v="3"/>
    <m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x v="0"/>
    <s v="USD"/>
    <n v="1420095540"/>
    <n v="1417558804"/>
    <b v="0"/>
    <n v="26"/>
    <b v="0"/>
    <x v="2"/>
    <s v="wearables"/>
    <x v="675"/>
    <x v="3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x v="5"/>
    <s v="CAD"/>
    <n v="1423333581"/>
    <n v="1420741581"/>
    <b v="0"/>
    <n v="24"/>
    <b v="0"/>
    <x v="2"/>
    <s v="wearables"/>
    <x v="676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x v="13"/>
    <s v="EUR"/>
    <n v="1467106895"/>
    <n v="1463218895"/>
    <b v="0"/>
    <n v="96"/>
    <b v="0"/>
    <x v="2"/>
    <s v="wearables"/>
    <x v="677"/>
    <x v="2"/>
    <m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x v="0"/>
    <s v="USD"/>
    <n v="1463821338"/>
    <n v="1461229338"/>
    <b v="0"/>
    <n v="17"/>
    <b v="0"/>
    <x v="2"/>
    <s v="wearables"/>
    <x v="678"/>
    <x v="2"/>
    <m/>
  </r>
  <r>
    <n v="679"/>
    <s v="Monolith Posture Coach"/>
    <s v="World's first bio-feedback posture device for your entire back. Trains back, neck, thoracic &amp; ab segments by using only 30 min/day."/>
    <n v="3000"/>
    <n v="10554.11"/>
    <x v="2"/>
    <x v="0"/>
    <s v="USD"/>
    <n v="1472920909"/>
    <n v="1467736909"/>
    <b v="0"/>
    <n v="94"/>
    <b v="0"/>
    <x v="2"/>
    <s v="wearables"/>
    <x v="679"/>
    <x v="2"/>
    <m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x v="0"/>
    <s v="USD"/>
    <n v="1410955331"/>
    <n v="1407931331"/>
    <b v="0"/>
    <n v="129"/>
    <b v="0"/>
    <x v="2"/>
    <s v="wearables"/>
    <x v="680"/>
    <x v="3"/>
    <m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x v="0"/>
    <s v="USD"/>
    <n v="1477509604"/>
    <n v="1474917604"/>
    <b v="0"/>
    <n v="1"/>
    <b v="0"/>
    <x v="2"/>
    <s v="wearables"/>
    <x v="681"/>
    <x v="2"/>
    <m/>
  </r>
  <r>
    <n v="682"/>
    <s v="Deception Belt"/>
    <s v="The Deception Belt is an innovative belt with app capability, designed to assist any user gain control over their appetite."/>
    <n v="10000"/>
    <n v="10501"/>
    <x v="2"/>
    <x v="0"/>
    <s v="USD"/>
    <n v="1489512122"/>
    <n v="1486923722"/>
    <b v="0"/>
    <n v="4"/>
    <b v="0"/>
    <x v="2"/>
    <s v="wearables"/>
    <x v="682"/>
    <x v="1"/>
    <m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x v="0"/>
    <s v="USD"/>
    <n v="1477949764"/>
    <n v="1474493764"/>
    <b v="0"/>
    <n v="3"/>
    <b v="0"/>
    <x v="2"/>
    <s v="wearables"/>
    <x v="683"/>
    <x v="2"/>
    <m/>
  </r>
  <r>
    <n v="684"/>
    <s v="Arcus Motion Analyzer | The Versatile Smart Ring"/>
    <s v="Arcus gives your fingers super powers."/>
    <n v="7000"/>
    <n v="10435"/>
    <x v="2"/>
    <x v="0"/>
    <s v="USD"/>
    <n v="1406257200"/>
    <n v="1403176891"/>
    <b v="0"/>
    <n v="135"/>
    <b v="0"/>
    <x v="2"/>
    <s v="wearables"/>
    <x v="684"/>
    <x v="3"/>
    <m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x v="0"/>
    <s v="USD"/>
    <n v="1421095672"/>
    <n v="1417207672"/>
    <b v="0"/>
    <n v="10"/>
    <b v="0"/>
    <x v="2"/>
    <s v="wearables"/>
    <x v="685"/>
    <x v="3"/>
    <m/>
  </r>
  <r>
    <n v="686"/>
    <s v="Vivi di Cuore - Heart Rate Watch"/>
    <s v="La tua giornata sportiva monitorata nel tuo polso??!!!_x000a_Rendiamolo possibile... VIVI DI CUORE --- All MADE in ITALY"/>
    <n v="10000"/>
    <n v="10420"/>
    <x v="2"/>
    <x v="13"/>
    <s v="EUR"/>
    <n v="1438618170"/>
    <n v="1436026170"/>
    <b v="0"/>
    <n v="0"/>
    <b v="0"/>
    <x v="2"/>
    <s v="wearables"/>
    <x v="686"/>
    <x v="0"/>
    <m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x v="14"/>
    <s v="MXN"/>
    <n v="1486317653"/>
    <n v="1481133653"/>
    <b v="0"/>
    <n v="6"/>
    <b v="0"/>
    <x v="2"/>
    <s v="wearables"/>
    <x v="687"/>
    <x v="2"/>
    <m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x v="0"/>
    <s v="USD"/>
    <n v="1444876253"/>
    <n v="1442284253"/>
    <b v="0"/>
    <n v="36"/>
    <b v="0"/>
    <x v="2"/>
    <s v="wearables"/>
    <x v="688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x v="0"/>
    <s v="USD"/>
    <n v="1481173140"/>
    <n v="1478016097"/>
    <b v="0"/>
    <n v="336"/>
    <b v="0"/>
    <x v="2"/>
    <s v="wearables"/>
    <x v="689"/>
    <x v="2"/>
    <m/>
  </r>
  <r>
    <n v="690"/>
    <s v="BLOXSHIELD"/>
    <s v="A radiation shield for your fitness tracker, smartwatch or other wearable smart device"/>
    <n v="10000"/>
    <n v="10338"/>
    <x v="2"/>
    <x v="0"/>
    <s v="USD"/>
    <n v="1473400800"/>
    <n v="1469718841"/>
    <b v="0"/>
    <n v="34"/>
    <b v="0"/>
    <x v="2"/>
    <s v="wearables"/>
    <x v="690"/>
    <x v="2"/>
    <m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x v="0"/>
    <s v="USD"/>
    <n v="1435711246"/>
    <n v="1433292046"/>
    <b v="0"/>
    <n v="10"/>
    <b v="0"/>
    <x v="2"/>
    <s v="wearables"/>
    <x v="691"/>
    <x v="0"/>
    <m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x v="1"/>
    <s v="GBP"/>
    <n v="1482397263"/>
    <n v="1479805263"/>
    <b v="0"/>
    <n v="201"/>
    <b v="0"/>
    <x v="2"/>
    <s v="wearables"/>
    <x v="692"/>
    <x v="2"/>
    <m/>
  </r>
  <r>
    <n v="693"/>
    <s v="Prana: Wearable for Breathing and Posture"/>
    <s v="Prana is the first wearable combining breath and posture tracking to make your sitting time count."/>
    <n v="10000"/>
    <n v="10300"/>
    <x v="2"/>
    <x v="0"/>
    <s v="USD"/>
    <n v="1430421827"/>
    <n v="1427829827"/>
    <b v="0"/>
    <n v="296"/>
    <b v="0"/>
    <x v="2"/>
    <s v="wearables"/>
    <x v="693"/>
    <x v="0"/>
    <m/>
  </r>
  <r>
    <n v="694"/>
    <s v="Airlock bike helmet"/>
    <s v="You can control how much air enters the helmet by opening or closing the vents. This is very useful in bad weather, or for competition."/>
    <n v="10000"/>
    <n v="10299"/>
    <x v="2"/>
    <x v="0"/>
    <s v="USD"/>
    <n v="1485964559"/>
    <n v="1483372559"/>
    <b v="0"/>
    <n v="7"/>
    <b v="0"/>
    <x v="2"/>
    <s v="wearables"/>
    <x v="694"/>
    <x v="1"/>
    <m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x v="0"/>
    <s v="USD"/>
    <n v="1414758620"/>
    <n v="1412166620"/>
    <b v="0"/>
    <n v="7"/>
    <b v="0"/>
    <x v="2"/>
    <s v="wearables"/>
    <x v="695"/>
    <x v="3"/>
    <m/>
  </r>
  <r>
    <n v="696"/>
    <s v="trustee"/>
    <s v="Show your fidelity by wearing the Trustee rings! Show where you are (at)!"/>
    <n v="10000"/>
    <n v="10290"/>
    <x v="2"/>
    <x v="9"/>
    <s v="EUR"/>
    <n v="1406326502"/>
    <n v="1403734502"/>
    <b v="0"/>
    <n v="1"/>
    <b v="0"/>
    <x v="2"/>
    <s v="wearables"/>
    <x v="696"/>
    <x v="3"/>
    <m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x v="12"/>
    <s v="EUR"/>
    <n v="1454502789"/>
    <n v="1453206789"/>
    <b v="0"/>
    <n v="114"/>
    <b v="0"/>
    <x v="2"/>
    <s v="wearables"/>
    <x v="697"/>
    <x v="2"/>
    <m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x v="0"/>
    <s v="USD"/>
    <n v="1411005600"/>
    <n v="1408141245"/>
    <b v="0"/>
    <n v="29"/>
    <b v="0"/>
    <x v="2"/>
    <s v="wearables"/>
    <x v="698"/>
    <x v="3"/>
    <m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x v="0"/>
    <s v="USD"/>
    <n v="1385136000"/>
    <n v="1381923548"/>
    <b v="0"/>
    <n v="890"/>
    <b v="0"/>
    <x v="2"/>
    <s v="wearables"/>
    <x v="699"/>
    <x v="4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10210"/>
    <x v="2"/>
    <x v="3"/>
    <s v="EUR"/>
    <n v="1484065881"/>
    <n v="1481473881"/>
    <b v="0"/>
    <n v="31"/>
    <b v="0"/>
    <x v="2"/>
    <s v="wearables"/>
    <x v="700"/>
    <x v="2"/>
    <m/>
  </r>
  <r>
    <n v="701"/>
    <s v="HotBlack: The premium smartwatch that shows your custom data"/>
    <s v="In case you missed out on this campaign but are interested in owning a Hotblack London watch, please visit www.hotblacklondon.com."/>
    <n v="7000"/>
    <n v="10210"/>
    <x v="2"/>
    <x v="1"/>
    <s v="GBP"/>
    <n v="1406130880"/>
    <n v="1403538880"/>
    <b v="0"/>
    <n v="21"/>
    <b v="0"/>
    <x v="2"/>
    <s v="wearables"/>
    <x v="701"/>
    <x v="3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x v="0"/>
    <s v="USD"/>
    <n v="1480011987"/>
    <n v="1477416387"/>
    <b v="0"/>
    <n v="37"/>
    <b v="0"/>
    <x v="2"/>
    <s v="wearables"/>
    <x v="702"/>
    <x v="2"/>
    <m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x v="0"/>
    <s v="USD"/>
    <n v="1485905520"/>
    <n v="1481150949"/>
    <b v="0"/>
    <n v="7"/>
    <b v="0"/>
    <x v="2"/>
    <s v="wearables"/>
    <x v="703"/>
    <x v="2"/>
    <m/>
  </r>
  <r>
    <n v="704"/>
    <s v="ZNITCH- The Evolution in Helmet Safety"/>
    <s v="Turn you helmet into the safest helmet and don't worry about a thing,you will always have the right fit!!"/>
    <n v="10000"/>
    <n v="10173"/>
    <x v="2"/>
    <x v="5"/>
    <s v="CAD"/>
    <n v="1487565468"/>
    <n v="1482381468"/>
    <b v="0"/>
    <n v="4"/>
    <b v="0"/>
    <x v="2"/>
    <s v="wearables"/>
    <x v="704"/>
    <x v="2"/>
    <m/>
  </r>
  <r>
    <n v="705"/>
    <s v="SomnoScope"/>
    <s v="The closest thing ever to the Holy Grail of wearables technology"/>
    <n v="10000"/>
    <n v="10156"/>
    <x v="2"/>
    <x v="9"/>
    <s v="EUR"/>
    <n v="1484999278"/>
    <n v="1482407278"/>
    <b v="0"/>
    <n v="5"/>
    <b v="0"/>
    <x v="2"/>
    <s v="wearables"/>
    <x v="705"/>
    <x v="2"/>
    <m/>
  </r>
  <r>
    <n v="706"/>
    <s v="Driver Alert System"/>
    <s v="Driver Alert System es un sistema de seguridad para el conductor, que le avisa en caso de perder la posicion vertical mientras conduce."/>
    <n v="10000"/>
    <n v="10135"/>
    <x v="2"/>
    <x v="3"/>
    <s v="EUR"/>
    <n v="1481740740"/>
    <n v="1478130783"/>
    <b v="0"/>
    <n v="0"/>
    <b v="0"/>
    <x v="2"/>
    <s v="wearables"/>
    <x v="706"/>
    <x v="2"/>
    <m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x v="1"/>
    <s v="GBP"/>
    <n v="1483286127"/>
    <n v="1479830127"/>
    <b v="0"/>
    <n v="456"/>
    <b v="0"/>
    <x v="2"/>
    <s v="wearables"/>
    <x v="707"/>
    <x v="2"/>
    <m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x v="1"/>
    <s v="GBP"/>
    <n v="1410616600"/>
    <n v="1405432600"/>
    <b v="0"/>
    <n v="369"/>
    <b v="0"/>
    <x v="2"/>
    <s v="wearables"/>
    <x v="708"/>
    <x v="3"/>
    <m/>
  </r>
  <r>
    <n v="709"/>
    <s v="lumiglove"/>
    <s v="A &quot;handheld&quot; light, which eases the way you illuminate objects and/or paths."/>
    <n v="10000"/>
    <n v="10115"/>
    <x v="2"/>
    <x v="0"/>
    <s v="USD"/>
    <n v="1417741159"/>
    <n v="1415149159"/>
    <b v="0"/>
    <n v="2"/>
    <b v="0"/>
    <x v="2"/>
    <s v="wearables"/>
    <x v="709"/>
    <x v="3"/>
    <m/>
  </r>
  <r>
    <n v="710"/>
    <s v="Hate York Shirt 2.0"/>
    <s v="Shirts, so technologically advanced, they connect mentally to their audience upon sight."/>
    <n v="10000"/>
    <n v="10100"/>
    <x v="2"/>
    <x v="5"/>
    <s v="CAD"/>
    <n v="1408495440"/>
    <n v="1405640302"/>
    <b v="0"/>
    <n v="0"/>
    <b v="0"/>
    <x v="2"/>
    <s v="wearables"/>
    <x v="710"/>
    <x v="3"/>
    <m/>
  </r>
  <r>
    <n v="711"/>
    <s v="Anti Snore Wearable"/>
    <s v="Our wearable and app automates the poke you normally get from your bedpartner to make you stop snoring and making you turn to the side."/>
    <n v="10000"/>
    <n v="10092"/>
    <x v="2"/>
    <x v="9"/>
    <s v="EUR"/>
    <n v="1481716868"/>
    <n v="1478257268"/>
    <b v="0"/>
    <n v="338"/>
    <b v="0"/>
    <x v="2"/>
    <s v="wearables"/>
    <x v="711"/>
    <x v="2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x v="0"/>
    <s v="USD"/>
    <n v="1455466832"/>
    <n v="1452874832"/>
    <b v="0"/>
    <n v="4"/>
    <b v="0"/>
    <x v="2"/>
    <s v="wearables"/>
    <x v="712"/>
    <x v="2"/>
    <m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x v="13"/>
    <s v="EUR"/>
    <n v="1465130532"/>
    <n v="1462538532"/>
    <b v="0"/>
    <n v="1"/>
    <b v="0"/>
    <x v="2"/>
    <s v="wearables"/>
    <x v="713"/>
    <x v="2"/>
    <m/>
  </r>
  <r>
    <n v="714"/>
    <s v="Prep Packs Survival Belt"/>
    <s v="The Prep Packs Survival Belt allows you to carry all of the essentials for outdoor survival inside your belt buckle"/>
    <n v="5000"/>
    <n v="10085"/>
    <x v="2"/>
    <x v="0"/>
    <s v="USD"/>
    <n v="1488308082"/>
    <n v="1483124082"/>
    <b v="0"/>
    <n v="28"/>
    <b v="0"/>
    <x v="2"/>
    <s v="wearables"/>
    <x v="714"/>
    <x v="2"/>
    <m/>
  </r>
  <r>
    <n v="715"/>
    <s v="Mouse^3"/>
    <s v="Mouse^3 is the next generation of input devices. With cursor control and customized gesture recognition, its applications are endless!"/>
    <n v="5000"/>
    <n v="10081"/>
    <x v="2"/>
    <x v="0"/>
    <s v="USD"/>
    <n v="1446693040"/>
    <n v="1443233440"/>
    <b v="0"/>
    <n v="12"/>
    <b v="0"/>
    <x v="2"/>
    <s v="wearables"/>
    <x v="715"/>
    <x v="0"/>
    <m/>
  </r>
  <r>
    <n v="716"/>
    <s v="Pathfinder - Wearable Navigation for the Blind"/>
    <s v="Translate sight into touch with a wrist-mounted wearable. A revolution for visually impaired people everywhere."/>
    <n v="6500"/>
    <n v="10071"/>
    <x v="2"/>
    <x v="0"/>
    <s v="USD"/>
    <n v="1417392000"/>
    <n v="1414511307"/>
    <b v="0"/>
    <n v="16"/>
    <b v="0"/>
    <x v="2"/>
    <s v="wearables"/>
    <x v="716"/>
    <x v="3"/>
    <m/>
  </r>
  <r>
    <n v="717"/>
    <s v="cool air belt"/>
    <s v="Cool air flowing under clothing keeps you cool."/>
    <n v="3000"/>
    <n v="10067.5"/>
    <x v="2"/>
    <x v="0"/>
    <s v="USD"/>
    <n v="1409949002"/>
    <n v="1407357002"/>
    <b v="0"/>
    <n v="4"/>
    <b v="0"/>
    <x v="2"/>
    <s v="wearables"/>
    <x v="717"/>
    <x v="3"/>
    <m/>
  </r>
  <r>
    <n v="718"/>
    <s v="BioToo - Emergency Temporary Tattoos"/>
    <s v="When every second matters, BioToo temporary tattoos get critical information to emergency personnel to help them help you."/>
    <n v="10000"/>
    <n v="10065"/>
    <x v="2"/>
    <x v="0"/>
    <s v="USD"/>
    <n v="1487397540"/>
    <n v="1484684247"/>
    <b v="0"/>
    <n v="4"/>
    <b v="0"/>
    <x v="2"/>
    <s v="wearables"/>
    <x v="718"/>
    <x v="1"/>
    <m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x v="0"/>
    <s v="USD"/>
    <n v="1456189076"/>
    <n v="1454979476"/>
    <b v="0"/>
    <n v="10"/>
    <b v="0"/>
    <x v="2"/>
    <s v="wearables"/>
    <x v="719"/>
    <x v="2"/>
    <m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x v="0"/>
    <s v="USD"/>
    <n v="1327851291"/>
    <n v="1325432091"/>
    <b v="0"/>
    <n v="41"/>
    <b v="1"/>
    <x v="3"/>
    <s v="nonfiction"/>
    <x v="720"/>
    <x v="5"/>
    <m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x v="0"/>
    <s v="USD"/>
    <n v="1406900607"/>
    <n v="1403012607"/>
    <b v="0"/>
    <n v="119"/>
    <b v="1"/>
    <x v="3"/>
    <s v="nonfiction"/>
    <x v="721"/>
    <x v="3"/>
    <m/>
  </r>
  <r>
    <n v="722"/>
    <s v="The BANGGAI Rescue Project"/>
    <s v="BANGGAI RESCUE is a beautiful, must-read book and a project setting out to answer some critical questions about the species' future."/>
    <n v="10000"/>
    <n v="10041"/>
    <x v="0"/>
    <x v="0"/>
    <s v="USD"/>
    <n v="1333909178"/>
    <n v="1331320778"/>
    <b v="0"/>
    <n v="153"/>
    <b v="1"/>
    <x v="3"/>
    <s v="nonfiction"/>
    <x v="722"/>
    <x v="5"/>
    <m/>
  </r>
  <r>
    <n v="723"/>
    <s v="The 2015 Pro Football Beast Book"/>
    <s v="The Definitive (and Slightly Ridiculous) Guide to Enjoying the 2015 Pro Football Season"/>
    <n v="10000"/>
    <n v="10031"/>
    <x v="0"/>
    <x v="0"/>
    <s v="USD"/>
    <n v="1438228740"/>
    <n v="1435606549"/>
    <b v="0"/>
    <n v="100"/>
    <b v="1"/>
    <x v="3"/>
    <s v="nonfiction"/>
    <x v="723"/>
    <x v="0"/>
    <m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x v="0"/>
    <s v="USD"/>
    <n v="1309447163"/>
    <n v="1306855163"/>
    <b v="0"/>
    <n v="143"/>
    <b v="1"/>
    <x v="3"/>
    <s v="nonfiction"/>
    <x v="724"/>
    <x v="6"/>
    <m/>
  </r>
  <r>
    <n v="725"/>
    <s v="The Year It All Made Sense"/>
    <s v="A true story about inspiration and survival - David Alfred George turns his powerful experience into a compelling vBook."/>
    <n v="10000"/>
    <n v="10026.49"/>
    <x v="0"/>
    <x v="0"/>
    <s v="USD"/>
    <n v="1450018912"/>
    <n v="1447426912"/>
    <b v="0"/>
    <n v="140"/>
    <b v="1"/>
    <x v="3"/>
    <s v="nonfiction"/>
    <x v="725"/>
    <x v="0"/>
    <m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x v="0"/>
    <s v="USD"/>
    <n v="1365728487"/>
    <n v="1363136487"/>
    <b v="0"/>
    <n v="35"/>
    <b v="1"/>
    <x v="3"/>
    <s v="nonfiction"/>
    <x v="726"/>
    <x v="4"/>
    <m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x v="0"/>
    <s v="USD"/>
    <n v="1358198400"/>
    <n v="1354580949"/>
    <b v="0"/>
    <n v="149"/>
    <b v="1"/>
    <x v="3"/>
    <s v="nonfiction"/>
    <x v="727"/>
    <x v="5"/>
    <m/>
  </r>
  <r>
    <n v="728"/>
    <s v="The Age of the Platform: My Fourth Book"/>
    <s v="A big idea non-fiction book by an impatient three-time author and insomniac willing to bet on himself."/>
    <n v="8200"/>
    <n v="10013"/>
    <x v="0"/>
    <x v="0"/>
    <s v="USD"/>
    <n v="1313957157"/>
    <n v="1310069157"/>
    <b v="0"/>
    <n v="130"/>
    <b v="1"/>
    <x v="3"/>
    <s v="nonfiction"/>
    <x v="728"/>
    <x v="6"/>
    <m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x v="0"/>
    <s v="USD"/>
    <n v="1348028861"/>
    <n v="1342844861"/>
    <b v="0"/>
    <n v="120"/>
    <b v="1"/>
    <x v="3"/>
    <s v="nonfiction"/>
    <x v="729"/>
    <x v="5"/>
    <m/>
  </r>
  <r>
    <n v="730"/>
    <s v="Encyclopedia of Surfing"/>
    <s v="A Massive but Cheerful Online Digital Archive of Surfing"/>
    <n v="10000"/>
    <n v="10000"/>
    <x v="0"/>
    <x v="0"/>
    <s v="USD"/>
    <n v="1323280391"/>
    <n v="1320688391"/>
    <b v="0"/>
    <n v="265"/>
    <b v="1"/>
    <x v="3"/>
    <s v="nonfiction"/>
    <x v="730"/>
    <x v="6"/>
    <m/>
  </r>
  <r>
    <n v="731"/>
    <s v="Portland Boat Tours:  From Dream to Business"/>
    <s v="Be part of the excitement by supporting our first season offering unique perspectives of Portland from the water."/>
    <n v="25000"/>
    <n v="9875"/>
    <x v="0"/>
    <x v="0"/>
    <s v="USD"/>
    <n v="1327212000"/>
    <n v="1322852747"/>
    <b v="0"/>
    <n v="71"/>
    <b v="1"/>
    <x v="3"/>
    <s v="nonfiction"/>
    <x v="731"/>
    <x v="6"/>
    <m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x v="1"/>
    <s v="GBP"/>
    <n v="1380449461"/>
    <n v="1375265461"/>
    <b v="0"/>
    <n v="13"/>
    <b v="1"/>
    <x v="3"/>
    <s v="nonfiction"/>
    <x v="732"/>
    <x v="4"/>
    <m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x v="1"/>
    <s v="GBP"/>
    <n v="1387533892"/>
    <n v="1384941892"/>
    <b v="0"/>
    <n v="169"/>
    <b v="1"/>
    <x v="3"/>
    <s v="nonfiction"/>
    <x v="733"/>
    <x v="4"/>
    <m/>
  </r>
  <r>
    <n v="734"/>
    <s v="Sideswiped"/>
    <s v="Sideswiped is my story of growing in and trusting God through the mess and mysteries of life."/>
    <n v="7500"/>
    <n v="9775"/>
    <x v="0"/>
    <x v="5"/>
    <s v="CAD"/>
    <n v="1431147600"/>
    <n v="1428465420"/>
    <b v="0"/>
    <n v="57"/>
    <b v="1"/>
    <x v="3"/>
    <s v="nonfiction"/>
    <x v="734"/>
    <x v="0"/>
    <m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x v="0"/>
    <s v="USD"/>
    <n v="1417653540"/>
    <n v="1414975346"/>
    <b v="0"/>
    <n v="229"/>
    <b v="1"/>
    <x v="3"/>
    <s v="nonfiction"/>
    <x v="735"/>
    <x v="3"/>
    <m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x v="0"/>
    <s v="USD"/>
    <n v="1385009940"/>
    <n v="1383327440"/>
    <b v="0"/>
    <n v="108"/>
    <b v="1"/>
    <x v="3"/>
    <s v="nonfiction"/>
    <x v="736"/>
    <x v="4"/>
    <m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x v="0"/>
    <s v="USD"/>
    <n v="1392408000"/>
    <n v="1390890987"/>
    <b v="0"/>
    <n v="108"/>
    <b v="1"/>
    <x v="3"/>
    <s v="nonfiction"/>
    <x v="737"/>
    <x v="3"/>
    <m/>
  </r>
  <r>
    <n v="738"/>
    <s v="Under the Sour Sun: Hunger through the Eyes of a Child"/>
    <s v="The true story of a child's struggle with hunger, poverty, and war in El Salvador."/>
    <n v="9500"/>
    <n v="9536"/>
    <x v="0"/>
    <x v="0"/>
    <s v="USD"/>
    <n v="1417409940"/>
    <n v="1414765794"/>
    <b v="0"/>
    <n v="41"/>
    <b v="1"/>
    <x v="3"/>
    <s v="nonfiction"/>
    <x v="738"/>
    <x v="3"/>
    <m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x v="0"/>
    <s v="USD"/>
    <n v="1407758629"/>
    <n v="1404907429"/>
    <b v="0"/>
    <n v="139"/>
    <b v="1"/>
    <x v="3"/>
    <s v="nonfiction"/>
    <x v="739"/>
    <x v="3"/>
    <m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x v="0"/>
    <s v="USD"/>
    <n v="1434857482"/>
    <n v="1433647882"/>
    <b v="0"/>
    <n v="19"/>
    <b v="1"/>
    <x v="3"/>
    <s v="nonfiction"/>
    <x v="740"/>
    <x v="0"/>
    <m/>
  </r>
  <r>
    <n v="741"/>
    <s v="reVILNA: the vilna ghetto project"/>
    <s v="A revolutionary digital mapping project of the Vilna Ghetto"/>
    <n v="7500"/>
    <n v="9486.69"/>
    <x v="0"/>
    <x v="0"/>
    <s v="USD"/>
    <n v="1370964806"/>
    <n v="1367940806"/>
    <b v="0"/>
    <n v="94"/>
    <b v="1"/>
    <x v="3"/>
    <s v="nonfiction"/>
    <x v="741"/>
    <x v="4"/>
    <m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x v="0"/>
    <s v="USD"/>
    <n v="1395435712"/>
    <n v="1392847312"/>
    <b v="0"/>
    <n v="23"/>
    <b v="1"/>
    <x v="3"/>
    <s v="nonfiction"/>
    <x v="742"/>
    <x v="3"/>
    <m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x v="0"/>
    <s v="USD"/>
    <n v="1334610000"/>
    <n v="1332435685"/>
    <b v="0"/>
    <n v="15"/>
    <b v="1"/>
    <x v="3"/>
    <s v="nonfiction"/>
    <x v="743"/>
    <x v="5"/>
    <m/>
  </r>
  <r>
    <n v="744"/>
    <s v="A Revolutionary Leadership Resource Book"/>
    <s v="Join others to help create a world that is possible -- in your workplace, community and society!"/>
    <n v="9000"/>
    <n v="9446"/>
    <x v="0"/>
    <x v="0"/>
    <s v="USD"/>
    <n v="1355439503"/>
    <n v="1352847503"/>
    <b v="0"/>
    <n v="62"/>
    <b v="1"/>
    <x v="3"/>
    <s v="nonfiction"/>
    <x v="744"/>
    <x v="5"/>
    <m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x v="0"/>
    <s v="USD"/>
    <n v="1367588645"/>
    <n v="1364996645"/>
    <b v="0"/>
    <n v="74"/>
    <b v="1"/>
    <x v="3"/>
    <s v="nonfiction"/>
    <x v="745"/>
    <x v="4"/>
    <m/>
  </r>
  <r>
    <n v="746"/>
    <s v="Attention: People With Body Parts"/>
    <s v="This is a book of letters. Letters to our body parts."/>
    <n v="18000"/>
    <n v="9419"/>
    <x v="0"/>
    <x v="0"/>
    <s v="USD"/>
    <n v="1348372740"/>
    <n v="1346806909"/>
    <b v="0"/>
    <n v="97"/>
    <b v="1"/>
    <x v="3"/>
    <s v="nonfiction"/>
    <x v="746"/>
    <x v="5"/>
    <m/>
  </r>
  <r>
    <n v="747"/>
    <s v="Trash is Treasure"/>
    <s v="My creations are born in different cultural environment around the globe with Â« what is already there Â» and act as a social impulse"/>
    <n v="8500"/>
    <n v="9395"/>
    <x v="0"/>
    <x v="9"/>
    <s v="EUR"/>
    <n v="1421319240"/>
    <n v="1418649019"/>
    <b v="0"/>
    <n v="55"/>
    <b v="1"/>
    <x v="3"/>
    <s v="nonfiction"/>
    <x v="747"/>
    <x v="3"/>
    <m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x v="0"/>
    <s v="USD"/>
    <n v="1407701966"/>
    <n v="1405109966"/>
    <b v="0"/>
    <n v="44"/>
    <b v="1"/>
    <x v="3"/>
    <s v="nonfiction"/>
    <x v="748"/>
    <x v="3"/>
    <m/>
  </r>
  <r>
    <n v="749"/>
    <s v="chartwellwest.com"/>
    <s v="A place for rational, fact and data based non-partisan political and societal commentary on things that matter to Americans."/>
    <n v="9000"/>
    <n v="9370"/>
    <x v="0"/>
    <x v="0"/>
    <s v="USD"/>
    <n v="1485642930"/>
    <n v="1483050930"/>
    <b v="0"/>
    <n v="110"/>
    <b v="1"/>
    <x v="3"/>
    <s v="nonfiction"/>
    <x v="749"/>
    <x v="2"/>
    <m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x v="0"/>
    <s v="USD"/>
    <n v="1361739872"/>
    <n v="1359147872"/>
    <b v="0"/>
    <n v="59"/>
    <b v="1"/>
    <x v="3"/>
    <s v="nonfiction"/>
    <x v="750"/>
    <x v="4"/>
    <m/>
  </r>
  <r>
    <n v="751"/>
    <s v="Surviving the Journey: Letters from the Railroad"/>
    <s v="A young cancer survivor embarks on a cross country railroad adventure while writing her memoir through letters."/>
    <n v="9000"/>
    <n v="9302.75"/>
    <x v="0"/>
    <x v="0"/>
    <s v="USD"/>
    <n v="1312470475"/>
    <n v="1308496075"/>
    <b v="0"/>
    <n v="62"/>
    <b v="1"/>
    <x v="3"/>
    <s v="nonfiction"/>
    <x v="751"/>
    <x v="6"/>
    <m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x v="2"/>
    <s v="AUD"/>
    <n v="1476615600"/>
    <n v="1474884417"/>
    <b v="0"/>
    <n v="105"/>
    <b v="1"/>
    <x v="3"/>
    <s v="nonfiction"/>
    <x v="752"/>
    <x v="2"/>
    <m/>
  </r>
  <r>
    <n v="753"/>
    <s v="Dirshuni: Israeli Women Writing Midrash, volume 2"/>
    <s v="Finally, Jewish sacred texts by Israeli women, volume 2 of an  acclaimed, revolutionary series of powerful, witty, diverse Midrashim."/>
    <n v="5000"/>
    <n v="9228"/>
    <x v="0"/>
    <x v="0"/>
    <s v="USD"/>
    <n v="1423922991"/>
    <n v="1421330991"/>
    <b v="0"/>
    <n v="26"/>
    <b v="1"/>
    <x v="3"/>
    <s v="nonfiction"/>
    <x v="753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9072"/>
    <n v="9228"/>
    <x v="0"/>
    <x v="0"/>
    <s v="USD"/>
    <n v="1357408721"/>
    <n v="1354816721"/>
    <b v="0"/>
    <n v="49"/>
    <b v="1"/>
    <x v="3"/>
    <s v="nonfiction"/>
    <x v="754"/>
    <x v="5"/>
    <m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x v="0"/>
    <s v="USD"/>
    <n v="1369010460"/>
    <n v="1366381877"/>
    <b v="0"/>
    <n v="68"/>
    <b v="1"/>
    <x v="3"/>
    <s v="nonfiction"/>
    <x v="755"/>
    <x v="4"/>
    <m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x v="0"/>
    <s v="USD"/>
    <n v="1303147459"/>
    <n v="1297880659"/>
    <b v="0"/>
    <n v="22"/>
    <b v="1"/>
    <x v="3"/>
    <s v="nonfiction"/>
    <x v="756"/>
    <x v="6"/>
    <m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x v="0"/>
    <s v="USD"/>
    <n v="1354756714"/>
    <n v="1353547114"/>
    <b v="0"/>
    <n v="18"/>
    <b v="1"/>
    <x v="3"/>
    <s v="nonfiction"/>
    <x v="757"/>
    <x v="5"/>
    <m/>
  </r>
  <r>
    <n v="758"/>
    <s v="Publish Waiting On Humanity"/>
    <s v="I am publishing my book, Waiting on Humanity and need some finishing funds to do so."/>
    <n v="8000"/>
    <n v="9130"/>
    <x v="0"/>
    <x v="0"/>
    <s v="USD"/>
    <n v="1286568268"/>
    <n v="1283976268"/>
    <b v="0"/>
    <n v="19"/>
    <b v="1"/>
    <x v="3"/>
    <s v="nonfiction"/>
    <x v="758"/>
    <x v="7"/>
    <m/>
  </r>
  <r>
    <n v="759"/>
    <s v="Wild Ruins"/>
    <s v="Help me search for the lost ruins of the UK. A unique guide to  lesser known and somewhat known ruins of Britain."/>
    <n v="9000"/>
    <n v="9124"/>
    <x v="0"/>
    <x v="1"/>
    <s v="GBP"/>
    <n v="1404892539"/>
    <n v="1401436539"/>
    <b v="0"/>
    <n v="99"/>
    <b v="1"/>
    <x v="3"/>
    <s v="nonfiction"/>
    <x v="759"/>
    <x v="3"/>
    <m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x v="0"/>
    <s v="USD"/>
    <n v="1480188013"/>
    <n v="1477592413"/>
    <b v="0"/>
    <n v="0"/>
    <b v="0"/>
    <x v="3"/>
    <s v="fiction"/>
    <x v="760"/>
    <x v="2"/>
    <m/>
  </r>
  <r>
    <n v="761"/>
    <s v="DONE WITH DEATH"/>
    <s v="The day Chuck died was the day everything changed. Now he has to save the afterlife from extinction or die again trying."/>
    <n v="8750"/>
    <n v="9111"/>
    <x v="2"/>
    <x v="0"/>
    <s v="USD"/>
    <n v="1391364126"/>
    <n v="1388772126"/>
    <b v="0"/>
    <n v="6"/>
    <b v="0"/>
    <x v="3"/>
    <s v="fiction"/>
    <x v="761"/>
    <x v="3"/>
    <m/>
  </r>
  <r>
    <n v="762"/>
    <s v="Where we used to live - eBook (PROJECT 80%)"/>
    <s v="An original-well-done eBook. Mainly about fiction, action, adventure, and mystery. A story that you've never read!"/>
    <n v="9000"/>
    <n v="9110"/>
    <x v="2"/>
    <x v="14"/>
    <s v="MXN"/>
    <n v="1480831200"/>
    <n v="1479328570"/>
    <b v="0"/>
    <n v="0"/>
    <b v="0"/>
    <x v="3"/>
    <s v="fiction"/>
    <x v="762"/>
    <x v="2"/>
    <m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x v="1"/>
    <s v="GBP"/>
    <n v="1376563408"/>
    <n v="1373971408"/>
    <b v="0"/>
    <n v="1"/>
    <b v="0"/>
    <x v="3"/>
    <s v="fiction"/>
    <x v="763"/>
    <x v="4"/>
    <m/>
  </r>
  <r>
    <n v="764"/>
    <s v="[JOE]KES"/>
    <s v="[JOE]KES is a book full of over 200 original, sometimes funny, pun-ish Joekes. If you hate the book, use it as a coster!"/>
    <n v="2500"/>
    <n v="9030"/>
    <x v="2"/>
    <x v="0"/>
    <s v="USD"/>
    <n v="1441858161"/>
    <n v="1439266161"/>
    <b v="0"/>
    <n v="0"/>
    <b v="0"/>
    <x v="3"/>
    <s v="fiction"/>
    <x v="764"/>
    <x v="0"/>
    <m/>
  </r>
  <r>
    <n v="765"/>
    <s v="Dirty Quiet Money"/>
    <s v="To survive, an American socialite must fight with a Mafia boss in the French Resistance, but will his underworld ruin her in the end?"/>
    <n v="8000"/>
    <n v="9015"/>
    <x v="2"/>
    <x v="0"/>
    <s v="USD"/>
    <n v="1413723684"/>
    <n v="1411131684"/>
    <b v="0"/>
    <n v="44"/>
    <b v="0"/>
    <x v="3"/>
    <s v="fiction"/>
    <x v="765"/>
    <x v="3"/>
    <m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x v="5"/>
    <s v="CAD"/>
    <n v="1424112483"/>
    <n v="1421520483"/>
    <b v="0"/>
    <n v="0"/>
    <b v="0"/>
    <x v="3"/>
    <s v="fiction"/>
    <x v="766"/>
    <x v="0"/>
    <m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x v="0"/>
    <s v="USD"/>
    <n v="1432178810"/>
    <n v="1429586810"/>
    <b v="0"/>
    <n v="3"/>
    <b v="0"/>
    <x v="3"/>
    <s v="fiction"/>
    <x v="767"/>
    <x v="0"/>
    <m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x v="0"/>
    <s v="USD"/>
    <n v="1387169890"/>
    <n v="1384577890"/>
    <b v="0"/>
    <n v="0"/>
    <b v="0"/>
    <x v="3"/>
    <s v="fiction"/>
    <x v="768"/>
    <x v="4"/>
    <m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x v="0"/>
    <s v="USD"/>
    <n v="1388102094"/>
    <n v="1385510094"/>
    <b v="0"/>
    <n v="52"/>
    <b v="0"/>
    <x v="3"/>
    <s v="fiction"/>
    <x v="769"/>
    <x v="4"/>
    <m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x v="0"/>
    <s v="USD"/>
    <n v="1361750369"/>
    <n v="1358294369"/>
    <b v="0"/>
    <n v="0"/>
    <b v="0"/>
    <x v="3"/>
    <s v="fiction"/>
    <x v="770"/>
    <x v="4"/>
    <m/>
  </r>
  <r>
    <n v="771"/>
    <s v="Donald Trump Presidential Stress Cube"/>
    <s v="A satire gift, the stress cube has original artwork, comes on a custom mahogany stand and has a funny exercise booklet."/>
    <n v="1800"/>
    <n v="8807"/>
    <x v="2"/>
    <x v="0"/>
    <s v="USD"/>
    <n v="1454183202"/>
    <n v="1449863202"/>
    <b v="0"/>
    <n v="1"/>
    <b v="0"/>
    <x v="3"/>
    <s v="fiction"/>
    <x v="771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x v="0"/>
    <s v="USD"/>
    <n v="1257047940"/>
    <n v="1252718519"/>
    <b v="0"/>
    <n v="1"/>
    <b v="0"/>
    <x v="3"/>
    <s v="fiction"/>
    <x v="772"/>
    <x v="8"/>
    <m/>
  </r>
  <r>
    <n v="773"/>
    <s v="Expansion of The Mortis Chronicles"/>
    <s v="The Mortis Chronicles is a hard hitting, thought provoking and action packed indie published series. You know you want to read!"/>
    <n v="8500"/>
    <n v="8780"/>
    <x v="2"/>
    <x v="1"/>
    <s v="GBP"/>
    <n v="1431298860"/>
    <n v="1428341985"/>
    <b v="0"/>
    <n v="2"/>
    <b v="0"/>
    <x v="3"/>
    <s v="fiction"/>
    <x v="773"/>
    <x v="0"/>
    <m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x v="0"/>
    <s v="USD"/>
    <n v="1393181018"/>
    <n v="1390589018"/>
    <b v="0"/>
    <n v="9"/>
    <b v="0"/>
    <x v="3"/>
    <s v="fiction"/>
    <x v="774"/>
    <x v="3"/>
    <m/>
  </r>
  <r>
    <n v="775"/>
    <s v="Scorned: A LeKrista Scott, Vampire Hunted Novel"/>
    <s v="Scorned is the first in a series that I have been working on for two years and it's time to get it published."/>
    <n v="5000"/>
    <n v="8740"/>
    <x v="2"/>
    <x v="0"/>
    <s v="USD"/>
    <n v="1323998795"/>
    <n v="1321406795"/>
    <b v="0"/>
    <n v="5"/>
    <b v="0"/>
    <x v="3"/>
    <s v="fiction"/>
    <x v="775"/>
    <x v="6"/>
    <m/>
  </r>
  <r>
    <n v="776"/>
    <s v="Run Ragged"/>
    <s v="Would anything change if women were in charge? Book Clubs, readers, and critics herald the latest by award-winning author, Aguila."/>
    <n v="7500"/>
    <n v="8739.01"/>
    <x v="2"/>
    <x v="0"/>
    <s v="USD"/>
    <n v="1444539600"/>
    <n v="1441297645"/>
    <b v="0"/>
    <n v="57"/>
    <b v="0"/>
    <x v="3"/>
    <s v="fiction"/>
    <x v="776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x v="0"/>
    <s v="USD"/>
    <n v="1375313577"/>
    <n v="1372721577"/>
    <b v="0"/>
    <n v="3"/>
    <b v="0"/>
    <x v="3"/>
    <s v="fiction"/>
    <x v="777"/>
    <x v="4"/>
    <m/>
  </r>
  <r>
    <n v="778"/>
    <s v="Summers' Love, A Cute and Funny Cinderella Love Story"/>
    <s v="Laughter, tears and good times in the warm glow of Summer s Love. The perfect recipe for the winter blahs."/>
    <n v="8000"/>
    <n v="8730"/>
    <x v="2"/>
    <x v="0"/>
    <s v="USD"/>
    <n v="1398876680"/>
    <n v="1396284680"/>
    <b v="0"/>
    <n v="1"/>
    <b v="0"/>
    <x v="3"/>
    <s v="fiction"/>
    <x v="778"/>
    <x v="3"/>
    <m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x v="0"/>
    <s v="USD"/>
    <n v="1287115200"/>
    <n v="1284567905"/>
    <b v="0"/>
    <n v="6"/>
    <b v="0"/>
    <x v="3"/>
    <s v="fiction"/>
    <x v="779"/>
    <x v="7"/>
    <m/>
  </r>
  <r>
    <n v="780"/>
    <s v="Wess Meets West - Press Our New Album on CD!"/>
    <s v="We are finishing up recording our new record and we would like help with its physical CD release."/>
    <n v="8500"/>
    <n v="8722"/>
    <x v="0"/>
    <x v="0"/>
    <s v="USD"/>
    <n v="1304439025"/>
    <n v="1301847025"/>
    <b v="0"/>
    <n v="27"/>
    <b v="1"/>
    <x v="4"/>
    <s v="rock"/>
    <x v="780"/>
    <x v="6"/>
    <m/>
  </r>
  <r>
    <n v="781"/>
    <s v="Touring the United States This July"/>
    <s v="&quot;WE ARE ON A MISSION TO TOUR THE UNITED STATES NON-STOP. TO DO SO WE NEED TO PURCHASE A NEW VAN.&quot;"/>
    <n v="5000"/>
    <n v="8711.52"/>
    <x v="0"/>
    <x v="0"/>
    <s v="USD"/>
    <n v="1370649674"/>
    <n v="1368057674"/>
    <b v="0"/>
    <n v="25"/>
    <b v="1"/>
    <x v="4"/>
    <s v="rock"/>
    <x v="781"/>
    <x v="4"/>
    <m/>
  </r>
  <r>
    <n v="782"/>
    <s v="Richie Ray finally records a new record!"/>
    <s v="After almost three years of being out of music, I've decided to finally make the solo record I've wanted to do for years."/>
    <n v="8400"/>
    <n v="8685"/>
    <x v="0"/>
    <x v="0"/>
    <s v="USD"/>
    <n v="1345918302"/>
    <n v="1343326302"/>
    <b v="0"/>
    <n v="14"/>
    <b v="1"/>
    <x v="4"/>
    <s v="rock"/>
    <x v="782"/>
    <x v="5"/>
    <m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x v="0"/>
    <s v="USD"/>
    <n v="1335564000"/>
    <n v="1332182049"/>
    <b v="0"/>
    <n v="35"/>
    <b v="1"/>
    <x v="4"/>
    <s v="rock"/>
    <x v="783"/>
    <x v="5"/>
    <m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x v="0"/>
    <s v="USD"/>
    <n v="1395023719"/>
    <n v="1391571319"/>
    <b v="0"/>
    <n v="10"/>
    <b v="1"/>
    <x v="4"/>
    <s v="rock"/>
    <x v="784"/>
    <x v="3"/>
    <m/>
  </r>
  <r>
    <n v="785"/>
    <s v="Treedom's NEW album fund!"/>
    <s v="Treedom wants to record a second album! We have a lot of new material, and we wanted to capture our new sound in a record for our fans."/>
    <n v="8500"/>
    <n v="8636"/>
    <x v="0"/>
    <x v="0"/>
    <s v="USD"/>
    <n v="1362060915"/>
    <n v="1359468915"/>
    <b v="0"/>
    <n v="29"/>
    <b v="1"/>
    <x v="4"/>
    <s v="rock"/>
    <x v="785"/>
    <x v="4"/>
    <m/>
  </r>
  <r>
    <n v="786"/>
    <s v="New Album: BRICK AND MORTAR. New Book: HITLESS WONDER."/>
    <s v="In June, Columbus rock veterans, Watershed, will release and tour behind a new album, BRICK AND MORTAR."/>
    <n v="25000"/>
    <n v="8632"/>
    <x v="0"/>
    <x v="0"/>
    <s v="USD"/>
    <n v="1336751220"/>
    <n v="1331774434"/>
    <b v="0"/>
    <n v="44"/>
    <b v="1"/>
    <x v="4"/>
    <s v="rock"/>
    <x v="786"/>
    <x v="5"/>
    <m/>
  </r>
  <r>
    <n v="787"/>
    <s v="Mahayla CD Pressing"/>
    <s v="We've made our goal with your help. Thanks so much! This is a great time to pre-purchase the album and get some extra perks."/>
    <n v="8000"/>
    <n v="8620"/>
    <x v="0"/>
    <x v="0"/>
    <s v="USD"/>
    <n v="1383318226"/>
    <n v="1380726226"/>
    <b v="0"/>
    <n v="17"/>
    <b v="1"/>
    <x v="4"/>
    <s v="rock"/>
    <x v="787"/>
    <x v="4"/>
    <m/>
  </r>
  <r>
    <n v="788"/>
    <s v="HELP UNRB GO ON TOUR!"/>
    <s v="With all of our money going towards our new full-length album and merch, we need your help so we don't end up stranded on tour."/>
    <n v="80000"/>
    <n v="8586"/>
    <x v="0"/>
    <x v="0"/>
    <s v="USD"/>
    <n v="1341633540"/>
    <n v="1338336588"/>
    <b v="0"/>
    <n v="34"/>
    <b v="1"/>
    <x v="4"/>
    <s v="rock"/>
    <x v="788"/>
    <x v="5"/>
    <m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x v="0"/>
    <s v="USD"/>
    <n v="1358755140"/>
    <n v="1357187280"/>
    <b v="0"/>
    <n v="14"/>
    <b v="1"/>
    <x v="4"/>
    <s v="rock"/>
    <x v="789"/>
    <x v="4"/>
    <m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x v="0"/>
    <s v="USD"/>
    <n v="1359680939"/>
    <n v="1357088939"/>
    <b v="0"/>
    <n v="156"/>
    <b v="1"/>
    <x v="4"/>
    <s v="rock"/>
    <x v="790"/>
    <x v="4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x v="0"/>
    <s v="USD"/>
    <n v="1384322340"/>
    <n v="1381430646"/>
    <b v="0"/>
    <n v="128"/>
    <b v="1"/>
    <x v="4"/>
    <s v="rock"/>
    <x v="791"/>
    <x v="4"/>
    <m/>
  </r>
  <r>
    <n v="792"/>
    <s v="&quot;Believable Lies&quot; - The Album"/>
    <s v="Rock n' Roll about the intersection of lies and belief: the Believable Lie."/>
    <n v="100000"/>
    <n v="8537"/>
    <x v="0"/>
    <x v="0"/>
    <s v="USD"/>
    <n v="1383861483"/>
    <n v="1381265883"/>
    <b v="0"/>
    <n v="60"/>
    <b v="1"/>
    <x v="4"/>
    <s v="rock"/>
    <x v="792"/>
    <x v="4"/>
    <m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x v="0"/>
    <s v="USD"/>
    <n v="1372827540"/>
    <n v="1371491244"/>
    <b v="0"/>
    <n v="32"/>
    <b v="1"/>
    <x v="4"/>
    <s v="rock"/>
    <x v="793"/>
    <x v="4"/>
    <m/>
  </r>
  <r>
    <n v="794"/>
    <s v="Begins Again"/>
    <s v="The Brian Davis Band is a group of friends that want to share their lives and experiences through music that connects with people."/>
    <n v="6000"/>
    <n v="8529"/>
    <x v="0"/>
    <x v="0"/>
    <s v="USD"/>
    <n v="1315242360"/>
    <n v="1310438737"/>
    <b v="0"/>
    <n v="53"/>
    <b v="1"/>
    <x v="4"/>
    <s v="rock"/>
    <x v="794"/>
    <x v="6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x v="0"/>
    <s v="USD"/>
    <n v="1333774740"/>
    <n v="1330094566"/>
    <b v="0"/>
    <n v="184"/>
    <b v="1"/>
    <x v="4"/>
    <s v="rock"/>
    <x v="795"/>
    <x v="5"/>
    <m/>
  </r>
  <r>
    <n v="796"/>
    <s v="Madrone: New Album for 2013"/>
    <s v="Madrone is an independent band creating melodic, emotional, _x000a_alternative-rock needing your help to finish their new album."/>
    <n v="75000"/>
    <n v="8471"/>
    <x v="0"/>
    <x v="0"/>
    <s v="USD"/>
    <n v="1379279400"/>
    <n v="1376687485"/>
    <b v="0"/>
    <n v="90"/>
    <b v="1"/>
    <x v="4"/>
    <s v="rock"/>
    <x v="796"/>
    <x v="4"/>
    <m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4"/>
    <s v="rock"/>
    <x v="797"/>
    <x v="5"/>
    <m/>
  </r>
  <r>
    <n v="798"/>
    <s v="Eric Stuart Band 4 Song EP &quot;Character&quot;"/>
    <s v="We have some great new songs and want to record a special edition 4 song EP as our next Eric Stuart Band release"/>
    <n v="8000"/>
    <n v="8425"/>
    <x v="0"/>
    <x v="0"/>
    <s v="USD"/>
    <n v="1412086187"/>
    <n v="1409494187"/>
    <b v="0"/>
    <n v="87"/>
    <b v="1"/>
    <x v="4"/>
    <s v="rock"/>
    <x v="798"/>
    <x v="3"/>
    <m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4"/>
    <s v="rock"/>
    <x v="799"/>
    <x v="5"/>
    <m/>
  </r>
  <r>
    <n v="800"/>
    <s v="LF4 WildFire"/>
    <s v="Scotland's premier classic rock and metal festival, 3 days, 3-4 stages, family friendly,  for people of all ages"/>
    <n v="5000"/>
    <n v="8399"/>
    <x v="0"/>
    <x v="1"/>
    <s v="GBP"/>
    <n v="1410431054"/>
    <n v="1407839054"/>
    <b v="0"/>
    <n v="56"/>
    <b v="1"/>
    <x v="4"/>
    <s v="rock"/>
    <x v="800"/>
    <x v="3"/>
    <m/>
  </r>
  <r>
    <n v="801"/>
    <s v="SLUTEVER DO AMERICA TOUR"/>
    <s v="ALL WE WANT TO DO IS DRIVE AROUND AMERICA AND PLAY A BUNCH OF SHOWS, BUT WE DON'T HAVE ANY MONEY..."/>
    <n v="8000"/>
    <n v="8355"/>
    <x v="0"/>
    <x v="0"/>
    <s v="USD"/>
    <n v="1309547120"/>
    <n v="1306955120"/>
    <b v="0"/>
    <n v="51"/>
    <b v="1"/>
    <x v="4"/>
    <s v="rock"/>
    <x v="801"/>
    <x v="6"/>
    <m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x v="0"/>
    <s v="USD"/>
    <n v="1347854700"/>
    <n v="1343867524"/>
    <b v="0"/>
    <n v="75"/>
    <b v="1"/>
    <x v="4"/>
    <s v="rock"/>
    <x v="802"/>
    <x v="5"/>
    <m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x v="0"/>
    <s v="USD"/>
    <n v="1306630800"/>
    <n v="1304376478"/>
    <b v="0"/>
    <n v="38"/>
    <b v="1"/>
    <x v="4"/>
    <s v="rock"/>
    <x v="803"/>
    <x v="6"/>
    <m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x v="0"/>
    <s v="USD"/>
    <n v="1311393540"/>
    <n v="1309919526"/>
    <b v="0"/>
    <n v="18"/>
    <b v="1"/>
    <x v="4"/>
    <s v="rock"/>
    <x v="804"/>
    <x v="6"/>
    <m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x v="0"/>
    <s v="USD"/>
    <n v="1310857200"/>
    <n v="1306525512"/>
    <b v="0"/>
    <n v="54"/>
    <b v="1"/>
    <x v="4"/>
    <s v="rock"/>
    <x v="805"/>
    <x v="6"/>
    <m/>
  </r>
  <r>
    <n v="806"/>
    <s v="Golden Animals NEW Album!"/>
    <s v="Help Golden Animals finish their NEW Album!"/>
    <n v="6000"/>
    <n v="8306.42"/>
    <x v="0"/>
    <x v="0"/>
    <s v="USD"/>
    <n v="1315413339"/>
    <n v="1312821339"/>
    <b v="0"/>
    <n v="71"/>
    <b v="1"/>
    <x v="4"/>
    <s v="rock"/>
    <x v="806"/>
    <x v="6"/>
    <m/>
  </r>
  <r>
    <n v="807"/>
    <s v="Sic Vita - New EP Release - 2017"/>
    <s v="Join the Sic Vita family and lend a hand as we create a new album!"/>
    <n v="2500"/>
    <n v="8301"/>
    <x v="0"/>
    <x v="0"/>
    <s v="USD"/>
    <n v="1488333600"/>
    <n v="1485270311"/>
    <b v="0"/>
    <n v="57"/>
    <b v="1"/>
    <x v="4"/>
    <s v="rock"/>
    <x v="807"/>
    <x v="1"/>
    <m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x v="5"/>
    <s v="CAD"/>
    <n v="1419224340"/>
    <n v="1416363886"/>
    <b v="0"/>
    <n v="43"/>
    <b v="1"/>
    <x v="4"/>
    <s v="rock"/>
    <x v="808"/>
    <x v="3"/>
    <m/>
  </r>
  <r>
    <n v="809"/>
    <s v="Peter's New Album!!"/>
    <s v="Acknowledged songwriter looking to record album of new songs to secure a Publishing Contract"/>
    <n v="5000"/>
    <n v="8272"/>
    <x v="0"/>
    <x v="0"/>
    <s v="USD"/>
    <n v="1390161630"/>
    <n v="1387569630"/>
    <b v="0"/>
    <n v="52"/>
    <b v="1"/>
    <x v="4"/>
    <s v="rock"/>
    <x v="809"/>
    <x v="4"/>
    <m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x v="0"/>
    <s v="USD"/>
    <n v="1346462462"/>
    <n v="1343870462"/>
    <b v="0"/>
    <n v="27"/>
    <b v="1"/>
    <x v="4"/>
    <s v="rock"/>
    <x v="810"/>
    <x v="5"/>
    <m/>
  </r>
  <r>
    <n v="811"/>
    <s v="Love Water Tour"/>
    <s v="We need your financial support to cover the tour costs!  (Sound, lights, travel, stage design)"/>
    <n v="8000"/>
    <n v="8241"/>
    <x v="0"/>
    <x v="0"/>
    <s v="USD"/>
    <n v="1373475120"/>
    <n v="1371569202"/>
    <b v="0"/>
    <n v="12"/>
    <b v="1"/>
    <x v="4"/>
    <s v="rock"/>
    <x v="811"/>
    <x v="4"/>
    <m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x v="0"/>
    <s v="USD"/>
    <n v="1362146280"/>
    <n v="1357604752"/>
    <b v="0"/>
    <n v="33"/>
    <b v="1"/>
    <x v="4"/>
    <s v="rock"/>
    <x v="812"/>
    <x v="4"/>
    <m/>
  </r>
  <r>
    <n v="813"/>
    <s v="Rules of Civility and Decent Behavior"/>
    <s v="A pre order campaign to fund the pressing of our second full length vinyl LP"/>
    <n v="8000"/>
    <n v="8227"/>
    <x v="0"/>
    <x v="0"/>
    <s v="USD"/>
    <n v="1342825365"/>
    <n v="1340233365"/>
    <b v="0"/>
    <n v="96"/>
    <b v="1"/>
    <x v="4"/>
    <s v="rock"/>
    <x v="813"/>
    <x v="5"/>
    <m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x v="0"/>
    <s v="USD"/>
    <n v="1306865040"/>
    <n v="1305568201"/>
    <b v="0"/>
    <n v="28"/>
    <b v="1"/>
    <x v="4"/>
    <s v="rock"/>
    <x v="814"/>
    <x v="6"/>
    <m/>
  </r>
  <r>
    <n v="815"/>
    <s v="Some Late Help for The Early Reset"/>
    <s v="Be a part of helping The Early Reset finish their new 7 song EP."/>
    <n v="8000"/>
    <n v="8211"/>
    <x v="0"/>
    <x v="0"/>
    <s v="USD"/>
    <n v="1414879303"/>
    <n v="1412287303"/>
    <b v="0"/>
    <n v="43"/>
    <b v="1"/>
    <x v="4"/>
    <s v="rock"/>
    <x v="815"/>
    <x v="3"/>
    <m/>
  </r>
  <r>
    <n v="816"/>
    <s v="Help Friends and Family Release Their Debut Album"/>
    <s v="Friends and Family have an album for you. They need your help to release it to the world."/>
    <n v="8000"/>
    <n v="8211"/>
    <x v="0"/>
    <x v="0"/>
    <s v="USD"/>
    <n v="1365489000"/>
    <n v="1362776043"/>
    <b v="0"/>
    <n v="205"/>
    <b v="1"/>
    <x v="4"/>
    <s v="rock"/>
    <x v="816"/>
    <x v="4"/>
    <m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x v="0"/>
    <s v="USD"/>
    <n v="1331441940"/>
    <n v="1326810211"/>
    <b v="0"/>
    <n v="23"/>
    <b v="1"/>
    <x v="4"/>
    <s v="rock"/>
    <x v="817"/>
    <x v="5"/>
    <m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x v="0"/>
    <s v="USD"/>
    <n v="1344358860"/>
    <n v="1343682681"/>
    <b v="0"/>
    <n v="19"/>
    <b v="1"/>
    <x v="4"/>
    <s v="rock"/>
    <x v="818"/>
    <x v="5"/>
    <m/>
  </r>
  <r>
    <n v="819"/>
    <s v="Winter Tour"/>
    <s v="We are touring the Southeast in support of our new EP"/>
    <n v="82000"/>
    <n v="8190"/>
    <x v="0"/>
    <x v="0"/>
    <s v="USD"/>
    <n v="1387601040"/>
    <n v="1386806254"/>
    <b v="0"/>
    <n v="14"/>
    <b v="1"/>
    <x v="4"/>
    <s v="rock"/>
    <x v="819"/>
    <x v="4"/>
    <m/>
  </r>
  <r>
    <n v="820"/>
    <s v="Wyatt Lowe &amp; the Ottomatics Summer 2014 Tour!"/>
    <s v="Wyatt Lowe &amp; the Ottomatics will be hitting the road this June on a North and Southwest Summer 2014 tour!"/>
    <n v="2500"/>
    <n v="8173"/>
    <x v="0"/>
    <x v="0"/>
    <s v="USD"/>
    <n v="1402290000"/>
    <n v="1399666342"/>
    <b v="0"/>
    <n v="38"/>
    <b v="1"/>
    <x v="4"/>
    <s v="rock"/>
    <x v="820"/>
    <x v="3"/>
    <m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x v="0"/>
    <s v="USD"/>
    <n v="1430712060"/>
    <n v="1427753265"/>
    <b v="0"/>
    <n v="78"/>
    <b v="1"/>
    <x v="4"/>
    <s v="rock"/>
    <x v="821"/>
    <x v="0"/>
    <m/>
  </r>
  <r>
    <n v="822"/>
    <s v="Soul Easy - Making music for our friends."/>
    <s v="Soul Easy recording our first full length CD.  Inspired by lots of friends and lots of good times."/>
    <n v="5000"/>
    <n v="8160"/>
    <x v="0"/>
    <x v="0"/>
    <s v="USD"/>
    <n v="1349477050"/>
    <n v="1346885050"/>
    <b v="0"/>
    <n v="69"/>
    <b v="1"/>
    <x v="4"/>
    <s v="rock"/>
    <x v="822"/>
    <x v="5"/>
    <m/>
  </r>
  <r>
    <n v="823"/>
    <s v="Debut Album"/>
    <s v="Eyes For Fire is finally ready to release their Debut Album but we need YOU to help us put the final touches on it."/>
    <n v="6500"/>
    <n v="8152"/>
    <x v="0"/>
    <x v="0"/>
    <s v="USD"/>
    <n v="1427062852"/>
    <n v="1424474452"/>
    <b v="0"/>
    <n v="33"/>
    <b v="1"/>
    <x v="4"/>
    <s v="rock"/>
    <x v="823"/>
    <x v="0"/>
    <m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x v="0"/>
    <s v="USD"/>
    <n v="1271573940"/>
    <n v="1268459318"/>
    <b v="0"/>
    <n v="54"/>
    <b v="1"/>
    <x v="4"/>
    <s v="rock"/>
    <x v="824"/>
    <x v="7"/>
    <m/>
  </r>
  <r>
    <n v="825"/>
    <s v="KILL FREEMAN"/>
    <s v="Kickstarting Kill Freeman independently. Help fund the New Record, Video and Live Shows."/>
    <n v="8000"/>
    <n v="8120"/>
    <x v="0"/>
    <x v="0"/>
    <s v="USD"/>
    <n v="1351495284"/>
    <n v="1349335284"/>
    <b v="0"/>
    <n v="99"/>
    <b v="1"/>
    <x v="4"/>
    <s v="rock"/>
    <x v="825"/>
    <x v="5"/>
    <m/>
  </r>
  <r>
    <n v="826"/>
    <s v="Protect The Dream Debut Album"/>
    <s v="Protect The Dream is preparing to record their debut album 8 years in the making. Lets make it happen Kickstarter!"/>
    <n v="8000"/>
    <n v="8114"/>
    <x v="0"/>
    <x v="0"/>
    <s v="USD"/>
    <n v="1332719730"/>
    <n v="1330908930"/>
    <b v="0"/>
    <n v="49"/>
    <b v="1"/>
    <x v="4"/>
    <s v="rock"/>
    <x v="826"/>
    <x v="5"/>
    <m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x v="0"/>
    <s v="USD"/>
    <n v="1329248940"/>
    <n v="1326972107"/>
    <b v="0"/>
    <n v="11"/>
    <b v="1"/>
    <x v="4"/>
    <s v="rock"/>
    <x v="827"/>
    <x v="5"/>
    <m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x v="0"/>
    <s v="USD"/>
    <n v="1340641440"/>
    <n v="1339549982"/>
    <b v="0"/>
    <n v="38"/>
    <b v="1"/>
    <x v="4"/>
    <s v="rock"/>
    <x v="828"/>
    <x v="5"/>
    <m/>
  </r>
  <r>
    <n v="829"/>
    <s v="Monk"/>
    <s v="We are a band from South East London- each member is19 years OA. We have been together for two years. Taking pride in making good music"/>
    <n v="4000"/>
    <n v="8105"/>
    <x v="0"/>
    <x v="1"/>
    <s v="GBP"/>
    <n v="1468437240"/>
    <n v="1463253240"/>
    <b v="0"/>
    <n v="16"/>
    <b v="1"/>
    <x v="4"/>
    <s v="rock"/>
    <x v="829"/>
    <x v="2"/>
    <m/>
  </r>
  <r>
    <n v="830"/>
    <s v="Dark Disco Club's new album"/>
    <s v="We're making a high energy, fist pumpin', pelvis-thrusting new Rock n Roll album and we'd love for you to be a part of it."/>
    <n v="7900"/>
    <n v="8098"/>
    <x v="0"/>
    <x v="0"/>
    <s v="USD"/>
    <n v="1363952225"/>
    <n v="1361363825"/>
    <b v="0"/>
    <n v="32"/>
    <b v="1"/>
    <x v="4"/>
    <s v="rock"/>
    <x v="830"/>
    <x v="4"/>
    <m/>
  </r>
  <r>
    <n v="831"/>
    <s v="Let The 7Horse Run!"/>
    <s v="7Horse is a new band with a self-funded album and a show they want to rock in your town!"/>
    <n v="8000"/>
    <n v="8095"/>
    <x v="0"/>
    <x v="0"/>
    <s v="USD"/>
    <n v="1335540694"/>
    <n v="1332948694"/>
    <b v="0"/>
    <n v="20"/>
    <b v="1"/>
    <x v="4"/>
    <s v="rock"/>
    <x v="831"/>
    <x v="5"/>
    <m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x v="0"/>
    <s v="USD"/>
    <n v="1327133580"/>
    <n v="1321978335"/>
    <b v="0"/>
    <n v="154"/>
    <b v="1"/>
    <x v="4"/>
    <s v="rock"/>
    <x v="832"/>
    <x v="6"/>
    <m/>
  </r>
  <r>
    <n v="833"/>
    <s v="Ragman Rolls"/>
    <s v="This is an American rock album."/>
    <n v="8000"/>
    <n v="8084"/>
    <x v="0"/>
    <x v="0"/>
    <s v="USD"/>
    <n v="1397941475"/>
    <n v="1395349475"/>
    <b v="0"/>
    <n v="41"/>
    <b v="1"/>
    <x v="4"/>
    <s v="rock"/>
    <x v="833"/>
    <x v="3"/>
    <m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x v="0"/>
    <s v="USD"/>
    <n v="1372651140"/>
    <n v="1369770292"/>
    <b v="0"/>
    <n v="75"/>
    <b v="1"/>
    <x v="4"/>
    <s v="rock"/>
    <x v="834"/>
    <x v="4"/>
    <m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x v="0"/>
    <s v="USD"/>
    <n v="1337396400"/>
    <n v="1333709958"/>
    <b v="0"/>
    <n v="40"/>
    <b v="1"/>
    <x v="4"/>
    <s v="rock"/>
    <x v="835"/>
    <x v="5"/>
    <m/>
  </r>
  <r>
    <n v="836"/>
    <s v="DESMADRE Full Album + Press Kit"/>
    <s v="An album you can bring home to mom."/>
    <n v="28000"/>
    <n v="8076"/>
    <x v="0"/>
    <x v="0"/>
    <s v="USD"/>
    <n v="1381108918"/>
    <n v="1378516918"/>
    <b v="0"/>
    <n v="46"/>
    <b v="1"/>
    <x v="4"/>
    <s v="rock"/>
    <x v="836"/>
    <x v="4"/>
    <m/>
  </r>
  <r>
    <n v="837"/>
    <s v="Take 147 - Nothin' to Lose CD Project"/>
    <s v="Take 147 is currently in the process of recording the debut album called, &quot;Nothin' to Lose&quot;."/>
    <n v="8000"/>
    <n v="8070.43"/>
    <x v="0"/>
    <x v="0"/>
    <s v="USD"/>
    <n v="1398988662"/>
    <n v="1396396662"/>
    <b v="0"/>
    <n v="62"/>
    <b v="1"/>
    <x v="4"/>
    <s v="rock"/>
    <x v="837"/>
    <x v="3"/>
    <m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x v="0"/>
    <s v="USD"/>
    <n v="1326835985"/>
    <n v="1324243985"/>
    <b v="0"/>
    <n v="61"/>
    <b v="1"/>
    <x v="4"/>
    <s v="rock"/>
    <x v="838"/>
    <x v="6"/>
    <m/>
  </r>
  <r>
    <n v="839"/>
    <s v="The Waffle Stompers - We'll Never Die"/>
    <s v="The Waffle Stompers need your support to keep doing what we love--go on tour, make music and music videos."/>
    <n v="7000"/>
    <n v="8058.55"/>
    <x v="0"/>
    <x v="0"/>
    <s v="USD"/>
    <n v="1348337956"/>
    <n v="1345745956"/>
    <b v="0"/>
    <n v="96"/>
    <b v="1"/>
    <x v="4"/>
    <s v="rock"/>
    <x v="839"/>
    <x v="5"/>
    <m/>
  </r>
  <r>
    <n v="840"/>
    <s v="Carl King's New Album: Grand Architects Of The Universe"/>
    <s v="Carl King / Sir Millard Mulch / Dr. Zoltan Ã˜belisk is making a new 45-minute instrumental sci-fi album!"/>
    <n v="8000"/>
    <n v="8053"/>
    <x v="0"/>
    <x v="0"/>
    <s v="USD"/>
    <n v="1474694787"/>
    <n v="1472102787"/>
    <b v="0"/>
    <n v="190"/>
    <b v="1"/>
    <x v="4"/>
    <s v="metal"/>
    <x v="840"/>
    <x v="2"/>
    <m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x v="0"/>
    <s v="USD"/>
    <n v="1415653663"/>
    <n v="1413058063"/>
    <b v="1"/>
    <n v="94"/>
    <b v="1"/>
    <x v="4"/>
    <s v="metal"/>
    <x v="841"/>
    <x v="3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x v="5"/>
    <s v="CAD"/>
    <n v="1381723140"/>
    <n v="1378735983"/>
    <b v="1"/>
    <n v="39"/>
    <b v="1"/>
    <x v="4"/>
    <s v="metal"/>
    <x v="842"/>
    <x v="4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x v="843"/>
    <x v="2"/>
    <m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x v="0"/>
    <s v="USD"/>
    <n v="1414817940"/>
    <n v="1411489552"/>
    <b v="1"/>
    <n v="159"/>
    <b v="1"/>
    <x v="4"/>
    <s v="metal"/>
    <x v="844"/>
    <x v="3"/>
    <m/>
  </r>
  <r>
    <n v="845"/>
    <s v="Shadow and Steel: The new album from Master Sword"/>
    <s v="Help Legend of Zelda tribute band Master Sword complete their latest heavy metal album: Shadow and Steel!"/>
    <n v="7500"/>
    <n v="8005"/>
    <x v="0"/>
    <x v="0"/>
    <s v="USD"/>
    <n v="1473047940"/>
    <n v="1469595396"/>
    <b v="0"/>
    <n v="177"/>
    <b v="1"/>
    <x v="4"/>
    <s v="metal"/>
    <x v="845"/>
    <x v="2"/>
    <m/>
  </r>
  <r>
    <n v="846"/>
    <s v="CURVE: The debut album from Miroist needs awesome merch"/>
    <s v="Pre-order and help me fund new merchandise so we can make the album release something amazing."/>
    <n v="8000"/>
    <n v="8001"/>
    <x v="0"/>
    <x v="1"/>
    <s v="GBP"/>
    <n v="1394460000"/>
    <n v="1393233855"/>
    <b v="0"/>
    <n v="47"/>
    <b v="1"/>
    <x v="4"/>
    <s v="metal"/>
    <x v="846"/>
    <x v="3"/>
    <m/>
  </r>
  <r>
    <n v="847"/>
    <s v="CENTROPYMUSIC"/>
    <s v="MUSIC WITH MEANING!  MUSIC THAT MATTERS!!!"/>
    <n v="7500"/>
    <n v="8000"/>
    <x v="0"/>
    <x v="0"/>
    <s v="USD"/>
    <n v="1436555376"/>
    <n v="1433963376"/>
    <b v="0"/>
    <n v="1"/>
    <b v="1"/>
    <x v="4"/>
    <s v="metal"/>
    <x v="847"/>
    <x v="0"/>
    <m/>
  </r>
  <r>
    <n v="848"/>
    <s v="God Am"/>
    <s v="God Am, a Grunge/Doom metal band, who have been trying to fund the production of our EP to bring you a unique aural assault."/>
    <n v="7000"/>
    <n v="7981"/>
    <x v="0"/>
    <x v="0"/>
    <s v="USD"/>
    <n v="1429038033"/>
    <n v="1426446033"/>
    <b v="0"/>
    <n v="16"/>
    <b v="1"/>
    <x v="4"/>
    <s v="metal"/>
    <x v="848"/>
    <x v="0"/>
    <m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x v="0"/>
    <s v="USD"/>
    <n v="1426473264"/>
    <n v="1424057664"/>
    <b v="0"/>
    <n v="115"/>
    <b v="1"/>
    <x v="4"/>
    <s v="metal"/>
    <x v="849"/>
    <x v="0"/>
    <m/>
  </r>
  <r>
    <n v="850"/>
    <s v="Yet Further: Sioum's Second Full-Length Album"/>
    <s v="Help Chicago-based instrumental group Sioum complete the production of their 2nd full-length album."/>
    <n v="6000"/>
    <n v="7934"/>
    <x v="0"/>
    <x v="0"/>
    <s v="USD"/>
    <n v="1461560340"/>
    <n v="1458762717"/>
    <b v="0"/>
    <n v="133"/>
    <b v="1"/>
    <x v="4"/>
    <s v="metal"/>
    <x v="850"/>
    <x v="2"/>
    <m/>
  </r>
  <r>
    <n v="851"/>
    <s v="M.F.Crew, 1er Album &quot;First Ride&quot;"/>
    <s v="Salut, nous c'est M.F.Crew, on a besoin de vous pour produire notre premier album &quot;First Ride&quot; ! :)"/>
    <n v="7500"/>
    <n v="7917.45"/>
    <x v="0"/>
    <x v="6"/>
    <s v="EUR"/>
    <n v="1469994300"/>
    <n v="1464815253"/>
    <b v="0"/>
    <n v="70"/>
    <b v="1"/>
    <x v="4"/>
    <s v="metal"/>
    <x v="851"/>
    <x v="2"/>
    <m/>
  </r>
  <r>
    <n v="852"/>
    <s v="Covers Album - Limited Vinyl Pressing"/>
    <s v="Limited edition 2x12&quot; vinyl pressing of our latest album &quot;Who Do You Think We Are?&quot;"/>
    <n v="40000"/>
    <n v="7905"/>
    <x v="0"/>
    <x v="0"/>
    <s v="USD"/>
    <n v="1477342800"/>
    <n v="1476386395"/>
    <b v="0"/>
    <n v="62"/>
    <b v="1"/>
    <x v="4"/>
    <s v="metal"/>
    <x v="852"/>
    <x v="2"/>
    <m/>
  </r>
  <r>
    <n v="853"/>
    <s v="sloggoth"/>
    <s v="Help release a CD of sloggoth's first album &quot;sloggoth&quot;.  All contributors of $5 or more get a CD when the goal is met!"/>
    <n v="7000"/>
    <n v="7905"/>
    <x v="0"/>
    <x v="0"/>
    <s v="USD"/>
    <n v="1424116709"/>
    <n v="1421524709"/>
    <b v="0"/>
    <n v="10"/>
    <b v="1"/>
    <x v="4"/>
    <s v="metal"/>
    <x v="853"/>
    <x v="0"/>
    <m/>
  </r>
  <r>
    <n v="854"/>
    <s v="Westfield Massacre - Sophomore Album &amp; Tour"/>
    <s v="Writing and Recording Sophomore record, and funding Tour to support Spring 2017 album release."/>
    <n v="6000"/>
    <n v="7877"/>
    <x v="0"/>
    <x v="0"/>
    <s v="USD"/>
    <n v="1482901546"/>
    <n v="1480309546"/>
    <b v="0"/>
    <n v="499"/>
    <b v="1"/>
    <x v="4"/>
    <s v="metal"/>
    <x v="854"/>
    <x v="2"/>
    <m/>
  </r>
  <r>
    <n v="855"/>
    <s v="AtteroTerra's Sophomore Album - Pray for Apocalypse"/>
    <s v="AtteroTerra's &quot;Pray for Apocalypse&quot; is fully completed, and only being held up by funding."/>
    <n v="3400"/>
    <n v="7876"/>
    <x v="0"/>
    <x v="0"/>
    <s v="USD"/>
    <n v="1469329217"/>
    <n v="1466737217"/>
    <b v="0"/>
    <n v="47"/>
    <b v="1"/>
    <x v="4"/>
    <s v="metal"/>
    <x v="855"/>
    <x v="2"/>
    <m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x v="12"/>
    <s v="EUR"/>
    <n v="1477422000"/>
    <n v="1472282956"/>
    <b v="0"/>
    <n v="28"/>
    <b v="1"/>
    <x v="4"/>
    <s v="metal"/>
    <x v="856"/>
    <x v="2"/>
    <m/>
  </r>
  <r>
    <n v="857"/>
    <s v="A Reason To Breathe - DEBUT ALBUM"/>
    <s v="Modern Post-Hardcore/Electro music (Hardstyle, EDM, Trap, Dubstep, Dembow, House)."/>
    <n v="7750"/>
    <n v="7860"/>
    <x v="0"/>
    <x v="3"/>
    <s v="EUR"/>
    <n v="1448463431"/>
    <n v="1444831031"/>
    <b v="0"/>
    <n v="24"/>
    <b v="1"/>
    <x v="4"/>
    <s v="metal"/>
    <x v="857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x v="1"/>
    <s v="GBP"/>
    <n v="1429138740"/>
    <n v="1426528418"/>
    <b v="0"/>
    <n v="76"/>
    <b v="1"/>
    <x v="4"/>
    <s v="metal"/>
    <x v="858"/>
    <x v="0"/>
    <m/>
  </r>
  <r>
    <n v="859"/>
    <s v="Rise With Us Campaign"/>
    <s v="We are heading to the studio to create our second album and we want you to be right there with us!"/>
    <n v="20000"/>
    <n v="7834"/>
    <x v="0"/>
    <x v="0"/>
    <s v="USD"/>
    <n v="1433376000"/>
    <n v="1430768468"/>
    <b v="0"/>
    <n v="98"/>
    <b v="1"/>
    <x v="4"/>
    <s v="metal"/>
    <x v="859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x v="0"/>
    <s v="USD"/>
    <n v="1385123713"/>
    <n v="1382528113"/>
    <b v="0"/>
    <n v="48"/>
    <b v="0"/>
    <x v="4"/>
    <s v="jazz"/>
    <x v="860"/>
    <x v="4"/>
    <m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x v="0"/>
    <s v="USD"/>
    <n v="1474067404"/>
    <n v="1471475404"/>
    <b v="0"/>
    <n v="2"/>
    <b v="0"/>
    <x v="4"/>
    <s v="jazz"/>
    <x v="861"/>
    <x v="2"/>
    <m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x v="1"/>
    <s v="GBP"/>
    <n v="1384179548"/>
    <n v="1381583948"/>
    <b v="0"/>
    <n v="4"/>
    <b v="0"/>
    <x v="4"/>
    <s v="jazz"/>
    <x v="862"/>
    <x v="4"/>
    <m/>
  </r>
  <r>
    <n v="863"/>
    <s v="Help Fund Jason's Debut Jazz CD &quot;Exodus&quot;"/>
    <s v="I'm making the move from a side man in local groups to the leader with this debut jazz CD project."/>
    <n v="30000"/>
    <n v="7793"/>
    <x v="2"/>
    <x v="0"/>
    <s v="USD"/>
    <n v="1329014966"/>
    <n v="1326422966"/>
    <b v="0"/>
    <n v="5"/>
    <b v="0"/>
    <x v="4"/>
    <s v="jazz"/>
    <x v="863"/>
    <x v="5"/>
    <m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x v="0"/>
    <s v="USD"/>
    <n v="1381917540"/>
    <n v="1379990038"/>
    <b v="0"/>
    <n v="79"/>
    <b v="0"/>
    <x v="4"/>
    <s v="jazz"/>
    <x v="864"/>
    <x v="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x v="0"/>
    <s v="USD"/>
    <n v="1358361197"/>
    <n v="1353177197"/>
    <b v="0"/>
    <n v="2"/>
    <b v="0"/>
    <x v="4"/>
    <s v="jazz"/>
    <x v="865"/>
    <x v="5"/>
    <m/>
  </r>
  <r>
    <n v="866"/>
    <s v="California Dreamin' Tour 2015"/>
    <s v="Drivetime heads to Cali for summer tour supported by @Smoothjazz.com &amp; @JJZPhilly  #Spaghettini #The Roxy"/>
    <n v="40000"/>
    <n v="7764"/>
    <x v="2"/>
    <x v="0"/>
    <s v="USD"/>
    <n v="1425136200"/>
    <n v="1421853518"/>
    <b v="0"/>
    <n v="11"/>
    <b v="0"/>
    <x v="4"/>
    <s v="jazz"/>
    <x v="866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x v="0"/>
    <s v="USD"/>
    <n v="1259643540"/>
    <n v="1254450706"/>
    <b v="0"/>
    <n v="11"/>
    <b v="0"/>
    <x v="4"/>
    <s v="jazz"/>
    <x v="867"/>
    <x v="8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x v="0"/>
    <s v="USD"/>
    <n v="1389055198"/>
    <n v="1386463198"/>
    <b v="0"/>
    <n v="1"/>
    <b v="0"/>
    <x v="4"/>
    <s v="jazz"/>
    <x v="868"/>
    <x v="4"/>
    <m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x v="0"/>
    <s v="USD"/>
    <n v="1365448657"/>
    <n v="1362860257"/>
    <b v="0"/>
    <n v="3"/>
    <b v="0"/>
    <x v="4"/>
    <s v="jazz"/>
    <x v="869"/>
    <x v="4"/>
    <m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x v="1"/>
    <s v="GBP"/>
    <n v="1377995523"/>
    <n v="1375403523"/>
    <b v="0"/>
    <n v="5"/>
    <b v="0"/>
    <x v="4"/>
    <s v="jazz"/>
    <x v="870"/>
    <x v="4"/>
    <m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x v="0"/>
    <s v="USD"/>
    <n v="1385735295"/>
    <n v="1383139695"/>
    <b v="0"/>
    <n v="12"/>
    <b v="0"/>
    <x v="4"/>
    <s v="jazz"/>
    <x v="871"/>
    <x v="4"/>
    <m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x v="0"/>
    <s v="USD"/>
    <n v="1299786527"/>
    <n v="1295898527"/>
    <b v="0"/>
    <n v="2"/>
    <b v="0"/>
    <x v="4"/>
    <s v="jazz"/>
    <x v="872"/>
    <x v="6"/>
    <m/>
  </r>
  <r>
    <n v="873"/>
    <s v="The Dreamer-An Original Jazz CD"/>
    <s v="Fall in love with &quot;The Dreamer&quot;, new original music from trumpeter Freddie Dunn!"/>
    <n v="6000"/>
    <n v="7665"/>
    <x v="2"/>
    <x v="0"/>
    <s v="USD"/>
    <n v="1352610040"/>
    <n v="1349150440"/>
    <b v="0"/>
    <n v="5"/>
    <b v="0"/>
    <x v="4"/>
    <s v="jazz"/>
    <x v="873"/>
    <x v="5"/>
    <m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x v="0"/>
    <s v="USD"/>
    <n v="1367676034"/>
    <n v="1365084034"/>
    <b v="0"/>
    <n v="21"/>
    <b v="0"/>
    <x v="4"/>
    <s v="jazz"/>
    <x v="874"/>
    <x v="4"/>
    <m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x v="0"/>
    <s v="USD"/>
    <n v="1442856131"/>
    <n v="1441128131"/>
    <b v="0"/>
    <n v="0"/>
    <b v="0"/>
    <x v="4"/>
    <s v="jazz"/>
    <x v="875"/>
    <x v="0"/>
    <m/>
  </r>
  <r>
    <n v="876"/>
    <s v="Sound Of Dobells"/>
    <s v="What was the greatest record shop ever?  DOBELLS!"/>
    <n v="7500"/>
    <n v="7620"/>
    <x v="2"/>
    <x v="1"/>
    <s v="GBP"/>
    <n v="1359978927"/>
    <n v="1357127727"/>
    <b v="0"/>
    <n v="45"/>
    <b v="0"/>
    <x v="4"/>
    <s v="jazz"/>
    <x v="876"/>
    <x v="4"/>
    <m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x v="0"/>
    <s v="USD"/>
    <n v="1387479360"/>
    <n v="1384887360"/>
    <b v="0"/>
    <n v="29"/>
    <b v="0"/>
    <x v="4"/>
    <s v="jazz"/>
    <x v="877"/>
    <x v="4"/>
    <m/>
  </r>
  <r>
    <n v="878"/>
    <s v="Justin Cron's Sax Debut Album"/>
    <s v="Join in and help me make my first jazz album. I would really like to make a Christmas album and a smooth jazz CD. Want a FREE CD?"/>
    <n v="7000"/>
    <n v="7595.43"/>
    <x v="2"/>
    <x v="0"/>
    <s v="USD"/>
    <n v="1293082524"/>
    <n v="1290490524"/>
    <b v="0"/>
    <n v="2"/>
    <b v="0"/>
    <x v="4"/>
    <s v="jazz"/>
    <x v="878"/>
    <x v="7"/>
    <m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x v="0"/>
    <s v="USD"/>
    <n v="1338321305"/>
    <n v="1336506905"/>
    <b v="0"/>
    <n v="30"/>
    <b v="0"/>
    <x v="4"/>
    <s v="jazz"/>
    <x v="879"/>
    <x v="5"/>
    <m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x v="0"/>
    <s v="USD"/>
    <n v="1351582938"/>
    <n v="1348731738"/>
    <b v="0"/>
    <n v="8"/>
    <b v="0"/>
    <x v="4"/>
    <s v="indie rock"/>
    <x v="880"/>
    <x v="5"/>
    <m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x v="0"/>
    <s v="USD"/>
    <n v="1326520886"/>
    <n v="1322632886"/>
    <b v="0"/>
    <n v="1"/>
    <b v="0"/>
    <x v="4"/>
    <s v="indie rock"/>
    <x v="881"/>
    <x v="6"/>
    <m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x v="0"/>
    <s v="USD"/>
    <n v="1315341550"/>
    <n v="1312490350"/>
    <b v="0"/>
    <n v="14"/>
    <b v="0"/>
    <x v="4"/>
    <s v="indie rock"/>
    <x v="882"/>
    <x v="6"/>
    <m/>
  </r>
  <r>
    <n v="883"/>
    <s v="Dana Lawrence Music NEW EP"/>
    <s v="Seeking supporters to help me break the 15 year streak since my last record.  Dana Lawrence Music is ready to go back into the studio!"/>
    <n v="15000"/>
    <n v="7530"/>
    <x v="2"/>
    <x v="0"/>
    <s v="USD"/>
    <n v="1456957635"/>
    <n v="1451773635"/>
    <b v="0"/>
    <n v="24"/>
    <b v="0"/>
    <x v="4"/>
    <s v="indie rock"/>
    <x v="883"/>
    <x v="2"/>
    <m/>
  </r>
  <r>
    <n v="884"/>
    <s v="Angwish &quot;I Wanna Be Your Monkey&quot; Music Video"/>
    <s v="We need to hire an animal trainer to have a chimpanzee actor perform in our music video with us!"/>
    <n v="7000"/>
    <n v="7527"/>
    <x v="2"/>
    <x v="0"/>
    <s v="USD"/>
    <n v="1336789860"/>
    <n v="1331666146"/>
    <b v="0"/>
    <n v="2"/>
    <b v="0"/>
    <x v="4"/>
    <s v="indie rock"/>
    <x v="884"/>
    <x v="5"/>
    <m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x v="0"/>
    <s v="USD"/>
    <n v="1483137311"/>
    <n v="1481322911"/>
    <b v="0"/>
    <n v="21"/>
    <b v="0"/>
    <x v="4"/>
    <s v="indie rock"/>
    <x v="885"/>
    <x v="2"/>
    <m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x v="0"/>
    <s v="USD"/>
    <n v="1473972813"/>
    <n v="1471812813"/>
    <b v="0"/>
    <n v="7"/>
    <b v="0"/>
    <x v="4"/>
    <s v="indie rock"/>
    <x v="886"/>
    <x v="2"/>
    <m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x v="0"/>
    <s v="USD"/>
    <n v="1338159655"/>
    <n v="1335567655"/>
    <b v="0"/>
    <n v="0"/>
    <b v="0"/>
    <x v="4"/>
    <s v="indie rock"/>
    <x v="887"/>
    <x v="5"/>
    <m/>
  </r>
  <r>
    <n v="888"/>
    <s v="Ginger Binge's first album"/>
    <s v="Support Ginger Binge sounds. We're an independent 'cosmic Americana' band. We love to play music for you. We are grateful for your help"/>
    <n v="38000"/>
    <n v="7500"/>
    <x v="2"/>
    <x v="0"/>
    <s v="USD"/>
    <n v="1314856800"/>
    <n v="1311789885"/>
    <b v="0"/>
    <n v="4"/>
    <b v="0"/>
    <x v="4"/>
    <s v="indie rock"/>
    <x v="888"/>
    <x v="6"/>
    <m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x v="0"/>
    <s v="USD"/>
    <n v="1412534943"/>
    <n v="1409942943"/>
    <b v="0"/>
    <n v="32"/>
    <b v="0"/>
    <x v="4"/>
    <s v="indie rock"/>
    <x v="889"/>
    <x v="3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4"/>
    <s v="indie rock"/>
    <x v="890"/>
    <x v="4"/>
    <m/>
  </r>
  <r>
    <n v="891"/>
    <s v="Den-Mate: New EP and Tour"/>
    <s v="Along with a new EP production and release, it's time to bring Den-Mate, LIVE, to a location near you - East Coast and Beyond!"/>
    <n v="12500"/>
    <n v="7433.48"/>
    <x v="2"/>
    <x v="0"/>
    <s v="USD"/>
    <n v="1408581930"/>
    <n v="1405989930"/>
    <b v="0"/>
    <n v="9"/>
    <b v="0"/>
    <x v="4"/>
    <s v="indie rock"/>
    <x v="891"/>
    <x v="3"/>
    <m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x v="0"/>
    <s v="USD"/>
    <n v="1280635200"/>
    <n v="1273121283"/>
    <b v="0"/>
    <n v="17"/>
    <b v="0"/>
    <x v="4"/>
    <s v="indie rock"/>
    <x v="892"/>
    <x v="7"/>
    <m/>
  </r>
  <r>
    <n v="893"/>
    <s v="The Big Band Theory Music Festival"/>
    <s v="The Philly music scene is full of amazing talent. This annual music festival is to celebrate those gems within that scene!"/>
    <n v="6000"/>
    <n v="7412"/>
    <x v="2"/>
    <x v="0"/>
    <s v="USD"/>
    <n v="1427920363"/>
    <n v="1425331963"/>
    <b v="0"/>
    <n v="5"/>
    <b v="0"/>
    <x v="4"/>
    <s v="indie rock"/>
    <x v="893"/>
    <x v="0"/>
    <m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x v="0"/>
    <s v="USD"/>
    <n v="1465169610"/>
    <n v="1462577610"/>
    <b v="0"/>
    <n v="53"/>
    <b v="0"/>
    <x v="4"/>
    <s v="indie rock"/>
    <x v="894"/>
    <x v="2"/>
    <m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x v="0"/>
    <s v="USD"/>
    <n v="1287975829"/>
    <n v="1284087829"/>
    <b v="0"/>
    <n v="7"/>
    <b v="0"/>
    <x v="4"/>
    <s v="indie rock"/>
    <x v="895"/>
    <x v="7"/>
    <m/>
  </r>
  <r>
    <n v="896"/>
    <s v="Hardsoul Poets New Album!"/>
    <s v="The people have spoken...the stars have aligned...Hardsoul Poets are making a new record and we want our fans on the front lines."/>
    <n v="7000"/>
    <n v="7365"/>
    <x v="2"/>
    <x v="0"/>
    <s v="USD"/>
    <n v="1440734400"/>
    <n v="1438549026"/>
    <b v="0"/>
    <n v="72"/>
    <b v="0"/>
    <x v="4"/>
    <s v="indie rock"/>
    <x v="896"/>
    <x v="0"/>
    <m/>
  </r>
  <r>
    <n v="897"/>
    <s v="Park XXVII Album Release"/>
    <s v="Park XXVII is putting together an album of up and coming Georgia bands. We need money to fund the recording/production costs of this cd"/>
    <n v="25000"/>
    <n v="7344"/>
    <x v="2"/>
    <x v="0"/>
    <s v="USD"/>
    <n v="1354123908"/>
    <n v="1351528308"/>
    <b v="0"/>
    <n v="0"/>
    <b v="0"/>
    <x v="4"/>
    <s v="indie rock"/>
    <x v="897"/>
    <x v="5"/>
    <m/>
  </r>
  <r>
    <n v="898"/>
    <s v="Foundations: 12 Songs in 2012"/>
    <s v="For each month in 2012, Sonnet will be releasing a Jesus-celebrating, grave-shattering, ear-tickling, mind-provoking song!"/>
    <n v="7000"/>
    <n v="7340"/>
    <x v="2"/>
    <x v="0"/>
    <s v="USD"/>
    <n v="1326651110"/>
    <n v="1322763110"/>
    <b v="0"/>
    <n v="2"/>
    <b v="0"/>
    <x v="4"/>
    <s v="indie rock"/>
    <x v="898"/>
    <x v="6"/>
    <m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4"/>
    <s v="indie rock"/>
    <x v="899"/>
    <x v="6"/>
    <m/>
  </r>
  <r>
    <n v="900"/>
    <s v="Project Revive: Protecting the Creative Impulse"/>
    <s v="With Project Revive, I aim to protect and nurture the creative impulse through music."/>
    <n v="2468"/>
    <n v="7326.88"/>
    <x v="2"/>
    <x v="0"/>
    <s v="USD"/>
    <n v="1459365802"/>
    <n v="1456777402"/>
    <b v="0"/>
    <n v="2"/>
    <b v="0"/>
    <x v="4"/>
    <s v="jazz"/>
    <x v="900"/>
    <x v="2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x v="0"/>
    <s v="USD"/>
    <n v="1276024260"/>
    <n v="1272050914"/>
    <b v="0"/>
    <n v="0"/>
    <b v="0"/>
    <x v="4"/>
    <s v="jazz"/>
    <x v="901"/>
    <x v="7"/>
    <m/>
  </r>
  <r>
    <n v="902"/>
    <s v="MISTER BROWN"/>
    <s v="I'VE STARTED A BRAND NEW ALBUM THAT WILL FEATURE ACID JAZZ, FUNK, ROCK, AND DANCE WITH THE PROMISE OF TOURING NEXT YEAR IN THE USA"/>
    <n v="5500"/>
    <n v="7226"/>
    <x v="2"/>
    <x v="0"/>
    <s v="USD"/>
    <n v="1409412600"/>
    <n v="1404947422"/>
    <b v="0"/>
    <n v="3"/>
    <b v="0"/>
    <x v="4"/>
    <s v="jazz"/>
    <x v="902"/>
    <x v="3"/>
    <m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4"/>
    <s v="jazz"/>
    <x v="903"/>
    <x v="5"/>
    <m/>
  </r>
  <r>
    <n v="904"/>
    <s v="The Woodlands Jazz Fest"/>
    <s v="Support the preservation of Jazz and help us become a national Jazz Festival with the best music, food, and fun for all ages!"/>
    <n v="4900"/>
    <n v="7219"/>
    <x v="2"/>
    <x v="0"/>
    <s v="USD"/>
    <n v="1451786137"/>
    <n v="1449194137"/>
    <b v="0"/>
    <n v="3"/>
    <b v="0"/>
    <x v="4"/>
    <s v="jazz"/>
    <x v="904"/>
    <x v="0"/>
    <m/>
  </r>
  <r>
    <n v="905"/>
    <s v="Jazz For Everyone!"/>
    <s v="Working hard to get into the studio to record, produce, and edit my break out CD. I hope to realize my vision!"/>
    <n v="5500"/>
    <n v="7206"/>
    <x v="2"/>
    <x v="0"/>
    <s v="USD"/>
    <n v="1295847926"/>
    <n v="1290663926"/>
    <b v="0"/>
    <n v="6"/>
    <b v="0"/>
    <x v="4"/>
    <s v="jazz"/>
    <x v="905"/>
    <x v="7"/>
    <m/>
  </r>
  <r>
    <n v="906"/>
    <s v="24th Music Presents Channeling Motown (Live)"/>
    <s v="The DMV's most respected saxophonist pay tribute to Motown."/>
    <n v="7000"/>
    <n v="7184"/>
    <x v="2"/>
    <x v="0"/>
    <s v="USD"/>
    <n v="1394681590"/>
    <n v="1392093190"/>
    <b v="0"/>
    <n v="0"/>
    <b v="0"/>
    <x v="4"/>
    <s v="jazz"/>
    <x v="906"/>
    <x v="3"/>
    <m/>
  </r>
  <r>
    <n v="907"/>
    <s v="Greg Chambers Saxophone CD"/>
    <s v="Greg Chambers' self-titled CD needs support for post production, replication, and promotion."/>
    <n v="12000"/>
    <n v="7173"/>
    <x v="2"/>
    <x v="0"/>
    <s v="USD"/>
    <n v="1315715823"/>
    <n v="1313123823"/>
    <b v="0"/>
    <n v="0"/>
    <b v="0"/>
    <x v="4"/>
    <s v="jazz"/>
    <x v="907"/>
    <x v="6"/>
    <m/>
  </r>
  <r>
    <n v="908"/>
    <s v="Help Tony Copeland and get free cd's and mp3's"/>
    <s v="This project is designed to help protect the environment by using Eco-friendly product packaging."/>
    <n v="7000"/>
    <n v="7164"/>
    <x v="2"/>
    <x v="0"/>
    <s v="USD"/>
    <n v="1280206740"/>
    <n v="1276283655"/>
    <b v="0"/>
    <n v="0"/>
    <b v="0"/>
    <x v="4"/>
    <s v="jazz"/>
    <x v="908"/>
    <x v="7"/>
    <m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x v="0"/>
    <s v="USD"/>
    <n v="1343016000"/>
    <n v="1340296440"/>
    <b v="0"/>
    <n v="8"/>
    <b v="0"/>
    <x v="4"/>
    <s v="jazz"/>
    <x v="909"/>
    <x v="5"/>
    <m/>
  </r>
  <r>
    <n v="910"/>
    <s v="Hattie Bee's Second Album"/>
    <s v="After the success of my first album &quot;A Very Hattie Christmas&quot; I'm coming back with my second album &quot;The Way We Used To Bee&quot;."/>
    <n v="5000"/>
    <n v="7140"/>
    <x v="2"/>
    <x v="1"/>
    <s v="GBP"/>
    <n v="1488546319"/>
    <n v="1483362319"/>
    <b v="0"/>
    <n v="5"/>
    <b v="0"/>
    <x v="4"/>
    <s v="jazz"/>
    <x v="910"/>
    <x v="1"/>
    <m/>
  </r>
  <r>
    <n v="911"/>
    <s v="Hot Jazz and Latin Luxury in Lima"/>
    <s v="Promoting an &quot;over the top&quot; all inclusive jazz experience featuring top notch performers in a luxurious Latin setting in Lima, Peru."/>
    <n v="6000"/>
    <n v="7140"/>
    <x v="2"/>
    <x v="0"/>
    <s v="USD"/>
    <n v="1390522045"/>
    <n v="1388707645"/>
    <b v="0"/>
    <n v="0"/>
    <b v="0"/>
    <x v="4"/>
    <s v="jazz"/>
    <x v="911"/>
    <x v="3"/>
    <m/>
  </r>
  <r>
    <n v="912"/>
    <s v="Triad a new album by James Murrell"/>
    <s v="My new album will be called Triad, an album of original music performed by me &amp; guest musical artists."/>
    <n v="7000"/>
    <n v="7062"/>
    <x v="2"/>
    <x v="0"/>
    <s v="USD"/>
    <n v="1355197047"/>
    <n v="1350009447"/>
    <b v="0"/>
    <n v="2"/>
    <b v="0"/>
    <x v="4"/>
    <s v="jazz"/>
    <x v="912"/>
    <x v="5"/>
    <m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x v="0"/>
    <s v="USD"/>
    <n v="1336188019"/>
    <n v="1333596019"/>
    <b v="0"/>
    <n v="24"/>
    <b v="0"/>
    <x v="4"/>
    <s v="jazz"/>
    <x v="913"/>
    <x v="5"/>
    <m/>
  </r>
  <r>
    <n v="914"/>
    <s v="Soul Of Man Video Project"/>
    <s v="This project is for the making of a music video. All funds will go towards production costs for this event only."/>
    <n v="5000"/>
    <n v="7050"/>
    <x v="2"/>
    <x v="0"/>
    <s v="USD"/>
    <n v="1345918747"/>
    <n v="1343326747"/>
    <b v="0"/>
    <n v="0"/>
    <b v="0"/>
    <x v="4"/>
    <s v="jazz"/>
    <x v="914"/>
    <x v="5"/>
    <m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x v="0"/>
    <s v="USD"/>
    <n v="1330577940"/>
    <n v="1327853914"/>
    <b v="0"/>
    <n v="9"/>
    <b v="0"/>
    <x v="4"/>
    <s v="jazz"/>
    <x v="915"/>
    <x v="5"/>
    <m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x v="0"/>
    <s v="USD"/>
    <n v="1287723600"/>
    <n v="1284409734"/>
    <b v="0"/>
    <n v="0"/>
    <b v="0"/>
    <x v="4"/>
    <s v="jazz"/>
    <x v="916"/>
    <x v="7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x v="0"/>
    <s v="USD"/>
    <n v="1405305000"/>
    <n v="1402612730"/>
    <b v="0"/>
    <n v="1"/>
    <b v="0"/>
    <x v="4"/>
    <s v="jazz"/>
    <x v="917"/>
    <x v="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x v="1"/>
    <s v="GBP"/>
    <n v="1417474761"/>
    <n v="1414879161"/>
    <b v="0"/>
    <n v="10"/>
    <b v="0"/>
    <x v="4"/>
    <s v="jazz"/>
    <x v="918"/>
    <x v="3"/>
    <m/>
  </r>
  <r>
    <n v="919"/>
    <s v="Jazz CD:  Out of The Blue"/>
    <s v="Cool jazz with a New Orleans flavor."/>
    <n v="7000"/>
    <n v="7003"/>
    <x v="2"/>
    <x v="0"/>
    <s v="USD"/>
    <n v="1355930645"/>
    <n v="1352906645"/>
    <b v="0"/>
    <n v="1"/>
    <b v="0"/>
    <x v="4"/>
    <s v="jazz"/>
    <x v="919"/>
    <x v="5"/>
    <m/>
  </r>
  <r>
    <n v="920"/>
    <s v="MIAMI JAZZ PROJECT: TEST OF TIME RECORDING"/>
    <s v="Miami club band records powerhouse fusion album. You don't have to be a musician to understand the sound of jazz."/>
    <n v="7000"/>
    <n v="7000.58"/>
    <x v="2"/>
    <x v="0"/>
    <s v="USD"/>
    <n v="1384448822"/>
    <n v="1381853222"/>
    <b v="0"/>
    <n v="0"/>
    <b v="0"/>
    <x v="4"/>
    <s v="jazz"/>
    <x v="920"/>
    <x v="4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x v="0"/>
    <s v="USD"/>
    <n v="1323666376"/>
    <n v="1320033976"/>
    <b v="0"/>
    <n v="20"/>
    <b v="0"/>
    <x v="4"/>
    <s v="jazz"/>
    <x v="921"/>
    <x v="6"/>
    <m/>
  </r>
  <r>
    <n v="922"/>
    <s v="THE JOEY MORANT PROJECT:   JAZZIFIED R'nB"/>
    <s v="Our goal is to help educate the world about jazz and its components; how it relates to love, romance, and success."/>
    <n v="20000"/>
    <n v="6925"/>
    <x v="2"/>
    <x v="0"/>
    <s v="USD"/>
    <n v="1412167393"/>
    <n v="1409143393"/>
    <b v="0"/>
    <n v="30"/>
    <b v="0"/>
    <x v="4"/>
    <s v="jazz"/>
    <x v="922"/>
    <x v="3"/>
    <m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x v="0"/>
    <s v="USD"/>
    <n v="1416614523"/>
    <n v="1414018923"/>
    <b v="0"/>
    <n v="6"/>
    <b v="0"/>
    <x v="4"/>
    <s v="jazz"/>
    <x v="923"/>
    <x v="3"/>
    <m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x v="0"/>
    <s v="USD"/>
    <n v="1360795069"/>
    <n v="1358203069"/>
    <b v="0"/>
    <n v="15"/>
    <b v="0"/>
    <x v="4"/>
    <s v="jazz"/>
    <x v="924"/>
    <x v="4"/>
    <m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x v="0"/>
    <s v="USD"/>
    <n v="1385590111"/>
    <n v="1382994511"/>
    <b v="0"/>
    <n v="5"/>
    <b v="0"/>
    <x v="4"/>
    <s v="jazz"/>
    <x v="925"/>
    <x v="4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x v="0"/>
    <s v="USD"/>
    <n v="1278628800"/>
    <n v="1276043330"/>
    <b v="0"/>
    <n v="0"/>
    <b v="0"/>
    <x v="4"/>
    <s v="jazz"/>
    <x v="926"/>
    <x v="7"/>
    <m/>
  </r>
  <r>
    <n v="927"/>
    <s v="JETRO DA SILVA FUNK PROJECT"/>
    <s v="Studio CD/DVD Solo project of Pianist &amp; Keyboardist Jetro da Silva"/>
    <n v="55000"/>
    <n v="6780"/>
    <x v="2"/>
    <x v="0"/>
    <s v="USD"/>
    <n v="1337024695"/>
    <n v="1334432695"/>
    <b v="0"/>
    <n v="0"/>
    <b v="0"/>
    <x v="4"/>
    <s v="jazz"/>
    <x v="927"/>
    <x v="5"/>
    <m/>
  </r>
  <r>
    <n v="928"/>
    <s v="In a Jazzy Motown"/>
    <s v="A real Motown Backup singer on 22 gold and platinum albums headlines her own Jazz CD of Motown songs."/>
    <n v="10000"/>
    <n v="6755"/>
    <x v="2"/>
    <x v="0"/>
    <s v="USD"/>
    <n v="1353196800"/>
    <n v="1348864913"/>
    <b v="0"/>
    <n v="28"/>
    <b v="0"/>
    <x v="4"/>
    <s v="jazz"/>
    <x v="928"/>
    <x v="5"/>
    <m/>
  </r>
  <r>
    <n v="929"/>
    <s v="EXPERIMENTAL JAZZ STUDIO RECORDING"/>
    <s v="I am searching for monetary funding to go into a good recording studio and record experimental intuitive improv jazz."/>
    <n v="5000"/>
    <n v="6740.37"/>
    <x v="2"/>
    <x v="0"/>
    <s v="USD"/>
    <n v="1333946569"/>
    <n v="1331358169"/>
    <b v="0"/>
    <n v="0"/>
    <b v="0"/>
    <x v="4"/>
    <s v="jazz"/>
    <x v="929"/>
    <x v="5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x v="0"/>
    <s v="USD"/>
    <n v="1277501520"/>
    <n v="1273874306"/>
    <b v="0"/>
    <n v="5"/>
    <b v="0"/>
    <x v="4"/>
    <s v="jazz"/>
    <x v="930"/>
    <x v="7"/>
    <m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x v="1"/>
    <s v="GBP"/>
    <n v="1395007200"/>
    <n v="1392021502"/>
    <b v="0"/>
    <n v="7"/>
    <b v="0"/>
    <x v="4"/>
    <s v="jazz"/>
    <x v="931"/>
    <x v="3"/>
    <m/>
  </r>
  <r>
    <n v="932"/>
    <s v="Mandy Harvey Christmas Album"/>
    <s v="Help me to create my 3rd album, a Christmas CD with 16 Holiday/Original favorites!"/>
    <n v="17000"/>
    <n v="6691"/>
    <x v="2"/>
    <x v="0"/>
    <s v="USD"/>
    <n v="1363990545"/>
    <n v="1360106145"/>
    <b v="0"/>
    <n v="30"/>
    <b v="0"/>
    <x v="4"/>
    <s v="jazz"/>
    <x v="932"/>
    <x v="4"/>
    <m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x v="0"/>
    <s v="USD"/>
    <n v="1399867409"/>
    <n v="1394683409"/>
    <b v="0"/>
    <n v="2"/>
    <b v="0"/>
    <x v="4"/>
    <s v="jazz"/>
    <x v="933"/>
    <x v="3"/>
    <m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4"/>
    <s v="jazz"/>
    <x v="934"/>
    <x v="3"/>
    <m/>
  </r>
  <r>
    <n v="935"/>
    <s v="The Art of You Too"/>
    <s v="This vocal music and spoken word project uses the  gift of life,love,hope &amp; peace to enable people to see themselves as a masterpiece!"/>
    <n v="50000"/>
    <n v="6663"/>
    <x v="2"/>
    <x v="0"/>
    <s v="USD"/>
    <n v="1454054429"/>
    <n v="1451462429"/>
    <b v="0"/>
    <n v="2"/>
    <b v="0"/>
    <x v="4"/>
    <s v="jazz"/>
    <x v="935"/>
    <x v="0"/>
    <m/>
  </r>
  <r>
    <n v="936"/>
    <s v="Jazz Singer, Marti Mendenhall Live Concert Recording"/>
    <s v="A CD of a live Jazz concert featuring Marti Mendenhall, George Mitchell, Scott Steed and Todd Strait."/>
    <n v="6000"/>
    <n v="6658"/>
    <x v="2"/>
    <x v="0"/>
    <s v="USD"/>
    <n v="1326916800"/>
    <n v="1323131689"/>
    <b v="0"/>
    <n v="0"/>
    <b v="0"/>
    <x v="4"/>
    <s v="jazz"/>
    <x v="936"/>
    <x v="6"/>
    <m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x v="0"/>
    <s v="USD"/>
    <n v="1383509357"/>
    <n v="1380913757"/>
    <b v="0"/>
    <n v="2"/>
    <b v="0"/>
    <x v="4"/>
    <s v="jazz"/>
    <x v="937"/>
    <x v="4"/>
    <m/>
  </r>
  <r>
    <n v="938"/>
    <s v="Celebrating American Jazz &amp; Soul Music"/>
    <s v="Creating new avenues of exposure for young Jazz &amp; Soul artists_x000a_to express their Art of Music."/>
    <n v="6500"/>
    <n v="6645"/>
    <x v="2"/>
    <x v="0"/>
    <s v="USD"/>
    <n v="1346585448"/>
    <n v="1343993448"/>
    <b v="0"/>
    <n v="1"/>
    <b v="0"/>
    <x v="4"/>
    <s v="jazz"/>
    <x v="938"/>
    <x v="5"/>
    <m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x v="0"/>
    <s v="USD"/>
    <n v="1372622280"/>
    <n v="1369246738"/>
    <b v="0"/>
    <n v="2"/>
    <b v="0"/>
    <x v="4"/>
    <s v="jazz"/>
    <x v="939"/>
    <x v="4"/>
    <m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x v="0"/>
    <s v="USD"/>
    <n v="1439251926"/>
    <n v="1435363926"/>
    <b v="0"/>
    <n v="14"/>
    <b v="0"/>
    <x v="2"/>
    <s v="wearables"/>
    <x v="940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x v="0"/>
    <s v="USD"/>
    <n v="1486693145"/>
    <n v="1484101145"/>
    <b v="0"/>
    <n v="31"/>
    <b v="0"/>
    <x v="2"/>
    <s v="wearables"/>
    <x v="941"/>
    <x v="1"/>
    <m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x v="0"/>
    <s v="USD"/>
    <n v="1455826460"/>
    <n v="1452716060"/>
    <b v="0"/>
    <n v="16"/>
    <b v="0"/>
    <x v="2"/>
    <s v="wearables"/>
    <x v="942"/>
    <x v="2"/>
    <m/>
  </r>
  <r>
    <n v="943"/>
    <s v="SleepMode"/>
    <s v="A mask for home or travel that will give you the best, undisturbed sleep of your life."/>
    <n v="5500"/>
    <n v="6592"/>
    <x v="2"/>
    <x v="0"/>
    <s v="USD"/>
    <n v="1480438905"/>
    <n v="1477843305"/>
    <b v="0"/>
    <n v="12"/>
    <b v="0"/>
    <x v="2"/>
    <s v="wearables"/>
    <x v="943"/>
    <x v="2"/>
    <m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2"/>
    <s v="wearables"/>
    <x v="944"/>
    <x v="2"/>
    <m/>
  </r>
  <r>
    <n v="945"/>
    <s v="CT BAND"/>
    <s v="Make your watch Smart ! CT Band is an ultra-thin, high-tech smart watch-strap awarded twice at CES 2017 las vegas"/>
    <n v="6500"/>
    <n v="6555"/>
    <x v="2"/>
    <x v="6"/>
    <s v="EUR"/>
    <n v="1487462340"/>
    <n v="1482958626"/>
    <b v="0"/>
    <n v="16"/>
    <b v="0"/>
    <x v="2"/>
    <s v="wearables"/>
    <x v="945"/>
    <x v="2"/>
    <m/>
  </r>
  <r>
    <n v="946"/>
    <s v="OmniTrade Apron"/>
    <s v="Soft edged-Hard working. The perfect wearable organization for the home and professional shop."/>
    <n v="55000"/>
    <n v="6541"/>
    <x v="2"/>
    <x v="0"/>
    <s v="USD"/>
    <n v="1473444048"/>
    <n v="1470852048"/>
    <b v="0"/>
    <n v="5"/>
    <b v="0"/>
    <x v="2"/>
    <s v="wearables"/>
    <x v="946"/>
    <x v="2"/>
    <m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x v="0"/>
    <s v="USD"/>
    <n v="1467312306"/>
    <n v="1462128306"/>
    <b v="0"/>
    <n v="0"/>
    <b v="0"/>
    <x v="2"/>
    <s v="wearables"/>
    <x v="947"/>
    <x v="2"/>
    <m/>
  </r>
  <r>
    <n v="948"/>
    <s v="Led Shirt - WiFi Controlled"/>
    <s v="T-Shirt with Led panel controlled by Android app over WiFi. _x000a_Multiple shirts, games, text, video effects support,"/>
    <n v="5500"/>
    <n v="6515"/>
    <x v="2"/>
    <x v="9"/>
    <s v="EUR"/>
    <n v="1457812364"/>
    <n v="1455220364"/>
    <b v="0"/>
    <n v="8"/>
    <b v="0"/>
    <x v="2"/>
    <s v="wearables"/>
    <x v="948"/>
    <x v="2"/>
    <m/>
  </r>
  <r>
    <n v="949"/>
    <s v="INBED"/>
    <s v="Der INBED ist ein innovatives Multisensor-Wearable fÃ¼r die SturzprÃ¤vention motorisch eingeschrÃ¤nkter Personen."/>
    <n v="15000"/>
    <n v="6511"/>
    <x v="2"/>
    <x v="12"/>
    <s v="EUR"/>
    <n v="1456016576"/>
    <n v="1450832576"/>
    <b v="0"/>
    <n v="7"/>
    <b v="0"/>
    <x v="2"/>
    <s v="wearables"/>
    <x v="949"/>
    <x v="0"/>
    <m/>
  </r>
  <r>
    <n v="950"/>
    <s v="EZC Smartlight"/>
    <s v="Rider worn tail light brake light. Adheres to virtually any coat, jacket or vest. Stays on even when you get off."/>
    <n v="6350"/>
    <n v="6506"/>
    <x v="2"/>
    <x v="5"/>
    <s v="CAD"/>
    <n v="1453053661"/>
    <n v="1450461661"/>
    <b v="0"/>
    <n v="24"/>
    <b v="0"/>
    <x v="2"/>
    <s v="wearables"/>
    <x v="950"/>
    <x v="0"/>
    <m/>
  </r>
  <r>
    <n v="951"/>
    <s v="Smart Harness"/>
    <s v="Revolutionizing the way we walk our dogs!"/>
    <n v="6500"/>
    <n v="6505"/>
    <x v="2"/>
    <x v="0"/>
    <s v="USD"/>
    <n v="1465054872"/>
    <n v="1461166872"/>
    <b v="0"/>
    <n v="121"/>
    <b v="0"/>
    <x v="2"/>
    <s v="wearables"/>
    <x v="951"/>
    <x v="2"/>
    <m/>
  </r>
  <r>
    <n v="952"/>
    <s v="Audionoggin - Join the Earvolution"/>
    <s v="Audionoggin: Wireless personal surround sound for the athlete in everyone."/>
    <n v="5000"/>
    <n v="6500.09"/>
    <x v="2"/>
    <x v="0"/>
    <s v="USD"/>
    <n v="1479483812"/>
    <n v="1476888212"/>
    <b v="0"/>
    <n v="196"/>
    <b v="0"/>
    <x v="2"/>
    <s v="wearables"/>
    <x v="952"/>
    <x v="2"/>
    <m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x v="0"/>
    <s v="USD"/>
    <n v="1422158199"/>
    <n v="1419566199"/>
    <b v="0"/>
    <n v="5"/>
    <b v="0"/>
    <x v="2"/>
    <s v="wearables"/>
    <x v="953"/>
    <x v="3"/>
    <m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x v="0"/>
    <s v="USD"/>
    <n v="1440100839"/>
    <n v="1436472039"/>
    <b v="0"/>
    <n v="73"/>
    <b v="0"/>
    <x v="2"/>
    <s v="wearables"/>
    <x v="954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x v="0"/>
    <s v="USD"/>
    <n v="1473750300"/>
    <n v="1470294300"/>
    <b v="0"/>
    <n v="93"/>
    <b v="0"/>
    <x v="2"/>
    <s v="wearables"/>
    <x v="955"/>
    <x v="2"/>
    <m/>
  </r>
  <r>
    <n v="956"/>
    <s v="SemiYours"/>
    <s v="You can rent out your Car with Uber. _x000a_You can rent out your Home with Airbnb. _x000a_Now you can rent out your CLOSET with SemiYOURS!"/>
    <n v="6000"/>
    <n v="6400.47"/>
    <x v="2"/>
    <x v="0"/>
    <s v="USD"/>
    <n v="1430081759"/>
    <n v="1424901359"/>
    <b v="0"/>
    <n v="17"/>
    <b v="0"/>
    <x v="2"/>
    <s v="wearables"/>
    <x v="956"/>
    <x v="0"/>
    <m/>
  </r>
  <r>
    <n v="957"/>
    <s v="DUALBAND, the Leather NFC Smart Watch Band"/>
    <s v="A Leather Smart watch Band, that NEVER needs to be charged for only $37!"/>
    <n v="6000"/>
    <n v="6388"/>
    <x v="2"/>
    <x v="0"/>
    <s v="USD"/>
    <n v="1479392133"/>
    <n v="1476710133"/>
    <b v="0"/>
    <n v="7"/>
    <b v="0"/>
    <x v="2"/>
    <s v="wearables"/>
    <x v="957"/>
    <x v="2"/>
    <m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x v="0"/>
    <s v="USD"/>
    <n v="1428641940"/>
    <n v="1426792563"/>
    <b v="0"/>
    <n v="17"/>
    <b v="0"/>
    <x v="2"/>
    <s v="wearables"/>
    <x v="958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x v="0"/>
    <s v="USD"/>
    <n v="1421640665"/>
    <n v="1419048665"/>
    <b v="0"/>
    <n v="171"/>
    <b v="0"/>
    <x v="2"/>
    <s v="wearables"/>
    <x v="959"/>
    <x v="3"/>
    <m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x v="0"/>
    <s v="USD"/>
    <n v="1489500155"/>
    <n v="1485874955"/>
    <b v="0"/>
    <n v="188"/>
    <b v="0"/>
    <x v="2"/>
    <s v="wearables"/>
    <x v="960"/>
    <x v="1"/>
    <m/>
  </r>
  <r>
    <n v="961"/>
    <s v="The first personal trainer and diet coach for your dog!"/>
    <s v="Active, happy &amp; healthy together! _x000a_Thatâ€™s our mission for all dogs and their parents."/>
    <n v="6000"/>
    <n v="6373.27"/>
    <x v="2"/>
    <x v="0"/>
    <s v="USD"/>
    <n v="1487617200"/>
    <n v="1483634335"/>
    <b v="0"/>
    <n v="110"/>
    <b v="0"/>
    <x v="2"/>
    <s v="wearables"/>
    <x v="961"/>
    <x v="1"/>
    <m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x v="0"/>
    <s v="USD"/>
    <n v="1455210353"/>
    <n v="1451927153"/>
    <b v="0"/>
    <n v="37"/>
    <b v="0"/>
    <x v="2"/>
    <s v="wearables"/>
    <x v="962"/>
    <x v="2"/>
    <m/>
  </r>
  <r>
    <n v="963"/>
    <s v="The Ultimate Learning Center"/>
    <s v="WE are molding an educated, motivated, non violent GENERATION!"/>
    <n v="6000"/>
    <n v="6360"/>
    <x v="2"/>
    <x v="0"/>
    <s v="USD"/>
    <n v="1476717319"/>
    <n v="1473693319"/>
    <b v="0"/>
    <n v="9"/>
    <b v="0"/>
    <x v="2"/>
    <s v="wearables"/>
    <x v="963"/>
    <x v="2"/>
    <m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x v="5"/>
    <s v="CAD"/>
    <n v="1441119919"/>
    <n v="1437663919"/>
    <b v="0"/>
    <n v="29"/>
    <b v="0"/>
    <x v="2"/>
    <s v="wearables"/>
    <x v="964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x v="0"/>
    <s v="USD"/>
    <n v="1477454340"/>
    <n v="1474676646"/>
    <b v="0"/>
    <n v="6"/>
    <b v="0"/>
    <x v="2"/>
    <s v="wearables"/>
    <x v="965"/>
    <x v="2"/>
    <m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x v="0"/>
    <s v="USD"/>
    <n v="1475766932"/>
    <n v="1473174932"/>
    <b v="0"/>
    <n v="30"/>
    <b v="0"/>
    <x v="2"/>
    <s v="wearables"/>
    <x v="966"/>
    <x v="2"/>
    <m/>
  </r>
  <r>
    <n v="967"/>
    <s v="Better Beanie"/>
    <s v="Better Beanie is the new therapeutic wearable designed to assist you while keeping your hands free."/>
    <n v="5000"/>
    <n v="6300"/>
    <x v="2"/>
    <x v="0"/>
    <s v="USD"/>
    <n v="1461301574"/>
    <n v="1456121174"/>
    <b v="0"/>
    <n v="81"/>
    <b v="0"/>
    <x v="2"/>
    <s v="wearables"/>
    <x v="967"/>
    <x v="2"/>
    <m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x v="0"/>
    <s v="USD"/>
    <n v="1408134034"/>
    <n v="1405542034"/>
    <b v="0"/>
    <n v="4"/>
    <b v="0"/>
    <x v="2"/>
    <s v="wearables"/>
    <x v="968"/>
    <x v="3"/>
    <m/>
  </r>
  <r>
    <n v="969"/>
    <s v="Make 100 | Geek &amp; Chic: Smart Safety Jewelry."/>
    <s v="Geek &amp; Chic Smart Jewelry Collection, Wearables Meet Style!"/>
    <n v="16000"/>
    <n v="6258"/>
    <x v="2"/>
    <x v="14"/>
    <s v="MXN"/>
    <n v="1486624607"/>
    <n v="1483773407"/>
    <b v="0"/>
    <n v="11"/>
    <b v="0"/>
    <x v="2"/>
    <s v="wearables"/>
    <x v="969"/>
    <x v="1"/>
    <m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x v="5"/>
    <s v="CAD"/>
    <n v="1485147540"/>
    <n v="1481951853"/>
    <b v="0"/>
    <n v="14"/>
    <b v="0"/>
    <x v="2"/>
    <s v="wearables"/>
    <x v="970"/>
    <x v="2"/>
    <m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x v="0"/>
    <s v="USD"/>
    <n v="1433178060"/>
    <n v="1429290060"/>
    <b v="0"/>
    <n v="5"/>
    <b v="0"/>
    <x v="2"/>
    <s v="wearables"/>
    <x v="971"/>
    <x v="0"/>
    <m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x v="0"/>
    <s v="USD"/>
    <n v="1409813940"/>
    <n v="1407271598"/>
    <b v="0"/>
    <n v="45"/>
    <b v="0"/>
    <x v="2"/>
    <s v="wearables"/>
    <x v="972"/>
    <x v="3"/>
    <m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x v="0"/>
    <s v="USD"/>
    <n v="1447032093"/>
    <n v="1441844493"/>
    <b v="0"/>
    <n v="8"/>
    <b v="0"/>
    <x v="2"/>
    <s v="wearables"/>
    <x v="973"/>
    <x v="0"/>
    <m/>
  </r>
  <r>
    <n v="974"/>
    <s v="KneeJack"/>
    <s v="The device that allows those with artificial knees or arthritic knees to kneel down without putting pressure on their knees."/>
    <n v="3400"/>
    <n v="6215.56"/>
    <x v="2"/>
    <x v="0"/>
    <s v="USD"/>
    <n v="1458925156"/>
    <n v="1456336756"/>
    <b v="0"/>
    <n v="3"/>
    <b v="0"/>
    <x v="2"/>
    <s v="wearables"/>
    <x v="974"/>
    <x v="2"/>
    <m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x v="0"/>
    <s v="USD"/>
    <n v="1467132185"/>
    <n v="1461948185"/>
    <b v="0"/>
    <n v="24"/>
    <b v="0"/>
    <x v="2"/>
    <s v="wearables"/>
    <x v="975"/>
    <x v="2"/>
    <m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x v="2"/>
    <s v="AUD"/>
    <n v="1439515497"/>
    <n v="1435627497"/>
    <b v="0"/>
    <n v="18"/>
    <b v="0"/>
    <x v="2"/>
    <s v="wearables"/>
    <x v="976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x v="15"/>
    <s v="EUR"/>
    <n v="1456094197"/>
    <n v="1453502197"/>
    <b v="0"/>
    <n v="12"/>
    <b v="0"/>
    <x v="2"/>
    <s v="wearables"/>
    <x v="977"/>
    <x v="2"/>
    <m/>
  </r>
  <r>
    <n v="978"/>
    <s v="hidn tempo - a wearable stress coach"/>
    <s v="hidn tempo is an intelligent watch band that allows you to monitor your stress and manage it anywhere, anytime."/>
    <n v="4000"/>
    <n v="6207"/>
    <x v="2"/>
    <x v="11"/>
    <s v="SEK"/>
    <n v="1456385101"/>
    <n v="1453793101"/>
    <b v="0"/>
    <n v="123"/>
    <b v="0"/>
    <x v="2"/>
    <s v="wearables"/>
    <x v="978"/>
    <x v="2"/>
    <m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x v="0"/>
    <s v="USD"/>
    <n v="1466449140"/>
    <n v="1463392828"/>
    <b v="0"/>
    <n v="96"/>
    <b v="0"/>
    <x v="2"/>
    <s v="wearables"/>
    <x v="979"/>
    <x v="2"/>
    <m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x v="0"/>
    <s v="USD"/>
    <n v="1417387322"/>
    <n v="1413495722"/>
    <b v="0"/>
    <n v="31"/>
    <b v="0"/>
    <x v="2"/>
    <s v="wearables"/>
    <x v="980"/>
    <x v="3"/>
    <m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x v="0"/>
    <s v="USD"/>
    <n v="1407624222"/>
    <n v="1405032222"/>
    <b v="0"/>
    <n v="4"/>
    <b v="0"/>
    <x v="2"/>
    <s v="wearables"/>
    <x v="981"/>
    <x v="3"/>
    <m/>
  </r>
  <r>
    <n v="982"/>
    <s v="Smart 2-in-1 I-PHONE HANDLE/WALLETtm"/>
    <s v="revolutonary ultra-slim 2-in-1 Smart  2-in-1 I-PHONE handle/WALLETtm with 360 rotatiion"/>
    <n v="23900"/>
    <n v="6141.99"/>
    <x v="2"/>
    <x v="0"/>
    <s v="USD"/>
    <n v="1475431486"/>
    <n v="1472839486"/>
    <b v="0"/>
    <n v="3"/>
    <b v="0"/>
    <x v="2"/>
    <s v="wearables"/>
    <x v="982"/>
    <x v="2"/>
    <m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x v="3"/>
    <s v="EUR"/>
    <n v="1471985640"/>
    <n v="1469289685"/>
    <b v="0"/>
    <n v="179"/>
    <b v="0"/>
    <x v="2"/>
    <s v="wearables"/>
    <x v="983"/>
    <x v="2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x v="0"/>
    <s v="USD"/>
    <n v="1427507208"/>
    <n v="1424918808"/>
    <b v="0"/>
    <n v="3"/>
    <b v="0"/>
    <x v="2"/>
    <s v="wearables"/>
    <x v="984"/>
    <x v="0"/>
    <m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x v="12"/>
    <s v="EUR"/>
    <n v="1451602800"/>
    <n v="1449011610"/>
    <b v="0"/>
    <n v="23"/>
    <b v="0"/>
    <x v="2"/>
    <s v="wearables"/>
    <x v="985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x v="1"/>
    <s v="GBP"/>
    <n v="1452384000"/>
    <n v="1447698300"/>
    <b v="0"/>
    <n v="23"/>
    <b v="0"/>
    <x v="2"/>
    <s v="wearables"/>
    <x v="986"/>
    <x v="0"/>
    <m/>
  </r>
  <r>
    <n v="987"/>
    <s v="Kidswatcher"/>
    <s v="Always know where your precious children are. Let them explore the world freely and in a secure way by using the Kidswatcher."/>
    <n v="6000"/>
    <n v="6108"/>
    <x v="2"/>
    <x v="9"/>
    <s v="EUR"/>
    <n v="1403507050"/>
    <n v="1400051050"/>
    <b v="0"/>
    <n v="41"/>
    <b v="0"/>
    <x v="2"/>
    <s v="wearables"/>
    <x v="987"/>
    <x v="3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x v="13"/>
    <s v="EUR"/>
    <n v="1475310825"/>
    <n v="1472718825"/>
    <b v="0"/>
    <n v="0"/>
    <b v="0"/>
    <x v="2"/>
    <s v="wearables"/>
    <x v="988"/>
    <x v="2"/>
    <m/>
  </r>
  <r>
    <n v="989"/>
    <s v="Power Rope"/>
    <s v="The most useful phone charger you will ever buy"/>
    <n v="6000"/>
    <n v="6100"/>
    <x v="2"/>
    <x v="0"/>
    <s v="USD"/>
    <n v="1475101495"/>
    <n v="1472509495"/>
    <b v="0"/>
    <n v="32"/>
    <b v="0"/>
    <x v="2"/>
    <s v="wearables"/>
    <x v="989"/>
    <x v="2"/>
    <m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x v="0"/>
    <s v="USD"/>
    <n v="1409770164"/>
    <n v="1407178164"/>
    <b v="0"/>
    <n v="2"/>
    <b v="0"/>
    <x v="2"/>
    <s v="wearables"/>
    <x v="990"/>
    <x v="3"/>
    <m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x v="1"/>
    <s v="GBP"/>
    <n v="1468349460"/>
    <n v="1466186988"/>
    <b v="0"/>
    <n v="7"/>
    <b v="0"/>
    <x v="2"/>
    <s v="wearables"/>
    <x v="991"/>
    <x v="2"/>
    <m/>
  </r>
  <r>
    <n v="992"/>
    <s v="WairConditioning"/>
    <s v="The HOTTEST and COOLEST thing yet! WairConditioning... an entirely new level of comfortability!"/>
    <n v="5000"/>
    <n v="6080"/>
    <x v="2"/>
    <x v="0"/>
    <s v="USD"/>
    <n v="1462655519"/>
    <n v="1457475119"/>
    <b v="0"/>
    <n v="4"/>
    <b v="0"/>
    <x v="2"/>
    <s v="wearables"/>
    <x v="992"/>
    <x v="2"/>
    <m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x v="0"/>
    <s v="USD"/>
    <n v="1478926800"/>
    <n v="1476054568"/>
    <b v="0"/>
    <n v="196"/>
    <b v="0"/>
    <x v="2"/>
    <s v="wearables"/>
    <x v="993"/>
    <x v="2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x v="0"/>
    <s v="USD"/>
    <n v="1417388340"/>
    <n v="1412835530"/>
    <b v="0"/>
    <n v="11"/>
    <b v="0"/>
    <x v="2"/>
    <s v="wearables"/>
    <x v="994"/>
    <x v="3"/>
    <m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x v="0"/>
    <s v="USD"/>
    <n v="1417276800"/>
    <n v="1415140480"/>
    <b v="0"/>
    <n v="9"/>
    <b v="0"/>
    <x v="2"/>
    <s v="wearables"/>
    <x v="995"/>
    <x v="3"/>
    <m/>
  </r>
  <r>
    <n v="996"/>
    <s v="Social behavior in technical communities"/>
    <s v="Study the behaviour of technical communities by tracking their movement  through wearables"/>
    <n v="5000"/>
    <n v="6060"/>
    <x v="2"/>
    <x v="0"/>
    <s v="USD"/>
    <n v="1406474820"/>
    <n v="1403902060"/>
    <b v="0"/>
    <n v="5"/>
    <b v="0"/>
    <x v="2"/>
    <s v="wearables"/>
    <x v="996"/>
    <x v="3"/>
    <m/>
  </r>
  <r>
    <n v="997"/>
    <s v="iPhanny"/>
    <s v="The iPhanny keeps your iPhone 6 safe from bending in those dangerous pants pockets."/>
    <n v="6000"/>
    <n v="6056"/>
    <x v="2"/>
    <x v="0"/>
    <s v="USD"/>
    <n v="1417145297"/>
    <n v="1414549697"/>
    <b v="0"/>
    <n v="8"/>
    <b v="0"/>
    <x v="2"/>
    <s v="wearables"/>
    <x v="997"/>
    <x v="3"/>
    <m/>
  </r>
  <r>
    <n v="998"/>
    <s v="Ollinfit: The Wearable Personal Trainer"/>
    <s v="Ollinfit is the first wearable fitness trainer with 3 sensors for superior accuracy, feedback and results."/>
    <n v="5000"/>
    <n v="6053"/>
    <x v="2"/>
    <x v="5"/>
    <s v="CAD"/>
    <n v="1447909401"/>
    <n v="1444017801"/>
    <b v="0"/>
    <n v="229"/>
    <b v="0"/>
    <x v="2"/>
    <s v="wearables"/>
    <x v="998"/>
    <x v="0"/>
    <m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x v="5"/>
    <s v="CAD"/>
    <n v="1415865720"/>
    <n v="1413270690"/>
    <b v="0"/>
    <n v="40"/>
    <b v="0"/>
    <x v="2"/>
    <s v="wearables"/>
    <x v="999"/>
    <x v="3"/>
    <m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x v="0"/>
    <s v="USD"/>
    <n v="1489537560"/>
    <n v="1484357160"/>
    <b v="0"/>
    <n v="6"/>
    <b v="0"/>
    <x v="2"/>
    <s v="wearables"/>
    <x v="1000"/>
    <x v="1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x v="1"/>
    <s v="GBP"/>
    <n v="1485796613"/>
    <n v="1481908613"/>
    <b v="0"/>
    <n v="4"/>
    <b v="0"/>
    <x v="2"/>
    <s v="wearables"/>
    <x v="1001"/>
    <x v="2"/>
    <m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x v="0"/>
    <s v="USD"/>
    <n v="1450331940"/>
    <n v="1447777514"/>
    <b v="0"/>
    <n v="22"/>
    <b v="0"/>
    <x v="2"/>
    <s v="wearables"/>
    <x v="1002"/>
    <x v="0"/>
    <m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x v="6"/>
    <s v="EUR"/>
    <n v="1489680061"/>
    <n v="1487091661"/>
    <b v="0"/>
    <n v="15"/>
    <b v="0"/>
    <x v="2"/>
    <s v="wearables"/>
    <x v="1003"/>
    <x v="1"/>
    <m/>
  </r>
  <r>
    <n v="1004"/>
    <s v="AllerGuarder: Bluetooth wristband helps food-allergy kids"/>
    <s v="Harnessing wearable technology as a powerful defense for food-allergy children."/>
    <n v="4800"/>
    <n v="6029"/>
    <x v="1"/>
    <x v="0"/>
    <s v="USD"/>
    <n v="1455814827"/>
    <n v="1453222827"/>
    <b v="0"/>
    <n v="95"/>
    <b v="0"/>
    <x v="2"/>
    <s v="wearables"/>
    <x v="1004"/>
    <x v="2"/>
    <m/>
  </r>
  <r>
    <n v="1005"/>
    <s v="Forcite Alpine - World's First smart helmet for snow sports"/>
    <s v="The Forcite Alpine helmet records 4K footage and keeps you connected all in one sleek design."/>
    <n v="6000"/>
    <n v="6027"/>
    <x v="1"/>
    <x v="0"/>
    <s v="USD"/>
    <n v="1446217183"/>
    <n v="1443538783"/>
    <b v="0"/>
    <n v="161"/>
    <b v="0"/>
    <x v="2"/>
    <s v="wearables"/>
    <x v="1005"/>
    <x v="0"/>
    <m/>
  </r>
  <r>
    <n v="1006"/>
    <s v="SnuG Watchbands for Moto360 smartwatch (Canceled)"/>
    <s v="Sweat resistant, colorful, durable, CUSTOMIZABLE, watch bands &amp; protector bands that fit the Moto360 smartwatch."/>
    <n v="5000"/>
    <n v="6025"/>
    <x v="1"/>
    <x v="0"/>
    <s v="USD"/>
    <n v="1418368260"/>
    <n v="1417654672"/>
    <b v="0"/>
    <n v="8"/>
    <b v="0"/>
    <x v="2"/>
    <s v="wearables"/>
    <x v="1006"/>
    <x v="3"/>
    <m/>
  </r>
  <r>
    <n v="1007"/>
    <s v="SMART Knee Sleeve that Recommends Rest (Canceled)"/>
    <s v="Our knee sleeve monitors your muscles and recommends rest time (on a mobile app) when it detects overexertion!"/>
    <n v="6000"/>
    <n v="6025"/>
    <x v="1"/>
    <x v="0"/>
    <s v="USD"/>
    <n v="1481727623"/>
    <n v="1478095223"/>
    <b v="0"/>
    <n v="76"/>
    <b v="0"/>
    <x v="2"/>
    <s v="wearables"/>
    <x v="1007"/>
    <x v="2"/>
    <m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x v="14"/>
    <s v="MXN"/>
    <n v="1482953115"/>
    <n v="1480361115"/>
    <b v="0"/>
    <n v="1"/>
    <b v="0"/>
    <x v="2"/>
    <s v="wearables"/>
    <x v="1008"/>
    <x v="2"/>
    <m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x v="0"/>
    <s v="USD"/>
    <n v="1466346646"/>
    <n v="1463754646"/>
    <b v="0"/>
    <n v="101"/>
    <b v="0"/>
    <x v="2"/>
    <s v="wearables"/>
    <x v="1009"/>
    <x v="2"/>
    <m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x v="0"/>
    <s v="USD"/>
    <n v="1473044340"/>
    <n v="1468180462"/>
    <b v="0"/>
    <n v="4"/>
    <b v="0"/>
    <x v="2"/>
    <s v="wearables"/>
    <x v="1010"/>
    <x v="2"/>
    <m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x v="0"/>
    <s v="USD"/>
    <n v="1418938395"/>
    <n v="1415050395"/>
    <b v="0"/>
    <n v="1"/>
    <b v="0"/>
    <x v="2"/>
    <s v="wearables"/>
    <x v="1011"/>
    <x v="3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2"/>
    <s v="wearables"/>
    <x v="1012"/>
    <x v="2"/>
    <m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x v="0"/>
    <s v="USD"/>
    <n v="1451419200"/>
    <n v="1449000056"/>
    <b v="0"/>
    <n v="90"/>
    <b v="0"/>
    <x v="2"/>
    <s v="wearables"/>
    <x v="1013"/>
    <x v="0"/>
    <m/>
  </r>
  <r>
    <n v="1014"/>
    <s v="CHEMION: The World's First Smart Glasses (Canceled)"/>
    <s v="CHEMION is an eyewear device that lets you show your creativity to the world."/>
    <n v="5000"/>
    <n v="6000"/>
    <x v="1"/>
    <x v="0"/>
    <s v="USD"/>
    <n v="1420070615"/>
    <n v="1415750615"/>
    <b v="0"/>
    <n v="16"/>
    <b v="0"/>
    <x v="2"/>
    <s v="wearables"/>
    <x v="1014"/>
    <x v="3"/>
    <m/>
  </r>
  <r>
    <n v="1015"/>
    <s v="SKIN - Wearable music remote control for your mobile phone"/>
    <s v="SKIN - The wearable music remote control which makes your fitness lifestyle a bit easier"/>
    <n v="2500"/>
    <n v="6000"/>
    <x v="1"/>
    <x v="16"/>
    <s v="CHF"/>
    <n v="1448489095"/>
    <n v="1445893495"/>
    <b v="0"/>
    <n v="6"/>
    <b v="0"/>
    <x v="2"/>
    <s v="wearables"/>
    <x v="1015"/>
    <x v="0"/>
    <m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x v="0"/>
    <s v="USD"/>
    <n v="1459992856"/>
    <n v="1456108456"/>
    <b v="0"/>
    <n v="38"/>
    <b v="0"/>
    <x v="2"/>
    <s v="wearables"/>
    <x v="1016"/>
    <x v="2"/>
    <m/>
  </r>
  <r>
    <n v="1017"/>
    <s v="Elbee: Wireless in-ear headphones with smart features"/>
    <s v="Enjoy high-quality sound and the possibility to control your smartphone and apps using custom voice commands and head movements."/>
    <n v="6000"/>
    <n v="6000"/>
    <x v="1"/>
    <x v="0"/>
    <s v="USD"/>
    <n v="1448125935"/>
    <n v="1444666335"/>
    <b v="0"/>
    <n v="355"/>
    <b v="0"/>
    <x v="2"/>
    <s v="wearables"/>
    <x v="1017"/>
    <x v="0"/>
    <m/>
  </r>
  <r>
    <n v="1018"/>
    <s v="Owl (Canceled)"/>
    <s v="Owl is a fitness tracker along with an accompanying iOS app, that is both fun and interactive for children."/>
    <n v="6000"/>
    <n v="6000"/>
    <x v="1"/>
    <x v="0"/>
    <s v="USD"/>
    <n v="1468496933"/>
    <n v="1465904933"/>
    <b v="0"/>
    <n v="7"/>
    <b v="0"/>
    <x v="2"/>
    <s v="wearables"/>
    <x v="1018"/>
    <x v="2"/>
    <m/>
  </r>
  <r>
    <n v="1019"/>
    <s v="Tempi - The Smart Way to Monitor Temperature and Humidity"/>
    <s v="Tempi Is a Wearable Bluetooth Device That Gives Accurate Temperature and Humidity Readings."/>
    <n v="5875"/>
    <n v="5985"/>
    <x v="1"/>
    <x v="0"/>
    <s v="USD"/>
    <n v="1423092149"/>
    <n v="1420500149"/>
    <b v="0"/>
    <n v="400"/>
    <b v="0"/>
    <x v="2"/>
    <s v="wearables"/>
    <x v="1019"/>
    <x v="0"/>
    <m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x v="5"/>
    <s v="CAD"/>
    <n v="1433206020"/>
    <n v="1430617209"/>
    <b v="0"/>
    <n v="30"/>
    <b v="1"/>
    <x v="4"/>
    <s v="electronic music"/>
    <x v="1020"/>
    <x v="0"/>
    <m/>
  </r>
  <r>
    <n v="1021"/>
    <s v="Rick and Morty Album &amp; Music Video"/>
    <s v="Rick and Morty concept album written by Allie Goertz + music video directed by Paul B. Cummings!"/>
    <n v="4000"/>
    <n v="5922"/>
    <x v="0"/>
    <x v="0"/>
    <s v="USD"/>
    <n v="1445054400"/>
    <n v="1443074571"/>
    <b v="1"/>
    <n v="478"/>
    <b v="1"/>
    <x v="4"/>
    <s v="electronic music"/>
    <x v="1021"/>
    <x v="0"/>
    <m/>
  </r>
  <r>
    <n v="1022"/>
    <s v="Sammy Bananas - Bootlegs Vol. 2!!"/>
    <s v="Help get four new bootlegs onto vinyl in the second installment of my series!"/>
    <n v="5000"/>
    <n v="5910"/>
    <x v="0"/>
    <x v="0"/>
    <s v="USD"/>
    <n v="1431876677"/>
    <n v="1429284677"/>
    <b v="1"/>
    <n v="74"/>
    <b v="1"/>
    <x v="4"/>
    <s v="electronic music"/>
    <x v="1022"/>
    <x v="0"/>
    <m/>
  </r>
  <r>
    <n v="1023"/>
    <s v="'Pathfinder' - a High Five Spaceship album"/>
    <s v="A collaborative, electronic journey helmed by producer Christopher Bingham and guitarist Carlos Montero."/>
    <n v="3500"/>
    <n v="5907"/>
    <x v="0"/>
    <x v="1"/>
    <s v="GBP"/>
    <n v="1434837861"/>
    <n v="1432245861"/>
    <b v="0"/>
    <n v="131"/>
    <b v="1"/>
    <x v="4"/>
    <s v="electronic music"/>
    <x v="1023"/>
    <x v="0"/>
    <m/>
  </r>
  <r>
    <n v="1024"/>
    <s v="The Last Art Fact Album Ever"/>
    <s v="Art Fact is a legendary Swedish synth pop act from the 80's. This album will contain updated remakes of their greatest songs."/>
    <n v="4000"/>
    <n v="5904"/>
    <x v="0"/>
    <x v="11"/>
    <s v="SEK"/>
    <n v="1454248563"/>
    <n v="1451656563"/>
    <b v="1"/>
    <n v="61"/>
    <b v="1"/>
    <x v="4"/>
    <s v="electronic music"/>
    <x v="1024"/>
    <x v="2"/>
    <m/>
  </r>
  <r>
    <n v="1025"/>
    <s v="[NUREN] The New Renaissance"/>
    <s v="Jake Kaufman and Jessie Seely present THE WORLD'S FIRST VIRTUAL REALITY ROCK OPERA."/>
    <n v="12000"/>
    <n v="5902"/>
    <x v="0"/>
    <x v="0"/>
    <s v="USD"/>
    <n v="1426532437"/>
    <n v="1423944037"/>
    <b v="1"/>
    <n v="1071"/>
    <b v="1"/>
    <x v="4"/>
    <s v="electronic music"/>
    <x v="1025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x v="1"/>
    <s v="GBP"/>
    <n v="1459414016"/>
    <n v="1456480016"/>
    <b v="1"/>
    <n v="122"/>
    <b v="1"/>
    <x v="4"/>
    <s v="electronic music"/>
    <x v="1026"/>
    <x v="2"/>
    <m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x v="0"/>
    <s v="USD"/>
    <n v="1414025347"/>
    <n v="1411433347"/>
    <b v="1"/>
    <n v="111"/>
    <b v="1"/>
    <x v="4"/>
    <s v="electronic music"/>
    <x v="1027"/>
    <x v="3"/>
    <m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x v="1"/>
    <s v="GBP"/>
    <n v="1488830400"/>
    <n v="1484924605"/>
    <b v="1"/>
    <n v="255"/>
    <b v="1"/>
    <x v="4"/>
    <s v="electronic music"/>
    <x v="1028"/>
    <x v="1"/>
    <m/>
  </r>
  <r>
    <n v="1029"/>
    <s v="StrobeHouse presents Valborg 2015"/>
    <s v="We want to recreate last years massive Valborgparty in Lund but this time even bigger!"/>
    <n v="25000"/>
    <n v="5854"/>
    <x v="0"/>
    <x v="11"/>
    <s v="SEK"/>
    <n v="1428184740"/>
    <n v="1423501507"/>
    <b v="0"/>
    <n v="141"/>
    <b v="1"/>
    <x v="4"/>
    <s v="electronic music"/>
    <x v="1029"/>
    <x v="0"/>
    <m/>
  </r>
  <r>
    <n v="1030"/>
    <s v="The Gothsicles - I FEEL SICLE"/>
    <s v="Help fund the latest Gothsicles mega-album, I FEEL SICLE!"/>
    <n v="5500"/>
    <n v="5845"/>
    <x v="0"/>
    <x v="0"/>
    <s v="USD"/>
    <n v="1473680149"/>
    <n v="1472470549"/>
    <b v="0"/>
    <n v="159"/>
    <b v="1"/>
    <x v="4"/>
    <s v="electronic music"/>
    <x v="1030"/>
    <x v="2"/>
    <m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x v="0"/>
    <s v="USD"/>
    <n v="1450290010"/>
    <n v="1447698010"/>
    <b v="0"/>
    <n v="99"/>
    <b v="1"/>
    <x v="4"/>
    <s v="electronic music"/>
    <x v="1031"/>
    <x v="0"/>
    <m/>
  </r>
  <r>
    <n v="1032"/>
    <s v="Phantom Ship / Coastal (Album Preorder)"/>
    <s v="Ideal for living rooms and open spaces."/>
    <n v="5000"/>
    <n v="5830.83"/>
    <x v="0"/>
    <x v="0"/>
    <s v="USD"/>
    <n v="1466697625"/>
    <n v="1464105625"/>
    <b v="0"/>
    <n v="96"/>
    <b v="1"/>
    <x v="4"/>
    <s v="electronic music"/>
    <x v="1032"/>
    <x v="2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x v="1"/>
    <s v="GBP"/>
    <n v="1481564080"/>
    <n v="1479144880"/>
    <b v="0"/>
    <n v="27"/>
    <b v="1"/>
    <x v="4"/>
    <s v="electronic music"/>
    <x v="1033"/>
    <x v="2"/>
    <m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4"/>
    <s v="electronic music"/>
    <x v="1034"/>
    <x v="2"/>
    <m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x v="0"/>
    <s v="USD"/>
    <n v="1423668220"/>
    <n v="1421076220"/>
    <b v="0"/>
    <n v="76"/>
    <b v="1"/>
    <x v="4"/>
    <s v="electronic music"/>
    <x v="1035"/>
    <x v="0"/>
    <m/>
  </r>
  <r>
    <n v="1036"/>
    <s v="Bring Kyrstyn's Album to Life!"/>
    <s v="Help this Soulful &amp; Cinematic Glitch-Pop Songwriter Bring her Music to the World!  (And your Ears:)"/>
    <n v="5500"/>
    <n v="5771"/>
    <x v="0"/>
    <x v="0"/>
    <s v="USD"/>
    <n v="1357545600"/>
    <n v="1354790790"/>
    <b v="0"/>
    <n v="211"/>
    <b v="1"/>
    <x v="4"/>
    <s v="electronic music"/>
    <x v="1036"/>
    <x v="5"/>
    <m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x v="0"/>
    <s v="USD"/>
    <n v="1431925200"/>
    <n v="1429991062"/>
    <b v="0"/>
    <n v="21"/>
    <b v="1"/>
    <x v="4"/>
    <s v="electronic music"/>
    <x v="1037"/>
    <x v="0"/>
    <m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x v="0"/>
    <s v="USD"/>
    <n v="1458362023"/>
    <n v="1455773623"/>
    <b v="0"/>
    <n v="61"/>
    <b v="1"/>
    <x v="4"/>
    <s v="electronic music"/>
    <x v="1038"/>
    <x v="2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x v="0"/>
    <s v="USD"/>
    <n v="1481615940"/>
    <n v="1479436646"/>
    <b v="0"/>
    <n v="30"/>
    <b v="1"/>
    <x v="4"/>
    <s v="electronic music"/>
    <x v="1039"/>
    <x v="2"/>
    <m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x v="0"/>
    <s v="USD"/>
    <n v="1472317209"/>
    <n v="1469725209"/>
    <b v="0"/>
    <n v="1"/>
    <b v="0"/>
    <x v="5"/>
    <s v="audio"/>
    <x v="1040"/>
    <x v="2"/>
    <m/>
  </r>
  <r>
    <n v="1041"/>
    <s v="Industry Success Project (Canceled)"/>
    <s v="I am trying to document what it is like to plunge head first into the music/audio industry as an intern."/>
    <n v="5000"/>
    <n v="5696"/>
    <x v="1"/>
    <x v="0"/>
    <s v="USD"/>
    <n v="1406769992"/>
    <n v="1405041992"/>
    <b v="0"/>
    <n v="0"/>
    <b v="0"/>
    <x v="5"/>
    <s v="audio"/>
    <x v="1041"/>
    <x v="3"/>
    <m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x v="0"/>
    <s v="USD"/>
    <n v="1410516000"/>
    <n v="1406824948"/>
    <b v="0"/>
    <n v="1"/>
    <b v="0"/>
    <x v="5"/>
    <s v="audio"/>
    <x v="1042"/>
    <x v="3"/>
    <m/>
  </r>
  <r>
    <n v="1043"/>
    <s v="Printing TONE Audio 10th Anniversary Edition! (Canceled)"/>
    <s v="We're seeking funding for a special 10th Anniversary PRINT EDITION! Receive your own copy for only $8"/>
    <n v="5000"/>
    <n v="5673"/>
    <x v="1"/>
    <x v="0"/>
    <s v="USD"/>
    <n v="1432101855"/>
    <n v="1429509855"/>
    <b v="0"/>
    <n v="292"/>
    <b v="0"/>
    <x v="5"/>
    <s v="audio"/>
    <x v="1043"/>
    <x v="0"/>
    <m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x v="0"/>
    <s v="USD"/>
    <n v="1425587220"/>
    <n v="1420668801"/>
    <b v="0"/>
    <n v="2"/>
    <b v="0"/>
    <x v="5"/>
    <s v="audio"/>
    <x v="1044"/>
    <x v="0"/>
    <m/>
  </r>
  <r>
    <n v="1045"/>
    <s v="In Case Of Emergency (Canceled)"/>
    <s v="In Case Of Emergency is a radio talk show for preppers, beginning preppers, and with preparedness in mind."/>
    <n v="1500"/>
    <n v="5666"/>
    <x v="1"/>
    <x v="0"/>
    <s v="USD"/>
    <n v="1408827550"/>
    <n v="1406235550"/>
    <b v="0"/>
    <n v="8"/>
    <b v="0"/>
    <x v="5"/>
    <s v="audio"/>
    <x v="1045"/>
    <x v="3"/>
    <m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x v="12"/>
    <s v="EUR"/>
    <n v="1451161560"/>
    <n v="1447273560"/>
    <b v="0"/>
    <n v="0"/>
    <b v="0"/>
    <x v="5"/>
    <s v="audio"/>
    <x v="1046"/>
    <x v="0"/>
    <m/>
  </r>
  <r>
    <n v="1047"/>
    <s v="Start a New Podcast (Canceled)"/>
    <s v="I wish to start a new podcast called Voices of Texas, and I want to interview interesting people of Texas each week."/>
    <n v="4000"/>
    <n v="5660"/>
    <x v="1"/>
    <x v="0"/>
    <s v="USD"/>
    <n v="1415219915"/>
    <n v="1412624315"/>
    <b v="0"/>
    <n v="1"/>
    <b v="0"/>
    <x v="5"/>
    <s v="audio"/>
    <x v="1047"/>
    <x v="3"/>
    <m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x v="0"/>
    <s v="USD"/>
    <n v="1474766189"/>
    <n v="1471310189"/>
    <b v="0"/>
    <n v="4"/>
    <b v="0"/>
    <x v="5"/>
    <s v="audio"/>
    <x v="1048"/>
    <x v="2"/>
    <m/>
  </r>
  <r>
    <n v="1049"/>
    <s v="J1 (Canceled)"/>
    <s v="------"/>
    <n v="5000"/>
    <n v="5651.58"/>
    <x v="1"/>
    <x v="0"/>
    <s v="USD"/>
    <n v="1455272445"/>
    <n v="1452680445"/>
    <b v="0"/>
    <n v="0"/>
    <b v="0"/>
    <x v="5"/>
    <s v="audio"/>
    <x v="1049"/>
    <x v="2"/>
    <m/>
  </r>
  <r>
    <n v="1050"/>
    <s v="The (Secular) Barbershop Podcast (Canceled)"/>
    <s v="Secularism is on the rise and I hear you.Talk to me."/>
    <n v="5500"/>
    <n v="5645"/>
    <x v="1"/>
    <x v="0"/>
    <s v="USD"/>
    <n v="1442257677"/>
    <n v="1439665677"/>
    <b v="0"/>
    <n v="0"/>
    <b v="0"/>
    <x v="5"/>
    <s v="audio"/>
    <x v="1050"/>
    <x v="0"/>
    <m/>
  </r>
  <r>
    <n v="1051"/>
    <s v="Now You Know Podcast (Canceled)"/>
    <s v="Inspired by some great podcasters as well as my desire to learn from many people about many topics, plus just to inform people."/>
    <n v="5000"/>
    <n v="5635"/>
    <x v="1"/>
    <x v="0"/>
    <s v="USD"/>
    <n v="1409098825"/>
    <n v="1406679625"/>
    <b v="0"/>
    <n v="0"/>
    <b v="0"/>
    <x v="5"/>
    <s v="audio"/>
    <x v="1051"/>
    <x v="3"/>
    <m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x v="0"/>
    <s v="USD"/>
    <n v="1465243740"/>
    <n v="1461438495"/>
    <b v="0"/>
    <n v="0"/>
    <b v="0"/>
    <x v="5"/>
    <s v="audio"/>
    <x v="1052"/>
    <x v="2"/>
    <m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x v="0"/>
    <s v="USD"/>
    <n v="1488773332"/>
    <n v="1486613332"/>
    <b v="0"/>
    <n v="1"/>
    <b v="0"/>
    <x v="5"/>
    <s v="audio"/>
    <x v="1053"/>
    <x v="1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x v="0"/>
    <s v="USD"/>
    <n v="1407708000"/>
    <n v="1405110399"/>
    <b v="0"/>
    <n v="0"/>
    <b v="0"/>
    <x v="5"/>
    <s v="audio"/>
    <x v="1054"/>
    <x v="3"/>
    <m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x v="0"/>
    <s v="USD"/>
    <n v="1457394545"/>
    <n v="1454802545"/>
    <b v="0"/>
    <n v="0"/>
    <b v="0"/>
    <x v="5"/>
    <s v="audio"/>
    <x v="1055"/>
    <x v="2"/>
    <m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x v="0"/>
    <s v="USD"/>
    <n v="1429892177"/>
    <n v="1424711777"/>
    <b v="0"/>
    <n v="0"/>
    <b v="0"/>
    <x v="5"/>
    <s v="audio"/>
    <x v="1056"/>
    <x v="0"/>
    <m/>
  </r>
  <r>
    <n v="1057"/>
    <s v="Support Independent Media (Canceled)"/>
    <s v="Sayin it Plain is a Independent Radio Show created to inform the public and empower the community."/>
    <n v="5500"/>
    <n v="5600"/>
    <x v="1"/>
    <x v="0"/>
    <s v="USD"/>
    <n v="1480888483"/>
    <n v="1478292883"/>
    <b v="0"/>
    <n v="0"/>
    <b v="0"/>
    <x v="5"/>
    <s v="audio"/>
    <x v="1057"/>
    <x v="2"/>
    <m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x v="0"/>
    <s v="USD"/>
    <n v="1427328000"/>
    <n v="1423777043"/>
    <b v="0"/>
    <n v="0"/>
    <b v="0"/>
    <x v="5"/>
    <s v="audio"/>
    <x v="1058"/>
    <x v="0"/>
    <m/>
  </r>
  <r>
    <n v="1059"/>
    <s v="Voice Over Artist (Canceled)"/>
    <s v="Turning myself into a vocal artist."/>
    <n v="5000"/>
    <n v="5585"/>
    <x v="1"/>
    <x v="0"/>
    <s v="USD"/>
    <n v="1426269456"/>
    <n v="1423681056"/>
    <b v="0"/>
    <n v="0"/>
    <b v="0"/>
    <x v="5"/>
    <s v="audio"/>
    <x v="1059"/>
    <x v="0"/>
    <m/>
  </r>
  <r>
    <n v="1060"/>
    <s v="Reality  Check (Canceled)"/>
    <s v="Reality Check is a weekly Internet Radio Show. Along with my co-host and engineer we discuss the issues of the day relevant to you!."/>
    <n v="5500"/>
    <n v="5580"/>
    <x v="1"/>
    <x v="0"/>
    <s v="USD"/>
    <n v="1429134893"/>
    <n v="1426542893"/>
    <b v="0"/>
    <n v="1"/>
    <b v="0"/>
    <x v="5"/>
    <s v="audio"/>
    <x v="1060"/>
    <x v="0"/>
    <m/>
  </r>
  <r>
    <n v="1061"/>
    <s v="Chat Box 23 (Canceled)"/>
    <s v="T.O., Adi &amp; Mercedes discuss their point of views, women's issues &amp; Hollywood Hotties."/>
    <n v="2000"/>
    <n v="5574"/>
    <x v="1"/>
    <x v="0"/>
    <s v="USD"/>
    <n v="1462150800"/>
    <n v="1456987108"/>
    <b v="0"/>
    <n v="0"/>
    <b v="0"/>
    <x v="5"/>
    <s v="audio"/>
    <x v="1061"/>
    <x v="2"/>
    <m/>
  </r>
  <r>
    <n v="1062"/>
    <s v="RETURNING AT A LATER DATE"/>
    <s v="SEE US ON PATREON www.badgirlartwork.com"/>
    <n v="5000"/>
    <n v="5570"/>
    <x v="1"/>
    <x v="0"/>
    <s v="USD"/>
    <n v="1468351341"/>
    <n v="1467746541"/>
    <b v="0"/>
    <n v="4"/>
    <b v="0"/>
    <x v="5"/>
    <s v="audio"/>
    <x v="1062"/>
    <x v="2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x v="0"/>
    <s v="USD"/>
    <n v="1472604262"/>
    <n v="1470012262"/>
    <b v="0"/>
    <n v="0"/>
    <b v="0"/>
    <x v="5"/>
    <s v="audio"/>
    <x v="1063"/>
    <x v="2"/>
    <m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x v="0"/>
    <s v="USD"/>
    <n v="1373174903"/>
    <n v="1369286903"/>
    <b v="0"/>
    <n v="123"/>
    <b v="0"/>
    <x v="6"/>
    <s v="video games"/>
    <x v="1064"/>
    <x v="4"/>
    <m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x v="2"/>
    <s v="AUD"/>
    <n v="1392800922"/>
    <n v="1390381722"/>
    <b v="0"/>
    <n v="5"/>
    <b v="0"/>
    <x v="6"/>
    <s v="video games"/>
    <x v="1065"/>
    <x v="3"/>
    <m/>
  </r>
  <r>
    <n v="1066"/>
    <s v="So I'm A Dark Lord"/>
    <s v="A parody of old school RPGs where you are a new Dark Lord on a quest to amass monsters and allies on your side."/>
    <n v="5000"/>
    <n v="5535"/>
    <x v="2"/>
    <x v="0"/>
    <s v="USD"/>
    <n v="1375657582"/>
    <n v="1371769582"/>
    <b v="0"/>
    <n v="148"/>
    <b v="0"/>
    <x v="6"/>
    <s v="video games"/>
    <x v="1066"/>
    <x v="4"/>
    <m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x v="0"/>
    <s v="USD"/>
    <n v="1387657931"/>
    <n v="1385065931"/>
    <b v="0"/>
    <n v="10"/>
    <b v="0"/>
    <x v="6"/>
    <s v="video games"/>
    <x v="1067"/>
    <x v="4"/>
    <m/>
  </r>
  <r>
    <n v="1068"/>
    <s v="The Quest To Save Hip Hop"/>
    <s v="THE QUEST TO SAVE HIP HOP is an old school beat em up st game that has a focus on old school hip hop and new age hip hop coming to pc."/>
    <n v="5000"/>
    <n v="5526"/>
    <x v="2"/>
    <x v="0"/>
    <s v="USD"/>
    <n v="1460274864"/>
    <n v="1457686464"/>
    <b v="0"/>
    <n v="4"/>
    <b v="0"/>
    <x v="6"/>
    <s v="video games"/>
    <x v="1068"/>
    <x v="2"/>
    <m/>
  </r>
  <r>
    <n v="1069"/>
    <s v="Until The End (PC, Mac, and Linux)"/>
    <s v="A run-n-gun zombie survival game where you scavenge for items to make the night a little less scary."/>
    <n v="5500"/>
    <n v="5516"/>
    <x v="2"/>
    <x v="0"/>
    <s v="USD"/>
    <n v="1385447459"/>
    <n v="1382679059"/>
    <b v="0"/>
    <n v="21"/>
    <b v="0"/>
    <x v="6"/>
    <s v="video games"/>
    <x v="1069"/>
    <x v="4"/>
    <m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x v="0"/>
    <s v="USD"/>
    <n v="1349050622"/>
    <n v="1347322622"/>
    <b v="0"/>
    <n v="2"/>
    <b v="0"/>
    <x v="6"/>
    <s v="video games"/>
    <x v="1070"/>
    <x v="5"/>
    <m/>
  </r>
  <r>
    <n v="1071"/>
    <s v="DJ's Bane"/>
    <s v="I'm making a game where you choose how you want to kill the DJ, so you yourself can decide what music will be played at the party."/>
    <n v="2500"/>
    <n v="5509"/>
    <x v="2"/>
    <x v="10"/>
    <s v="NOK"/>
    <n v="1447787093"/>
    <n v="1445191493"/>
    <b v="0"/>
    <n v="0"/>
    <b v="0"/>
    <x v="6"/>
    <s v="video games"/>
    <x v="1071"/>
    <x v="0"/>
    <m/>
  </r>
  <r>
    <n v="1072"/>
    <s v="World Defense : Tower Defense"/>
    <s v="A tower defense game that is played anywhere on the earth's surface!  This project is to expand it to be multiplayer and mod support."/>
    <n v="5000"/>
    <n v="5509"/>
    <x v="2"/>
    <x v="0"/>
    <s v="USD"/>
    <n v="1391630297"/>
    <n v="1389038297"/>
    <b v="0"/>
    <n v="4"/>
    <b v="0"/>
    <x v="6"/>
    <s v="video games"/>
    <x v="1072"/>
    <x v="3"/>
    <m/>
  </r>
  <r>
    <n v="1073"/>
    <s v="Rainbow Ball to the Iphone"/>
    <s v="We want to bring our Game Rainbow Ball to the iphone and to do that we need a little help"/>
    <n v="5500"/>
    <n v="5504"/>
    <x v="2"/>
    <x v="0"/>
    <s v="USD"/>
    <n v="1318806541"/>
    <n v="1316214541"/>
    <b v="0"/>
    <n v="1"/>
    <b v="0"/>
    <x v="6"/>
    <s v="video games"/>
    <x v="1073"/>
    <x v="6"/>
    <m/>
  </r>
  <r>
    <n v="1074"/>
    <s v="Kingdom Espionage"/>
    <s v="An ambitious multiplayer game set in fantastical medieval world where you must defend your castle while attacking others to gain ranks!"/>
    <n v="5000"/>
    <n v="5501"/>
    <x v="2"/>
    <x v="0"/>
    <s v="USD"/>
    <n v="1388808545"/>
    <n v="1386216545"/>
    <b v="0"/>
    <n v="30"/>
    <b v="0"/>
    <x v="6"/>
    <s v="video games"/>
    <x v="1074"/>
    <x v="4"/>
    <m/>
  </r>
  <r>
    <n v="1075"/>
    <s v="Towers Of The Apocalypse"/>
    <s v="Fully 3D, post Apocalyptic themed tower defense video game. New take on the genre."/>
    <n v="5500"/>
    <n v="5500"/>
    <x v="2"/>
    <x v="0"/>
    <s v="USD"/>
    <n v="1336340516"/>
    <n v="1333748516"/>
    <b v="0"/>
    <n v="3"/>
    <b v="0"/>
    <x v="6"/>
    <s v="video games"/>
    <x v="1075"/>
    <x v="5"/>
    <m/>
  </r>
  <r>
    <n v="1076"/>
    <s v="Kaptain Brawe 2: A Space Travesty"/>
    <s v="A comical point and click adventure by veteran team of Broken Sword and Monkey Island fame - Steve Ince and Bill Tiller"/>
    <n v="4000"/>
    <n v="5496"/>
    <x v="2"/>
    <x v="0"/>
    <s v="USD"/>
    <n v="1410426250"/>
    <n v="1405674250"/>
    <b v="0"/>
    <n v="975"/>
    <b v="0"/>
    <x v="6"/>
    <s v="video games"/>
    <x v="1076"/>
    <x v="3"/>
    <m/>
  </r>
  <r>
    <n v="1077"/>
    <s v="Legends of Callasia [Demo Available NOW!]"/>
    <s v="An epic strategy game of world conquest with simultaneous turn-based multiplayer gameplay and no hotseat waiting"/>
    <n v="5000"/>
    <n v="5481"/>
    <x v="2"/>
    <x v="0"/>
    <s v="USD"/>
    <n v="1452744011"/>
    <n v="1450152011"/>
    <b v="0"/>
    <n v="167"/>
    <b v="0"/>
    <x v="6"/>
    <s v="video games"/>
    <x v="1077"/>
    <x v="0"/>
    <m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x v="0"/>
    <s v="USD"/>
    <n v="1311309721"/>
    <n v="1307421721"/>
    <b v="0"/>
    <n v="5"/>
    <b v="0"/>
    <x v="6"/>
    <s v="video games"/>
    <x v="1078"/>
    <x v="6"/>
    <m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x v="12"/>
    <s v="EUR"/>
    <n v="1463232936"/>
    <n v="1461072936"/>
    <b v="0"/>
    <n v="18"/>
    <b v="0"/>
    <x v="6"/>
    <s v="video games"/>
    <x v="1079"/>
    <x v="2"/>
    <m/>
  </r>
  <r>
    <n v="1080"/>
    <s v="Skullforge: The Hunt"/>
    <s v="A fantasy action RPG which follows an elven ex-slave on a journey of magic, revenge, intrigue, and deceit."/>
    <n v="4000"/>
    <n v="5465"/>
    <x v="2"/>
    <x v="0"/>
    <s v="USD"/>
    <n v="1399778333"/>
    <n v="1397186333"/>
    <b v="0"/>
    <n v="98"/>
    <b v="0"/>
    <x v="6"/>
    <s v="video games"/>
    <x v="1080"/>
    <x v="3"/>
    <m/>
  </r>
  <r>
    <n v="1081"/>
    <s v="The Creature"/>
    <s v="Finishing your last job before you retire until a disaster strikes the cargo ship can you survive The Creature?"/>
    <n v="5000"/>
    <n v="5462"/>
    <x v="2"/>
    <x v="0"/>
    <s v="USD"/>
    <n v="1422483292"/>
    <n v="1419891292"/>
    <b v="0"/>
    <n v="4"/>
    <b v="0"/>
    <x v="6"/>
    <s v="video games"/>
    <x v="1081"/>
    <x v="3"/>
    <m/>
  </r>
  <r>
    <n v="1082"/>
    <s v="T-Fighter: Code Name M - Mobile Edition"/>
    <s v="Challenge your trivia skills in this action oriented game against several opponents across time."/>
    <n v="4000"/>
    <n v="5456"/>
    <x v="2"/>
    <x v="0"/>
    <s v="USD"/>
    <n v="1344635088"/>
    <n v="1342043088"/>
    <b v="0"/>
    <n v="3"/>
    <b v="0"/>
    <x v="6"/>
    <s v="video games"/>
    <x v="1082"/>
    <x v="5"/>
    <m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x v="5"/>
    <s v="CAD"/>
    <n v="1406994583"/>
    <n v="1401810583"/>
    <b v="0"/>
    <n v="1"/>
    <b v="0"/>
    <x v="6"/>
    <s v="video games"/>
    <x v="1083"/>
    <x v="3"/>
    <m/>
  </r>
  <r>
    <n v="1084"/>
    <s v="My own channel"/>
    <s v="I want to start my own channel for gaming"/>
    <n v="3500"/>
    <n v="5443"/>
    <x v="2"/>
    <x v="0"/>
    <s v="USD"/>
    <n v="1407534804"/>
    <n v="1404942804"/>
    <b v="0"/>
    <n v="0"/>
    <b v="0"/>
    <x v="6"/>
    <s v="video games"/>
    <x v="1084"/>
    <x v="3"/>
    <m/>
  </r>
  <r>
    <n v="1085"/>
    <s v="Sun Dryd Studios"/>
    <s v="The new kid on the block. Re-imagining old games and creating new ones. Ship, Lazer, Rock is first."/>
    <n v="2000"/>
    <n v="5437"/>
    <x v="2"/>
    <x v="5"/>
    <s v="CAD"/>
    <n v="1457967975"/>
    <n v="1455379575"/>
    <b v="0"/>
    <n v="9"/>
    <b v="0"/>
    <x v="6"/>
    <s v="video games"/>
    <x v="1085"/>
    <x v="2"/>
    <m/>
  </r>
  <r>
    <n v="1086"/>
    <s v="Cyber Universe Online"/>
    <s v="Humanity's future in the Galaxy"/>
    <n v="5000"/>
    <n v="5433"/>
    <x v="2"/>
    <x v="0"/>
    <s v="USD"/>
    <n v="1408913291"/>
    <n v="1406321291"/>
    <b v="0"/>
    <n v="2"/>
    <b v="0"/>
    <x v="6"/>
    <s v="video games"/>
    <x v="1086"/>
    <x v="3"/>
    <m/>
  </r>
  <r>
    <n v="1087"/>
    <s v="Idle Gamers"/>
    <s v="Idle gamers are the group of gamers worth watching play video games. We have a back log of video ideas and want to entertain you."/>
    <n v="17000"/>
    <n v="5431"/>
    <x v="2"/>
    <x v="0"/>
    <s v="USD"/>
    <n v="1402852087"/>
    <n v="1400260087"/>
    <b v="0"/>
    <n v="0"/>
    <b v="0"/>
    <x v="6"/>
    <s v="video games"/>
    <x v="1087"/>
    <x v="3"/>
    <m/>
  </r>
  <r>
    <n v="1088"/>
    <s v="Still Alive"/>
    <s v="A fresh twist on survival games. Intense, high-stakes 30 minute rounds for up to 10 players."/>
    <n v="5000"/>
    <n v="5430"/>
    <x v="2"/>
    <x v="0"/>
    <s v="USD"/>
    <n v="1398366667"/>
    <n v="1395774667"/>
    <b v="0"/>
    <n v="147"/>
    <b v="0"/>
    <x v="6"/>
    <s v="video games"/>
    <x v="1088"/>
    <x v="3"/>
    <m/>
  </r>
  <r>
    <n v="1089"/>
    <s v="Farabel"/>
    <s v="Farabel is a single player turn-based fantasy strategy game for Mac/PC/Linux"/>
    <n v="35000"/>
    <n v="5422"/>
    <x v="2"/>
    <x v="6"/>
    <s v="EUR"/>
    <n v="1435293175"/>
    <n v="1432701175"/>
    <b v="0"/>
    <n v="49"/>
    <b v="0"/>
    <x v="6"/>
    <s v="video games"/>
    <x v="1089"/>
    <x v="0"/>
    <m/>
  </r>
  <r>
    <n v="1090"/>
    <s v="Help Jumpy Punch Prosper!!"/>
    <s v="A sci-fi platformer game inspired by a certain blue hedgehog and Italian plumber. Jump, fight, dodge and sprint your way to victory."/>
    <n v="2000"/>
    <n v="5414"/>
    <x v="2"/>
    <x v="2"/>
    <s v="AUD"/>
    <n v="1432873653"/>
    <n v="1430281653"/>
    <b v="0"/>
    <n v="1"/>
    <b v="0"/>
    <x v="6"/>
    <s v="video games"/>
    <x v="1090"/>
    <x v="0"/>
    <m/>
  </r>
  <r>
    <n v="1091"/>
    <s v="London Revolution - Open World RPG Minecraft Server"/>
    <s v="London Revolution is a Minecraft server in development. This is an open world RPG FPS server with questing and ruthless gangs."/>
    <n v="3500"/>
    <n v="5410"/>
    <x v="2"/>
    <x v="1"/>
    <s v="GBP"/>
    <n v="1460313672"/>
    <n v="1457725272"/>
    <b v="0"/>
    <n v="2"/>
    <b v="0"/>
    <x v="6"/>
    <s v="video games"/>
    <x v="1091"/>
    <x v="2"/>
    <m/>
  </r>
  <r>
    <n v="1092"/>
    <s v="toggleme. - the next phenom in mobile gaming"/>
    <s v="toggleme. is the next breakout mobile game.Addictive gameplay, phenomenal design, real life rewards for achievements, and a great story"/>
    <n v="5000"/>
    <n v="5410"/>
    <x v="2"/>
    <x v="0"/>
    <s v="USD"/>
    <n v="1357432638"/>
    <n v="1354840638"/>
    <b v="0"/>
    <n v="7"/>
    <b v="0"/>
    <x v="6"/>
    <s v="video games"/>
    <x v="1092"/>
    <x v="5"/>
    <m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x v="5"/>
    <s v="CAD"/>
    <n v="1455232937"/>
    <n v="1453936937"/>
    <b v="0"/>
    <n v="4"/>
    <b v="0"/>
    <x v="6"/>
    <s v="video games"/>
    <x v="1093"/>
    <x v="2"/>
    <m/>
  </r>
  <r>
    <n v="1094"/>
    <s v="Sprocket Junkie"/>
    <s v="An action racing game for iOS. Set in a steampunk world, players battle their way to the finish line on customizable rocket engines!"/>
    <n v="5000"/>
    <n v="5396"/>
    <x v="2"/>
    <x v="0"/>
    <s v="USD"/>
    <n v="1318180033"/>
    <n v="1315588033"/>
    <b v="0"/>
    <n v="27"/>
    <b v="0"/>
    <x v="6"/>
    <s v="video games"/>
    <x v="1094"/>
    <x v="6"/>
    <m/>
  </r>
  <r>
    <n v="1095"/>
    <s v="Project Snowstorm"/>
    <s v="MMORPG with Real-Time Pet Battles, Expansive 3D World and Ranked Individual &amp; Guild PvP arenas all on your mobile device!"/>
    <n v="17500"/>
    <n v="5390"/>
    <x v="2"/>
    <x v="0"/>
    <s v="USD"/>
    <n v="1377867220"/>
    <n v="1375275220"/>
    <b v="0"/>
    <n v="94"/>
    <b v="0"/>
    <x v="6"/>
    <s v="video games"/>
    <x v="1095"/>
    <x v="4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x v="0"/>
    <s v="USD"/>
    <n v="1412393400"/>
    <n v="1409747154"/>
    <b v="0"/>
    <n v="29"/>
    <b v="0"/>
    <x v="6"/>
    <s v="video games"/>
    <x v="1096"/>
    <x v="3"/>
    <m/>
  </r>
  <r>
    <n v="1097"/>
    <s v="Rabbly"/>
    <s v="Rabbly is action-adventure game. Is about a scientist going on an adventure, to find rare materials in another galaxy."/>
    <n v="5000"/>
    <n v="5380.55"/>
    <x v="2"/>
    <x v="0"/>
    <s v="USD"/>
    <n v="1393786877"/>
    <n v="1390330877"/>
    <b v="0"/>
    <n v="7"/>
    <b v="0"/>
    <x v="6"/>
    <s v="video games"/>
    <x v="1097"/>
    <x v="3"/>
    <m/>
  </r>
  <r>
    <n v="1098"/>
    <s v="Kick, Punch... Fireball"/>
    <s v="Kick, Punch... Fireball is an FPS type arena game set inside the fantasy world."/>
    <n v="6000"/>
    <n v="5380"/>
    <x v="2"/>
    <x v="0"/>
    <s v="USD"/>
    <n v="1397413095"/>
    <n v="1394821095"/>
    <b v="0"/>
    <n v="22"/>
    <b v="0"/>
    <x v="6"/>
    <s v="video games"/>
    <x v="1098"/>
    <x v="3"/>
    <m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6"/>
    <s v="video games"/>
    <x v="1099"/>
    <x v="0"/>
    <m/>
  </r>
  <r>
    <n v="1100"/>
    <s v="Aeldengald Saga Book I"/>
    <s v="A retro style puzzle rpg with a dark story. Your decisions will influence the world and decide the outcome of the story."/>
    <n v="3871"/>
    <n v="5366"/>
    <x v="2"/>
    <x v="12"/>
    <s v="EUR"/>
    <n v="1455417571"/>
    <n v="1452825571"/>
    <b v="0"/>
    <n v="10"/>
    <b v="0"/>
    <x v="6"/>
    <s v="video games"/>
    <x v="1100"/>
    <x v="2"/>
    <m/>
  </r>
  <r>
    <n v="1101"/>
    <s v="Strain Wars"/>
    <s v="Different strains of marijuana leafs battling to the death to see which one is the top strain."/>
    <n v="5250"/>
    <n v="5360"/>
    <x v="2"/>
    <x v="0"/>
    <s v="USD"/>
    <n v="1468519920"/>
    <n v="1466188338"/>
    <b v="0"/>
    <n v="6"/>
    <b v="0"/>
    <x v="6"/>
    <s v="video games"/>
    <x v="1101"/>
    <x v="2"/>
    <m/>
  </r>
  <r>
    <n v="1102"/>
    <s v="Runers"/>
    <s v="Runers is a top-down rogue-like shooter where as you advance you create more powerful spells and fight fierce monsters and bosses."/>
    <n v="5000"/>
    <n v="5359.21"/>
    <x v="2"/>
    <x v="0"/>
    <s v="USD"/>
    <n v="1386568740"/>
    <n v="1383095125"/>
    <b v="0"/>
    <n v="24"/>
    <b v="0"/>
    <x v="6"/>
    <s v="video games"/>
    <x v="1102"/>
    <x v="4"/>
    <m/>
  </r>
  <r>
    <n v="1103"/>
    <s v="The Morgue"/>
    <s v="&quot;I go to work... I classify the bodies and store them accordingly... Sometimes I here noises... Other times is see her..."/>
    <n v="3350"/>
    <n v="5358"/>
    <x v="2"/>
    <x v="0"/>
    <s v="USD"/>
    <n v="1466227190"/>
    <n v="1461043190"/>
    <b v="0"/>
    <n v="15"/>
    <b v="0"/>
    <x v="6"/>
    <s v="video games"/>
    <x v="1103"/>
    <x v="2"/>
    <m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x v="1"/>
    <s v="GBP"/>
    <n v="1402480221"/>
    <n v="1399888221"/>
    <b v="0"/>
    <n v="37"/>
    <b v="0"/>
    <x v="6"/>
    <s v="video games"/>
    <x v="1104"/>
    <x v="3"/>
    <m/>
  </r>
  <r>
    <n v="1105"/>
    <s v="Nightmare Zombies"/>
    <s v="Nightmare Zombies is the first Oculus Rift Only immersive zombie simulator in the Post-Apocalypse urban environment of New York City."/>
    <n v="5000"/>
    <n v="5343"/>
    <x v="2"/>
    <x v="0"/>
    <s v="USD"/>
    <n v="1395627327"/>
    <n v="1393038927"/>
    <b v="0"/>
    <n v="20"/>
    <b v="0"/>
    <x v="6"/>
    <s v="video games"/>
    <x v="1105"/>
    <x v="3"/>
    <m/>
  </r>
  <r>
    <n v="1106"/>
    <s v="Backyard Zombies"/>
    <s v="Collect coins and save civilians while you blast your way through tons of zombies! Unlock new characters and levels!"/>
    <n v="4200"/>
    <n v="5331"/>
    <x v="2"/>
    <x v="0"/>
    <s v="USD"/>
    <n v="1333557975"/>
    <n v="1330969575"/>
    <b v="0"/>
    <n v="7"/>
    <b v="0"/>
    <x v="6"/>
    <s v="video games"/>
    <x v="1106"/>
    <x v="5"/>
    <m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x v="0"/>
    <s v="USD"/>
    <n v="1406148024"/>
    <n v="1403556024"/>
    <b v="0"/>
    <n v="0"/>
    <b v="0"/>
    <x v="6"/>
    <s v="video games"/>
    <x v="1107"/>
    <x v="3"/>
    <m/>
  </r>
  <r>
    <n v="1108"/>
    <s v="Urbania: Create the future"/>
    <s v="Environmental awareness using social games where players are challenged to pursue sustainable development in the city of the future."/>
    <n v="20000"/>
    <n v="5328"/>
    <x v="2"/>
    <x v="0"/>
    <s v="USD"/>
    <n v="1334326635"/>
    <n v="1329146235"/>
    <b v="0"/>
    <n v="21"/>
    <b v="0"/>
    <x v="6"/>
    <s v="video games"/>
    <x v="1108"/>
    <x v="5"/>
    <m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x v="0"/>
    <s v="USD"/>
    <n v="1479495790"/>
    <n v="1476900190"/>
    <b v="0"/>
    <n v="3"/>
    <b v="0"/>
    <x v="6"/>
    <s v="video games"/>
    <x v="1109"/>
    <x v="2"/>
    <m/>
  </r>
  <r>
    <n v="1110"/>
    <s v="PSI - Role Playing Game"/>
    <s v="PSI is a game about a group of people dealing with the effects of Nightmares becoming reality, life will never be the same."/>
    <n v="4575"/>
    <n v="5322"/>
    <x v="2"/>
    <x v="0"/>
    <s v="USD"/>
    <n v="1354919022"/>
    <n v="1352327022"/>
    <b v="0"/>
    <n v="11"/>
    <b v="0"/>
    <x v="6"/>
    <s v="video games"/>
    <x v="1110"/>
    <x v="5"/>
    <m/>
  </r>
  <r>
    <n v="1111"/>
    <s v="Funding HyperLight Studios"/>
    <s v="We are bringing a new gaming experience to the field. One that will connect a community of people and servers from around the world."/>
    <n v="4000"/>
    <n v="5308.26"/>
    <x v="2"/>
    <x v="0"/>
    <s v="USD"/>
    <n v="1452228790"/>
    <n v="1449636790"/>
    <b v="0"/>
    <n v="1"/>
    <b v="0"/>
    <x v="6"/>
    <s v="video games"/>
    <x v="1111"/>
    <x v="0"/>
    <m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x v="0"/>
    <s v="USD"/>
    <n v="1421656200"/>
    <n v="1416507211"/>
    <b v="0"/>
    <n v="312"/>
    <b v="0"/>
    <x v="6"/>
    <s v="video games"/>
    <x v="1112"/>
    <x v="3"/>
    <m/>
  </r>
  <r>
    <n v="1113"/>
    <s v="A YouTube Gaming Channel"/>
    <s v="A start up YouTube PC Gaming channel named ''Jeansie''. Comprised of witty banter and slightly above average  gaming skills :)"/>
    <n v="4000"/>
    <n v="5297"/>
    <x v="2"/>
    <x v="1"/>
    <s v="GBP"/>
    <n v="1408058820"/>
    <n v="1405466820"/>
    <b v="0"/>
    <n v="1"/>
    <b v="0"/>
    <x v="6"/>
    <s v="video games"/>
    <x v="1113"/>
    <x v="3"/>
    <m/>
  </r>
  <r>
    <n v="1114"/>
    <s v="TeleRide"/>
    <s v="SciFi racing game for Android &amp; iOS platforms. Player gets a unique weapon which introduces an additional dimension to the competition."/>
    <n v="5000"/>
    <n v="5295"/>
    <x v="2"/>
    <x v="1"/>
    <s v="GBP"/>
    <n v="1381306687"/>
    <n v="1378714687"/>
    <b v="0"/>
    <n v="3"/>
    <b v="0"/>
    <x v="6"/>
    <s v="video games"/>
    <x v="1114"/>
    <x v="4"/>
    <m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x v="0"/>
    <s v="USD"/>
    <n v="1459352495"/>
    <n v="1456764095"/>
    <b v="0"/>
    <n v="4"/>
    <b v="0"/>
    <x v="6"/>
    <s v="video games"/>
    <x v="1115"/>
    <x v="2"/>
    <m/>
  </r>
  <r>
    <n v="1116"/>
    <s v="Quest Remnants of Chaos"/>
    <s v="A medieval, post apocolyptic, Online, MMORPG. Class morphing, character customization game."/>
    <n v="5000"/>
    <n v="5285"/>
    <x v="2"/>
    <x v="0"/>
    <s v="USD"/>
    <n v="1339273208"/>
    <n v="1334089208"/>
    <b v="0"/>
    <n v="10"/>
    <b v="0"/>
    <x v="6"/>
    <s v="video games"/>
    <x v="1116"/>
    <x v="5"/>
    <m/>
  </r>
  <r>
    <n v="1117"/>
    <s v="Medieval Village"/>
    <s v="Experience the Medieval in your own village. Increase your village into a city and walk through the streets."/>
    <n v="5000"/>
    <n v="5271"/>
    <x v="2"/>
    <x v="12"/>
    <s v="EUR"/>
    <n v="1451053313"/>
    <n v="1448461313"/>
    <b v="0"/>
    <n v="8"/>
    <b v="0"/>
    <x v="6"/>
    <s v="video games"/>
    <x v="1117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x v="2"/>
    <s v="AUD"/>
    <n v="1396666779"/>
    <n v="1394078379"/>
    <b v="0"/>
    <n v="3"/>
    <b v="0"/>
    <x v="6"/>
    <s v="video games"/>
    <x v="1118"/>
    <x v="3"/>
    <m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x v="0"/>
    <s v="USD"/>
    <n v="1396810864"/>
    <n v="1395687664"/>
    <b v="0"/>
    <n v="1"/>
    <b v="0"/>
    <x v="6"/>
    <s v="video games"/>
    <x v="1119"/>
    <x v="3"/>
    <m/>
  </r>
  <r>
    <n v="1120"/>
    <s v="PlanEt Ninjahwah"/>
    <s v="Planet Ninjahwah is a highly anticipated futuristic action adventure game that will blow your mind!!"/>
    <n v="5000"/>
    <n v="5260"/>
    <x v="2"/>
    <x v="0"/>
    <s v="USD"/>
    <n v="1319835400"/>
    <n v="1315947400"/>
    <b v="0"/>
    <n v="0"/>
    <b v="0"/>
    <x v="6"/>
    <s v="video games"/>
    <x v="1120"/>
    <x v="6"/>
    <m/>
  </r>
  <r>
    <n v="1121"/>
    <s v="Pwincess"/>
    <s v="An action packed, side scrolling, platform jumping, laser shooting ADVENTURE that will be fun for everyone."/>
    <n v="4700"/>
    <n v="5259"/>
    <x v="2"/>
    <x v="0"/>
    <s v="USD"/>
    <n v="1457904316"/>
    <n v="1455315916"/>
    <b v="0"/>
    <n v="5"/>
    <b v="0"/>
    <x v="6"/>
    <s v="video games"/>
    <x v="1121"/>
    <x v="2"/>
    <m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x v="1"/>
    <s v="GBP"/>
    <n v="1369932825"/>
    <n v="1368723225"/>
    <b v="0"/>
    <n v="0"/>
    <b v="0"/>
    <x v="6"/>
    <s v="video games"/>
    <x v="1122"/>
    <x v="4"/>
    <m/>
  </r>
  <r>
    <n v="1123"/>
    <s v="Droplets"/>
    <s v="Fast paced mobile game where you control a rain drop by tilting your screen. Absorb other rain drops to go faster, but avoid clouds."/>
    <n v="50000"/>
    <n v="5250"/>
    <x v="2"/>
    <x v="0"/>
    <s v="USD"/>
    <n v="1397910848"/>
    <n v="1395318848"/>
    <b v="0"/>
    <n v="3"/>
    <b v="0"/>
    <x v="6"/>
    <s v="video games"/>
    <x v="1123"/>
    <x v="3"/>
    <m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x v="0"/>
    <s v="USD"/>
    <n v="1430409651"/>
    <n v="1427817651"/>
    <b v="0"/>
    <n v="7"/>
    <b v="0"/>
    <x v="6"/>
    <s v="mobile games"/>
    <x v="1124"/>
    <x v="0"/>
    <m/>
  </r>
  <r>
    <n v="1125"/>
    <s v="Ultimate Supremacy"/>
    <s v="Ultimate Supremacy will be the ultimate in mobile gaming, if you love fighting and strategy games, you will love Ultimate Supremacy."/>
    <n v="5000"/>
    <n v="5236"/>
    <x v="2"/>
    <x v="1"/>
    <s v="GBP"/>
    <n v="1443193130"/>
    <n v="1438009130"/>
    <b v="0"/>
    <n v="0"/>
    <b v="0"/>
    <x v="6"/>
    <s v="mobile games"/>
    <x v="1125"/>
    <x v="0"/>
    <m/>
  </r>
  <r>
    <n v="1126"/>
    <s v="GAMING TO LEARN"/>
    <s v="Imagine a science class where the teacher walks in a says &quot;Take out your cell phone and play a game.&quot;"/>
    <n v="5000"/>
    <n v="5235"/>
    <x v="2"/>
    <x v="0"/>
    <s v="USD"/>
    <n v="1468482694"/>
    <n v="1465890694"/>
    <b v="0"/>
    <n v="2"/>
    <b v="0"/>
    <x v="6"/>
    <s v="mobile games"/>
    <x v="1126"/>
    <x v="2"/>
    <m/>
  </r>
  <r>
    <n v="1127"/>
    <s v="ABRAcaPOCUS!!"/>
    <s v="A fast-paced, creepy/cute mobile puzzle game where you draw series of magic symbols to summon &amp; collect demons, monsters, gods, &amp; myths"/>
    <n v="5000"/>
    <n v="5234"/>
    <x v="2"/>
    <x v="0"/>
    <s v="USD"/>
    <n v="1416000600"/>
    <n v="1413318600"/>
    <b v="0"/>
    <n v="23"/>
    <b v="0"/>
    <x v="6"/>
    <s v="mobile games"/>
    <x v="1127"/>
    <x v="3"/>
    <m/>
  </r>
  <r>
    <n v="1128"/>
    <s v="Flying Turds"/>
    <s v="#havingfunFTW"/>
    <n v="280000"/>
    <n v="5233"/>
    <x v="2"/>
    <x v="1"/>
    <s v="GBP"/>
    <n v="1407425717"/>
    <n v="1404833717"/>
    <b v="0"/>
    <n v="1"/>
    <b v="0"/>
    <x v="6"/>
    <s v="mobile games"/>
    <x v="1128"/>
    <x v="3"/>
    <m/>
  </r>
  <r>
    <n v="1129"/>
    <s v="Angry words with Friends"/>
    <s v="This app will provide you with the ability to use your most favorite profanities while playing a game with your friends."/>
    <n v="5000"/>
    <n v="5232"/>
    <x v="2"/>
    <x v="0"/>
    <s v="USD"/>
    <n v="1465107693"/>
    <n v="1462515693"/>
    <b v="0"/>
    <n v="2"/>
    <b v="0"/>
    <x v="6"/>
    <s v="mobile games"/>
    <x v="1129"/>
    <x v="2"/>
    <m/>
  </r>
  <r>
    <n v="1130"/>
    <s v="Terror Interceptor Mobile Video Game"/>
    <s v="A modernized version of the classic aerial combat arcade game 1942.  Use real fighter jets to take down terrorists on a global scale."/>
    <n v="4000"/>
    <n v="5226"/>
    <x v="2"/>
    <x v="0"/>
    <s v="USD"/>
    <n v="1416963300"/>
    <n v="1411775700"/>
    <b v="0"/>
    <n v="3"/>
    <b v="0"/>
    <x v="6"/>
    <s v="mobile games"/>
    <x v="1130"/>
    <x v="3"/>
    <m/>
  </r>
  <r>
    <n v="1131"/>
    <s v="Hot Potato - The App"/>
    <s v="Don't drop it like it's hot..Hot Potato is a battle between friends. Compete to keep Mr Potato off the ground. Who will drop him first?"/>
    <n v="5000"/>
    <n v="5226"/>
    <x v="2"/>
    <x v="2"/>
    <s v="AUD"/>
    <n v="1450993668"/>
    <n v="1448401668"/>
    <b v="0"/>
    <n v="0"/>
    <b v="0"/>
    <x v="6"/>
    <s v="mobile games"/>
    <x v="1131"/>
    <x v="0"/>
    <m/>
  </r>
  <r>
    <n v="1132"/>
    <s v="One"/>
    <s v="One is a simple mobile game about exploring the connections between all living things. Featuring hand-painted art."/>
    <n v="5000"/>
    <n v="5222"/>
    <x v="2"/>
    <x v="5"/>
    <s v="CAD"/>
    <n v="1483238771"/>
    <n v="1480646771"/>
    <b v="0"/>
    <n v="13"/>
    <b v="0"/>
    <x v="6"/>
    <s v="mobile games"/>
    <x v="1132"/>
    <x v="2"/>
    <m/>
  </r>
  <r>
    <n v="1133"/>
    <s v="Ping"/>
    <s v="Ping is a simple game currently in the design process, where the player lives off of the power of their connection to the internet."/>
    <n v="4500"/>
    <n v="5221"/>
    <x v="2"/>
    <x v="1"/>
    <s v="GBP"/>
    <n v="1406799981"/>
    <n v="1404207981"/>
    <b v="0"/>
    <n v="1"/>
    <b v="0"/>
    <x v="6"/>
    <s v="mobile games"/>
    <x v="1133"/>
    <x v="3"/>
    <m/>
  </r>
  <r>
    <n v="1134"/>
    <s v="New Mario Bro's style game!"/>
    <s v="We are creating a new Mario Bro's style game called KFK:Original. It's challenging, fun and totally awesome!!!"/>
    <n v="4500"/>
    <n v="5221"/>
    <x v="2"/>
    <x v="2"/>
    <s v="AUD"/>
    <n v="1417235580"/>
    <n v="1416034228"/>
    <b v="0"/>
    <n v="1"/>
    <b v="0"/>
    <x v="6"/>
    <s v="mobile games"/>
    <x v="1134"/>
    <x v="3"/>
    <m/>
  </r>
  <r>
    <n v="1135"/>
    <s v="Trumperama"/>
    <s v="&quot;Trumperama&quot; ist ein Jump 'n' Run Spiel im 8-Bit Stil fÃ¼r Android._x000a_Donald Trump gewinnt die Wahlen und muss gestoppt werden!"/>
    <n v="20000"/>
    <n v="5212"/>
    <x v="2"/>
    <x v="12"/>
    <s v="EUR"/>
    <n v="1470527094"/>
    <n v="1467935094"/>
    <b v="0"/>
    <n v="1"/>
    <b v="0"/>
    <x v="6"/>
    <s v="mobile games"/>
    <x v="1135"/>
    <x v="2"/>
    <m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x v="6"/>
    <s v="EUR"/>
    <n v="1450541229"/>
    <n v="1447949229"/>
    <b v="0"/>
    <n v="6"/>
    <b v="0"/>
    <x v="6"/>
    <s v="mobile games"/>
    <x v="1136"/>
    <x v="0"/>
    <m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x v="0"/>
    <s v="USD"/>
    <n v="1461440421"/>
    <n v="1458848421"/>
    <b v="0"/>
    <n v="39"/>
    <b v="0"/>
    <x v="6"/>
    <s v="mobile games"/>
    <x v="1137"/>
    <x v="2"/>
    <m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x v="0"/>
    <s v="USD"/>
    <n v="1485035131"/>
    <n v="1483307131"/>
    <b v="0"/>
    <n v="4"/>
    <b v="0"/>
    <x v="6"/>
    <s v="mobile games"/>
    <x v="1138"/>
    <x v="1"/>
    <m/>
  </r>
  <r>
    <n v="1139"/>
    <s v="Soulwalker"/>
    <s v="Take control of the Void and bend it to your will as you perfect your strategy and amass your deck. The light gathers, your power grows"/>
    <n v="5000"/>
    <n v="5195"/>
    <x v="2"/>
    <x v="0"/>
    <s v="USD"/>
    <n v="1420100426"/>
    <n v="1417508426"/>
    <b v="0"/>
    <n v="1"/>
    <b v="0"/>
    <x v="6"/>
    <s v="mobile games"/>
    <x v="1139"/>
    <x v="3"/>
    <m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6"/>
    <s v="mobile games"/>
    <x v="1140"/>
    <x v="0"/>
    <m/>
  </r>
  <r>
    <n v="1141"/>
    <s v="Arena Z - Zombie Survival"/>
    <s v="I think this will be a great game!"/>
    <n v="5000"/>
    <n v="5176"/>
    <x v="2"/>
    <x v="12"/>
    <s v="EUR"/>
    <n v="1436460450"/>
    <n v="1433868450"/>
    <b v="0"/>
    <n v="0"/>
    <b v="0"/>
    <x v="6"/>
    <s v="mobile games"/>
    <x v="1141"/>
    <x v="0"/>
    <m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x v="0"/>
    <s v="USD"/>
    <n v="1424131727"/>
    <n v="1421539727"/>
    <b v="0"/>
    <n v="0"/>
    <b v="0"/>
    <x v="6"/>
    <s v="mobile games"/>
    <x v="1142"/>
    <x v="0"/>
    <m/>
  </r>
  <r>
    <n v="1143"/>
    <s v="Convergence: Rift Wars"/>
    <s v="Convergence: RiftWars is a easy to approach competitive turn-based strategy game, featuring quick game play and military tactics."/>
    <n v="5000"/>
    <n v="5167"/>
    <x v="2"/>
    <x v="0"/>
    <s v="USD"/>
    <n v="1450327126"/>
    <n v="1447735126"/>
    <b v="0"/>
    <n v="8"/>
    <b v="0"/>
    <x v="6"/>
    <s v="mobile games"/>
    <x v="1143"/>
    <x v="0"/>
    <m/>
  </r>
  <r>
    <n v="1144"/>
    <s v="We Need Your Help to Finish Our BBQ Food Truck"/>
    <s v="We need your help to finish our food truck. We are building a BBQ Food Truck to serve competition style BBQ."/>
    <n v="4000"/>
    <n v="5157"/>
    <x v="2"/>
    <x v="0"/>
    <s v="USD"/>
    <n v="1430281320"/>
    <n v="1427689320"/>
    <b v="0"/>
    <n v="0"/>
    <b v="0"/>
    <x v="7"/>
    <s v="food trucks"/>
    <x v="1144"/>
    <x v="0"/>
    <m/>
  </r>
  <r>
    <n v="1145"/>
    <s v="A FORK IN THE ROAD food truck"/>
    <s v="Emphasizing locally and responsibly raised ingredients, serving delicious food! I need your help."/>
    <n v="5000"/>
    <n v="5145"/>
    <x v="2"/>
    <x v="0"/>
    <s v="USD"/>
    <n v="1412272592"/>
    <n v="1407088592"/>
    <b v="0"/>
    <n v="1"/>
    <b v="0"/>
    <x v="7"/>
    <s v="food trucks"/>
    <x v="1145"/>
    <x v="3"/>
    <m/>
  </r>
  <r>
    <n v="1146"/>
    <s v="Sleepy PIg Barbecue: Auburn's First BBQ Food Truck"/>
    <s v="Bringing the flavor of competition BBQ to small town Auburn with the ease of a big city food truck."/>
    <n v="5000"/>
    <n v="5135"/>
    <x v="2"/>
    <x v="0"/>
    <s v="USD"/>
    <n v="1399071173"/>
    <n v="1395787973"/>
    <b v="0"/>
    <n v="12"/>
    <b v="0"/>
    <x v="7"/>
    <s v="food trucks"/>
    <x v="1146"/>
    <x v="3"/>
    <m/>
  </r>
  <r>
    <n v="1147"/>
    <s v="baked pugtato"/>
    <s v="amazing gourmet baked potato truck with variable options for everyone, its always been my dream, help me make it come true :)."/>
    <n v="5000"/>
    <n v="5116.18"/>
    <x v="2"/>
    <x v="5"/>
    <s v="CAD"/>
    <n v="1413760783"/>
    <n v="1408576783"/>
    <b v="0"/>
    <n v="0"/>
    <b v="0"/>
    <x v="7"/>
    <s v="food trucks"/>
    <x v="1147"/>
    <x v="3"/>
    <m/>
  </r>
  <r>
    <n v="1148"/>
    <s v="Warren's / Adilyn's Rollin' Bistro"/>
    <s v="New local (Louisville, KY.) food truck with a refreshing spin on rolling kitchens."/>
    <n v="5000"/>
    <n v="5116"/>
    <x v="2"/>
    <x v="0"/>
    <s v="USD"/>
    <n v="1480568781"/>
    <n v="1477973181"/>
    <b v="0"/>
    <n v="3"/>
    <b v="0"/>
    <x v="7"/>
    <s v="food trucks"/>
    <x v="1148"/>
    <x v="2"/>
    <m/>
  </r>
  <r>
    <n v="1149"/>
    <s v="The Floridian Food Truck"/>
    <s v="Bringing culturally diverse Floridian cuisine to the people!"/>
    <n v="5000"/>
    <n v="5105"/>
    <x v="2"/>
    <x v="0"/>
    <s v="USD"/>
    <n v="1466096566"/>
    <n v="1463504566"/>
    <b v="0"/>
    <n v="2"/>
    <b v="0"/>
    <x v="7"/>
    <s v="food trucks"/>
    <x v="1149"/>
    <x v="2"/>
    <m/>
  </r>
  <r>
    <n v="1150"/>
    <s v="Chef Po's Food Truck"/>
    <s v="Bringing delicious authentic and fusion Taiwanese Food to the West Coast."/>
    <n v="5000"/>
    <n v="5103"/>
    <x v="2"/>
    <x v="0"/>
    <s v="USD"/>
    <n v="1452293675"/>
    <n v="1447109675"/>
    <b v="0"/>
    <n v="6"/>
    <b v="0"/>
    <x v="7"/>
    <s v="food trucks"/>
    <x v="1150"/>
    <x v="0"/>
    <m/>
  </r>
  <r>
    <n v="1151"/>
    <s v="Blaze'n Pontiac Grill"/>
    <s v="Basically home style foods as huge sandwiches, burgers, and apps. Limitited to NOTHING. Irish,Mexican, cajÃ£n, southern bqq even veggies"/>
    <n v="5000"/>
    <n v="5100"/>
    <x v="2"/>
    <x v="0"/>
    <s v="USD"/>
    <n v="1441592863"/>
    <n v="1439000863"/>
    <b v="0"/>
    <n v="0"/>
    <b v="0"/>
    <x v="7"/>
    <s v="food trucks"/>
    <x v="1151"/>
    <x v="0"/>
    <m/>
  </r>
  <r>
    <n v="1152"/>
    <s v="Peruvian King Food Truck"/>
    <s v="Peruvian food truck with an LA twist."/>
    <n v="4000"/>
    <n v="5100"/>
    <x v="2"/>
    <x v="0"/>
    <s v="USD"/>
    <n v="1431709312"/>
    <n v="1429117312"/>
    <b v="0"/>
    <n v="15"/>
    <b v="0"/>
    <x v="7"/>
    <s v="food trucks"/>
    <x v="1152"/>
    <x v="0"/>
    <m/>
  </r>
  <r>
    <n v="1153"/>
    <s v="The Cold Spot Mobile Trailer"/>
    <s v="A mobile concession trailer for snow cones, ice cream, smoothies and more"/>
    <n v="5000"/>
    <n v="5096"/>
    <x v="2"/>
    <x v="0"/>
    <s v="USD"/>
    <n v="1434647305"/>
    <n v="1432055305"/>
    <b v="0"/>
    <n v="1"/>
    <b v="0"/>
    <x v="7"/>
    <s v="food trucks"/>
    <x v="1153"/>
    <x v="0"/>
    <m/>
  </r>
  <r>
    <n v="1154"/>
    <s v="Food Truck Funding"/>
    <s v="We're about to launch our first ever food truck to share our amazing food and we need your help! Be a part of our truck!"/>
    <n v="3300"/>
    <n v="5087"/>
    <x v="2"/>
    <x v="0"/>
    <s v="USD"/>
    <n v="1441507006"/>
    <n v="1438915006"/>
    <b v="0"/>
    <n v="3"/>
    <b v="0"/>
    <x v="7"/>
    <s v="food trucks"/>
    <x v="1154"/>
    <x v="0"/>
    <m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x v="0"/>
    <s v="USD"/>
    <n v="1408040408"/>
    <n v="1405448408"/>
    <b v="0"/>
    <n v="8"/>
    <b v="0"/>
    <x v="7"/>
    <s v="food trucks"/>
    <x v="1155"/>
    <x v="3"/>
    <m/>
  </r>
  <r>
    <n v="1156"/>
    <s v="Harley Hawg Dogs, Inc"/>
    <s v="A Food Truck featuring Deep Fried Natural Casing Beef/Pork mix Hot Dogs, New York Style Rippers. Also serving Fresh Cut Fries."/>
    <n v="2000"/>
    <n v="5080"/>
    <x v="2"/>
    <x v="0"/>
    <s v="USD"/>
    <n v="1424742162"/>
    <n v="1422150162"/>
    <b v="0"/>
    <n v="0"/>
    <b v="0"/>
    <x v="7"/>
    <s v="food trucks"/>
    <x v="1156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x v="0"/>
    <s v="USD"/>
    <n v="1417795480"/>
    <n v="1412607880"/>
    <b v="0"/>
    <n v="3"/>
    <b v="0"/>
    <x v="7"/>
    <s v="food trucks"/>
    <x v="1157"/>
    <x v="3"/>
    <m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x v="0"/>
    <s v="USD"/>
    <n v="1418091128"/>
    <n v="1415499128"/>
    <b v="0"/>
    <n v="3"/>
    <b v="0"/>
    <x v="7"/>
    <s v="food trucks"/>
    <x v="1158"/>
    <x v="3"/>
    <m/>
  </r>
  <r>
    <n v="1159"/>
    <s v="Skewed Up Food Truck"/>
    <s v="Skewed Up food truck is my dream and need help getting it started, presenting some to the bank for my loan, spice up logo, etc."/>
    <n v="5000"/>
    <n v="5070"/>
    <x v="2"/>
    <x v="0"/>
    <s v="USD"/>
    <n v="1435679100"/>
    <n v="1433006765"/>
    <b v="0"/>
    <n v="0"/>
    <b v="0"/>
    <x v="7"/>
    <s v="food trucks"/>
    <x v="1159"/>
    <x v="0"/>
    <m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x v="0"/>
    <s v="USD"/>
    <n v="1427510586"/>
    <n v="1424922186"/>
    <b v="0"/>
    <n v="19"/>
    <b v="0"/>
    <x v="7"/>
    <s v="food trucks"/>
    <x v="1160"/>
    <x v="0"/>
    <m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x v="0"/>
    <s v="USD"/>
    <n v="1432047989"/>
    <n v="1430233589"/>
    <b v="0"/>
    <n v="0"/>
    <b v="0"/>
    <x v="7"/>
    <s v="food trucks"/>
    <x v="1161"/>
    <x v="0"/>
    <m/>
  </r>
  <r>
    <n v="1162"/>
    <s v="Super Natural Kooking"/>
    <s v="Solar Powered, Recycled Fryer Oil for Truck Fuel, Locally Grown Organic &amp; Hormone Free Foods, Pop-up Bands, Private Party and Functions"/>
    <n v="5000"/>
    <n v="5055"/>
    <x v="2"/>
    <x v="0"/>
    <s v="USD"/>
    <n v="1411662264"/>
    <n v="1408983864"/>
    <b v="0"/>
    <n v="2"/>
    <b v="0"/>
    <x v="7"/>
    <s v="food trucks"/>
    <x v="1162"/>
    <x v="3"/>
    <m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x v="0"/>
    <s v="USD"/>
    <n v="1407604920"/>
    <n v="1405012920"/>
    <b v="0"/>
    <n v="0"/>
    <b v="0"/>
    <x v="7"/>
    <s v="food trucks"/>
    <x v="1163"/>
    <x v="3"/>
    <m/>
  </r>
  <r>
    <n v="1164"/>
    <s v="Bayou Classic BBQ"/>
    <s v="Bayou Classic BBQ will be  Mansura,LA _x000a_newest and best mobile food truck_x000a_serving delicious BBQ Georgia style slow_x000a_smoke BBQ!"/>
    <n v="150000"/>
    <n v="5051"/>
    <x v="2"/>
    <x v="0"/>
    <s v="USD"/>
    <n v="1466270582"/>
    <n v="1463678582"/>
    <b v="0"/>
    <n v="0"/>
    <b v="0"/>
    <x v="7"/>
    <s v="food trucks"/>
    <x v="1164"/>
    <x v="2"/>
    <m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x v="0"/>
    <s v="USD"/>
    <n v="1404623330"/>
    <n v="1401685730"/>
    <b v="0"/>
    <n v="25"/>
    <b v="0"/>
    <x v="7"/>
    <s v="food trucks"/>
    <x v="1165"/>
    <x v="3"/>
    <m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x v="0"/>
    <s v="USD"/>
    <n v="1435291200"/>
    <n v="1432640342"/>
    <b v="0"/>
    <n v="8"/>
    <b v="0"/>
    <x v="7"/>
    <s v="food trucks"/>
    <x v="1166"/>
    <x v="0"/>
    <m/>
  </r>
  <r>
    <n v="1167"/>
    <s v="Empanada Express Food Truck"/>
    <s v="A mobile food truck serving up a Latino-inspired fusion cuisine using fresh, local, &amp; organic ingredients!"/>
    <n v="4000"/>
    <n v="5050"/>
    <x v="2"/>
    <x v="0"/>
    <s v="USD"/>
    <n v="1410543495"/>
    <n v="1407865095"/>
    <b v="0"/>
    <n v="16"/>
    <b v="0"/>
    <x v="7"/>
    <s v="food trucks"/>
    <x v="1167"/>
    <x v="3"/>
    <m/>
  </r>
  <r>
    <n v="1168"/>
    <s v="SiMpLy FreSH fOoD TrUck"/>
    <s v="Simply fresh farm to table on wheels working close with local farms to ensure the highest of quality of product ."/>
    <n v="5000"/>
    <n v="5046.5200000000004"/>
    <x v="2"/>
    <x v="0"/>
    <s v="USD"/>
    <n v="1474507065"/>
    <n v="1471915065"/>
    <b v="0"/>
    <n v="3"/>
    <b v="0"/>
    <x v="7"/>
    <s v="food trucks"/>
    <x v="1168"/>
    <x v="2"/>
    <m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x v="0"/>
    <s v="USD"/>
    <n v="1424593763"/>
    <n v="1422001763"/>
    <b v="0"/>
    <n v="3"/>
    <b v="0"/>
    <x v="7"/>
    <s v="food trucks"/>
    <x v="1169"/>
    <x v="0"/>
    <m/>
  </r>
  <r>
    <n v="1170"/>
    <s v="Its A Rib Thing"/>
    <s v="They are sweet, sticky and incredibly addictive. People are left with a huge smile and a full stomach but still ask for more!!!"/>
    <n v="5000"/>
    <n v="5041"/>
    <x v="2"/>
    <x v="1"/>
    <s v="GBP"/>
    <n v="1433021171"/>
    <n v="1430429171"/>
    <b v="0"/>
    <n v="2"/>
    <b v="0"/>
    <x v="7"/>
    <s v="food trucks"/>
    <x v="1170"/>
    <x v="0"/>
    <m/>
  </r>
  <r>
    <n v="1171"/>
    <s v="The Mean Green Purple Machine"/>
    <s v="Tulsa's first true biodiesel, alternative energy powered food truck! Oh yeah, and delicious food!"/>
    <n v="5000"/>
    <n v="5040"/>
    <x v="2"/>
    <x v="0"/>
    <s v="USD"/>
    <n v="1415909927"/>
    <n v="1414351127"/>
    <b v="0"/>
    <n v="1"/>
    <b v="0"/>
    <x v="7"/>
    <s v="food trucks"/>
    <x v="1171"/>
    <x v="3"/>
    <m/>
  </r>
  <r>
    <n v="1172"/>
    <s v="let your dayz take you to the dogs."/>
    <s v="Bringing YOUR favorite dog recipes to the streets."/>
    <n v="5000"/>
    <n v="5035.6899999999996"/>
    <x v="2"/>
    <x v="0"/>
    <s v="USD"/>
    <n v="1408551752"/>
    <n v="1405959752"/>
    <b v="0"/>
    <n v="0"/>
    <b v="0"/>
    <x v="7"/>
    <s v="food trucks"/>
    <x v="1172"/>
    <x v="3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x v="0"/>
    <s v="USD"/>
    <n v="1438576057"/>
    <n v="1435552057"/>
    <b v="0"/>
    <n v="1"/>
    <b v="0"/>
    <x v="7"/>
    <s v="food trucks"/>
    <x v="1173"/>
    <x v="0"/>
    <m/>
  </r>
  <r>
    <n v="1174"/>
    <s v="Give The Black Burro a Stable Stable"/>
    <s v="Help me purchase a parking space to be the Burro's permanant home, I need your help to raise $15,000!"/>
    <n v="5000"/>
    <n v="5024"/>
    <x v="2"/>
    <x v="0"/>
    <s v="USD"/>
    <n v="1462738327"/>
    <n v="1460146327"/>
    <b v="0"/>
    <n v="19"/>
    <b v="0"/>
    <x v="7"/>
    <s v="food trucks"/>
    <x v="1174"/>
    <x v="2"/>
    <m/>
  </r>
  <r>
    <n v="1175"/>
    <s v="Bad To The Cone Food Service ATX"/>
    <s v="&quot;Create-Your-Cone&quot;. Freshly made waffle cones stuffed with your choice of yummy ingredients, or frozen yogurt!"/>
    <n v="5000"/>
    <n v="5016"/>
    <x v="2"/>
    <x v="0"/>
    <s v="USD"/>
    <n v="1436981339"/>
    <n v="1434389339"/>
    <b v="0"/>
    <n v="9"/>
    <b v="0"/>
    <x v="7"/>
    <s v="food trucks"/>
    <x v="1175"/>
    <x v="0"/>
    <m/>
  </r>
  <r>
    <n v="1176"/>
    <s v="Mirlin's Sushi"/>
    <s v="Mirlins Sushi!_x000a_Find us on Facebook!_x000a_(Gives backers a voice, and a direct link to us! No kickstarter disappearing act here!)"/>
    <n v="5000"/>
    <n v="5012.25"/>
    <x v="2"/>
    <x v="2"/>
    <s v="AUD"/>
    <n v="1488805200"/>
    <n v="1484094498"/>
    <b v="0"/>
    <n v="1"/>
    <b v="0"/>
    <x v="7"/>
    <s v="food trucks"/>
    <x v="1176"/>
    <x v="1"/>
    <m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x v="1"/>
    <s v="GBP"/>
    <n v="1413388296"/>
    <n v="1410796296"/>
    <b v="0"/>
    <n v="0"/>
    <b v="0"/>
    <x v="7"/>
    <s v="food trucks"/>
    <x v="1177"/>
    <x v="3"/>
    <m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x v="0"/>
    <s v="USD"/>
    <n v="1408225452"/>
    <n v="1405633452"/>
    <b v="0"/>
    <n v="1"/>
    <b v="0"/>
    <x v="7"/>
    <s v="food trucks"/>
    <x v="1178"/>
    <x v="3"/>
    <m/>
  </r>
  <r>
    <n v="1179"/>
    <s v="El Camion Roja"/>
    <s v="Mexican Style Food Truck, run by a Red Seal Chef, in a town with NO MEXICAN FOOD! That is a culinary emergency situation!"/>
    <n v="5000"/>
    <n v="5001"/>
    <x v="2"/>
    <x v="5"/>
    <s v="CAD"/>
    <n v="1446052627"/>
    <n v="1443460627"/>
    <b v="0"/>
    <n v="5"/>
    <b v="0"/>
    <x v="7"/>
    <s v="food trucks"/>
    <x v="1179"/>
    <x v="0"/>
    <m/>
  </r>
  <r>
    <n v="1180"/>
    <s v="Hogzilla S.O.W. (Squeals On Wheels) A Veteran Owned Company"/>
    <s v="We would like to start a military-themed food truck to serve the Battle Creek/Kalamazoo area."/>
    <n v="5000"/>
    <n v="5000.18"/>
    <x v="2"/>
    <x v="0"/>
    <s v="USD"/>
    <n v="1403983314"/>
    <n v="1400786514"/>
    <b v="0"/>
    <n v="85"/>
    <b v="0"/>
    <x v="7"/>
    <s v="food trucks"/>
    <x v="1180"/>
    <x v="3"/>
    <m/>
  </r>
  <r>
    <n v="1181"/>
    <s v="Gringo Loco Tacos Food Truck"/>
    <s v="Bringing the best tacos to the streets of Chicago!"/>
    <n v="5000"/>
    <n v="5000"/>
    <x v="2"/>
    <x v="0"/>
    <s v="USD"/>
    <n v="1425197321"/>
    <n v="1422605321"/>
    <b v="0"/>
    <n v="3"/>
    <b v="0"/>
    <x v="7"/>
    <s v="food trucks"/>
    <x v="1181"/>
    <x v="0"/>
    <m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x v="0"/>
    <s v="USD"/>
    <n v="1484239320"/>
    <n v="1482609088"/>
    <b v="0"/>
    <n v="4"/>
    <b v="0"/>
    <x v="7"/>
    <s v="food trucks"/>
    <x v="1182"/>
    <x v="2"/>
    <m/>
  </r>
  <r>
    <n v="1183"/>
    <s v="Freshie's Donuts Food Trailer"/>
    <s v="Help Freshie keep her dream alive by pledging to get a donut truck! She will be able to do events as well as cater to the community"/>
    <n v="5000"/>
    <n v="5000"/>
    <x v="2"/>
    <x v="0"/>
    <s v="USD"/>
    <n v="1478059140"/>
    <n v="1476391223"/>
    <b v="0"/>
    <n v="3"/>
    <b v="0"/>
    <x v="7"/>
    <s v="food trucks"/>
    <x v="1183"/>
    <x v="2"/>
    <m/>
  </r>
  <r>
    <n v="1184"/>
    <s v="2016/2017 Cyclocross Album"/>
    <s v="This coffee table album is the chronicle of the 2016/2017 cyclocross season, the latest edition of the renowned cyclephotos books."/>
    <n v="5000"/>
    <n v="5000"/>
    <x v="0"/>
    <x v="1"/>
    <s v="GBP"/>
    <n v="1486391011"/>
    <n v="1483712611"/>
    <b v="0"/>
    <n v="375"/>
    <b v="1"/>
    <x v="8"/>
    <s v="photobooks"/>
    <x v="1184"/>
    <x v="1"/>
    <m/>
  </r>
  <r>
    <n v="1185"/>
    <s v="Katrina  Reflections"/>
    <s v="A photo exhibition and book showcasing images and stories of our time in New Orleans, commemorating Katrinaâ€™s ten year anniversary."/>
    <n v="5000"/>
    <n v="5000"/>
    <x v="0"/>
    <x v="0"/>
    <s v="USD"/>
    <n v="1433736000"/>
    <n v="1430945149"/>
    <b v="0"/>
    <n v="111"/>
    <b v="1"/>
    <x v="8"/>
    <s v="photobooks"/>
    <x v="1185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x v="1"/>
    <s v="GBP"/>
    <n v="1433198520"/>
    <n v="1430340195"/>
    <b v="0"/>
    <n v="123"/>
    <b v="1"/>
    <x v="8"/>
    <s v="photobooks"/>
    <x v="1186"/>
    <x v="0"/>
    <m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x v="0"/>
    <s v="USD"/>
    <n v="1431885600"/>
    <n v="1429133323"/>
    <b v="0"/>
    <n v="70"/>
    <b v="1"/>
    <x v="8"/>
    <s v="photobooks"/>
    <x v="1187"/>
    <x v="0"/>
    <m/>
  </r>
  <r>
    <n v="1188"/>
    <s v="Because Dance."/>
    <s v="A photobook of young dancers and their inspiring stories, photographed in beautiful and unique locations."/>
    <n v="35000"/>
    <n v="4939"/>
    <x v="0"/>
    <x v="5"/>
    <s v="CAD"/>
    <n v="1482943740"/>
    <n v="1481129340"/>
    <b v="0"/>
    <n v="85"/>
    <b v="1"/>
    <x v="8"/>
    <s v="photobooks"/>
    <x v="1188"/>
    <x v="2"/>
    <m/>
  </r>
  <r>
    <n v="1189"/>
    <s v="Road Ramblers"/>
    <s v="A couple of experienced road trippers setting out for the big one. Six months traveling in a converted bus with a book at the end."/>
    <n v="4500"/>
    <n v="4935"/>
    <x v="0"/>
    <x v="0"/>
    <s v="USD"/>
    <n v="1467242995"/>
    <n v="1465428595"/>
    <b v="0"/>
    <n v="86"/>
    <b v="1"/>
    <x v="8"/>
    <s v="photobooks"/>
    <x v="1189"/>
    <x v="2"/>
    <m/>
  </r>
  <r>
    <n v="1190"/>
    <s v="The Reality Of Chronic Illness - The Book"/>
    <s v="A pairing of self portraiture and writing to shed light on the reality of life with chronic illness."/>
    <n v="50000"/>
    <n v="4920"/>
    <x v="0"/>
    <x v="0"/>
    <s v="USD"/>
    <n v="1409500725"/>
    <n v="1406908725"/>
    <b v="0"/>
    <n v="13"/>
    <b v="1"/>
    <x v="8"/>
    <s v="photobooks"/>
    <x v="1190"/>
    <x v="3"/>
    <m/>
  </r>
  <r>
    <n v="1191"/>
    <s v="Good Morning Japan"/>
    <s v="A photo journal capturing 30 days of sweetness in Kyoto, Tokyo, and more. Join me to see the cutest &amp; prettiest images of Japan :)"/>
    <n v="220000"/>
    <n v="4906.59"/>
    <x v="0"/>
    <x v="0"/>
    <s v="USD"/>
    <n v="1458480560"/>
    <n v="1455892160"/>
    <b v="0"/>
    <n v="33"/>
    <b v="1"/>
    <x v="8"/>
    <s v="photobooks"/>
    <x v="1191"/>
    <x v="2"/>
    <m/>
  </r>
  <r>
    <n v="1192"/>
    <s v="Other Worlds - A Make 100 Project"/>
    <s v="A macro landscape photography art book &amp; limited edition prints. A Make 100 project."/>
    <n v="4900"/>
    <n v="4900"/>
    <x v="0"/>
    <x v="1"/>
    <s v="GBP"/>
    <n v="1486814978"/>
    <n v="1484222978"/>
    <b v="0"/>
    <n v="15"/>
    <b v="1"/>
    <x v="8"/>
    <s v="photobooks"/>
    <x v="1192"/>
    <x v="1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x v="0"/>
    <s v="USD"/>
    <n v="1460223453"/>
    <n v="1455043053"/>
    <b v="0"/>
    <n v="273"/>
    <b v="1"/>
    <x v="8"/>
    <s v="photobooks"/>
    <x v="1193"/>
    <x v="2"/>
    <m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x v="17"/>
    <s v="EUR"/>
    <n v="1428493379"/>
    <n v="1425901379"/>
    <b v="0"/>
    <n v="714"/>
    <b v="1"/>
    <x v="8"/>
    <s v="photobooks"/>
    <x v="1194"/>
    <x v="0"/>
    <m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x v="13"/>
    <s v="EUR"/>
    <n v="1450602000"/>
    <n v="1445415653"/>
    <b v="0"/>
    <n v="170"/>
    <b v="1"/>
    <x v="8"/>
    <s v="photobooks"/>
    <x v="1195"/>
    <x v="0"/>
    <m/>
  </r>
  <r>
    <n v="1196"/>
    <s v="NAKED IBIZA - A Large Scale Photography Book by Dylan Rosser"/>
    <s v="A book of male nudes photographed on location in Ibiza over the last 4 years."/>
    <n v="24000"/>
    <n v="4853"/>
    <x v="0"/>
    <x v="1"/>
    <s v="GBP"/>
    <n v="1450467539"/>
    <n v="1447875539"/>
    <b v="0"/>
    <n v="512"/>
    <b v="1"/>
    <x v="8"/>
    <s v="photobooks"/>
    <x v="1196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x v="0"/>
    <s v="USD"/>
    <n v="1465797540"/>
    <n v="1463155034"/>
    <b v="0"/>
    <n v="314"/>
    <b v="1"/>
    <x v="8"/>
    <s v="photobooks"/>
    <x v="1197"/>
    <x v="2"/>
    <m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8"/>
    <s v="photobooks"/>
    <x v="1198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x v="1"/>
    <s v="GBP"/>
    <n v="1436380200"/>
    <n v="1433615400"/>
    <b v="0"/>
    <n v="9"/>
    <b v="1"/>
    <x v="8"/>
    <s v="photobooks"/>
    <x v="1199"/>
    <x v="0"/>
    <m/>
  </r>
  <r>
    <n v="1200"/>
    <s v="Modern Nomads"/>
    <s v="Modern Nomads Journal is an 88 page magazine style publication containing photo stories about Somalis in the Horn of Africa."/>
    <n v="4500"/>
    <n v="4800.8"/>
    <x v="0"/>
    <x v="0"/>
    <s v="USD"/>
    <n v="1429183656"/>
    <n v="1427369256"/>
    <b v="0"/>
    <n v="103"/>
    <b v="1"/>
    <x v="8"/>
    <s v="photobooks"/>
    <x v="1200"/>
    <x v="0"/>
    <m/>
  </r>
  <r>
    <n v="1201"/>
    <s v="Invisible People of Belarus"/>
    <s v="Documentary book about the lives of disabled people and Chernobyl victims living in governmental institutions called Internats"/>
    <n v="4000"/>
    <n v="4796"/>
    <x v="0"/>
    <x v="1"/>
    <s v="GBP"/>
    <n v="1468593246"/>
    <n v="1466001246"/>
    <b v="0"/>
    <n v="111"/>
    <b v="1"/>
    <x v="8"/>
    <s v="photobooks"/>
    <x v="1201"/>
    <x v="2"/>
    <m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x v="2"/>
    <s v="AUD"/>
    <n v="1435388154"/>
    <n v="1432796154"/>
    <b v="0"/>
    <n v="271"/>
    <b v="1"/>
    <x v="8"/>
    <s v="photobooks"/>
    <x v="1202"/>
    <x v="0"/>
    <m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x v="0"/>
    <s v="USD"/>
    <n v="1433083527"/>
    <n v="1430491527"/>
    <b v="0"/>
    <n v="101"/>
    <b v="1"/>
    <x v="8"/>
    <s v="photobooks"/>
    <x v="1203"/>
    <x v="0"/>
    <m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x v="0"/>
    <s v="USD"/>
    <n v="1449205200"/>
    <n v="1445363833"/>
    <b v="0"/>
    <n v="57"/>
    <b v="1"/>
    <x v="8"/>
    <s v="photobooks"/>
    <x v="1204"/>
    <x v="0"/>
    <m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x v="12"/>
    <s v="EUR"/>
    <n v="1434197351"/>
    <n v="1431605351"/>
    <b v="0"/>
    <n v="62"/>
    <b v="1"/>
    <x v="8"/>
    <s v="photobooks"/>
    <x v="1205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x v="15"/>
    <s v="EUR"/>
    <n v="1489238940"/>
    <n v="1486406253"/>
    <b v="0"/>
    <n v="32"/>
    <b v="1"/>
    <x v="8"/>
    <s v="photobooks"/>
    <x v="1206"/>
    <x v="1"/>
    <m/>
  </r>
  <r>
    <n v="1207"/>
    <s v="ITALIANA"/>
    <s v="A humanistic photo book about ancestral &amp; post-modern Italy."/>
    <n v="3500"/>
    <n v="4678.5"/>
    <x v="0"/>
    <x v="13"/>
    <s v="EUR"/>
    <n v="1459418400"/>
    <n v="1456827573"/>
    <b v="0"/>
    <n v="141"/>
    <b v="1"/>
    <x v="8"/>
    <s v="photobooks"/>
    <x v="1207"/>
    <x v="2"/>
    <m/>
  </r>
  <r>
    <n v="1208"/>
    <s v="Into The Great White Sands"/>
    <s v="Help me complete the photography and publish a fine art book on White Sands National Monument, a uniquely significant place."/>
    <n v="2200"/>
    <n v="4673"/>
    <x v="0"/>
    <x v="0"/>
    <s v="USD"/>
    <n v="1458835264"/>
    <n v="1456246864"/>
    <b v="0"/>
    <n v="75"/>
    <b v="1"/>
    <x v="8"/>
    <s v="photobooks"/>
    <x v="1208"/>
    <x v="2"/>
    <m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x v="0"/>
    <s v="USD"/>
    <n v="1488053905"/>
    <n v="1485461905"/>
    <b v="0"/>
    <n v="46"/>
    <b v="1"/>
    <x v="8"/>
    <s v="photobooks"/>
    <x v="1209"/>
    <x v="1"/>
    <m/>
  </r>
  <r>
    <n v="1210"/>
    <s v="Det Andra GÃ¶teborg"/>
    <s v="En fotobok om livet i det enda andra GÃ¶teborg i vÃ¤rlden"/>
    <n v="6500"/>
    <n v="4666"/>
    <x v="0"/>
    <x v="11"/>
    <s v="SEK"/>
    <n v="1433106000"/>
    <n v="1431124572"/>
    <b v="0"/>
    <n v="103"/>
    <b v="1"/>
    <x v="8"/>
    <s v="photobooks"/>
    <x v="1210"/>
    <x v="0"/>
    <m/>
  </r>
  <r>
    <n v="1211"/>
    <s v="500 Views of Japan"/>
    <s v="From 2010 to 2015, I took over 15 000 photos in Japan. Here's 500 of them. Landscape, city view, people and so much more!"/>
    <n v="4500"/>
    <n v="4660"/>
    <x v="0"/>
    <x v="5"/>
    <s v="CAD"/>
    <n v="1465505261"/>
    <n v="1464209261"/>
    <b v="0"/>
    <n v="6"/>
    <b v="1"/>
    <x v="8"/>
    <s v="photobooks"/>
    <x v="1211"/>
    <x v="2"/>
    <m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x v="0"/>
    <s v="USD"/>
    <n v="1448586000"/>
    <n v="1447195695"/>
    <b v="0"/>
    <n v="83"/>
    <b v="1"/>
    <x v="8"/>
    <s v="photobooks"/>
    <x v="1212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x v="1"/>
    <s v="GBP"/>
    <n v="1485886100"/>
    <n v="1482862100"/>
    <b v="0"/>
    <n v="108"/>
    <b v="1"/>
    <x v="8"/>
    <s v="photobooks"/>
    <x v="1213"/>
    <x v="2"/>
    <m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x v="0"/>
    <s v="USD"/>
    <n v="1433880605"/>
    <n v="1428696605"/>
    <b v="0"/>
    <n v="25"/>
    <b v="1"/>
    <x v="8"/>
    <s v="photobooks"/>
    <x v="1214"/>
    <x v="0"/>
    <m/>
  </r>
  <r>
    <n v="1215"/>
    <s v="ShootTokyo: The Book"/>
    <s v="A photography book that brings you on a journey through Tokyo and beyond.   This is a collection of my best images from ShootTokyo."/>
    <n v="3000"/>
    <n v="4641"/>
    <x v="0"/>
    <x v="0"/>
    <s v="USD"/>
    <n v="1401487756"/>
    <n v="1398895756"/>
    <b v="0"/>
    <n v="549"/>
    <b v="1"/>
    <x v="8"/>
    <s v="photobooks"/>
    <x v="1215"/>
    <x v="3"/>
    <m/>
  </r>
  <r>
    <n v="1216"/>
    <s v="In Training: a book of Bonsai photographs"/>
    <s v="A fine art photography book taking a new look at the art of bonsai."/>
    <n v="15000"/>
    <n v="4635"/>
    <x v="0"/>
    <x v="0"/>
    <s v="USD"/>
    <n v="1443826980"/>
    <n v="1441032457"/>
    <b v="0"/>
    <n v="222"/>
    <b v="1"/>
    <x v="8"/>
    <s v="photobooks"/>
    <x v="1216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109225"/>
    <n v="4635"/>
    <x v="0"/>
    <x v="0"/>
    <s v="USD"/>
    <n v="1468524340"/>
    <n v="1465932340"/>
    <b v="0"/>
    <n v="183"/>
    <b v="1"/>
    <x v="8"/>
    <s v="photobooks"/>
    <x v="1217"/>
    <x v="2"/>
    <m/>
  </r>
  <r>
    <n v="1218"/>
    <s v="The Alaska Range"/>
    <s v="The Mountaineers Books and I, Carl Battreall, have teamed up to create the first photography book of the legendary Alaska Range."/>
    <n v="15000"/>
    <n v="4622.01"/>
    <x v="0"/>
    <x v="0"/>
    <s v="USD"/>
    <n v="1446346800"/>
    <n v="1443714800"/>
    <b v="0"/>
    <n v="89"/>
    <b v="1"/>
    <x v="8"/>
    <s v="photobooks"/>
    <x v="1218"/>
    <x v="0"/>
    <m/>
  </r>
  <r>
    <n v="1219"/>
    <s v="The Box"/>
    <s v="The Box is a fine art book of Ron Amato's innovative and seductive photography project."/>
    <n v="4300"/>
    <n v="4610"/>
    <x v="0"/>
    <x v="0"/>
    <s v="USD"/>
    <n v="1476961513"/>
    <n v="1474369513"/>
    <b v="0"/>
    <n v="253"/>
    <b v="1"/>
    <x v="8"/>
    <s v="photobooks"/>
    <x v="1219"/>
    <x v="2"/>
    <m/>
  </r>
  <r>
    <n v="1220"/>
    <s v="All The People"/>
    <s v="A beautiful photo art book of portraits and conversations with people that may expand your idea of gender."/>
    <n v="4500"/>
    <n v="4592"/>
    <x v="0"/>
    <x v="12"/>
    <s v="EUR"/>
    <n v="1440515112"/>
    <n v="1437923112"/>
    <b v="0"/>
    <n v="140"/>
    <b v="1"/>
    <x v="8"/>
    <s v="photobooks"/>
    <x v="1220"/>
    <x v="0"/>
    <m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x v="1"/>
    <s v="GBP"/>
    <n v="1480809600"/>
    <n v="1478431488"/>
    <b v="0"/>
    <n v="103"/>
    <b v="1"/>
    <x v="8"/>
    <s v="photobooks"/>
    <x v="1221"/>
    <x v="2"/>
    <m/>
  </r>
  <r>
    <n v="1222"/>
    <s v="Project Pilgrim"/>
    <s v="Project Pilgrim is my effort to work towards normalizing mental health."/>
    <n v="4500"/>
    <n v="4569"/>
    <x v="0"/>
    <x v="5"/>
    <s v="CAD"/>
    <n v="1459483200"/>
    <n v="1456852647"/>
    <b v="0"/>
    <n v="138"/>
    <b v="1"/>
    <x v="8"/>
    <s v="photobooks"/>
    <x v="1222"/>
    <x v="2"/>
    <m/>
  </r>
  <r>
    <n v="1223"/>
    <s v="YOSEMITE PEOPLE"/>
    <s v="A photography book focusing on the people rather than the nature at Yosemite National Park."/>
    <n v="15000"/>
    <n v="4565"/>
    <x v="0"/>
    <x v="0"/>
    <s v="USD"/>
    <n v="1478754909"/>
    <n v="1476159309"/>
    <b v="0"/>
    <n v="191"/>
    <b v="1"/>
    <x v="8"/>
    <s v="photobooks"/>
    <x v="1223"/>
    <x v="2"/>
    <m/>
  </r>
  <r>
    <n v="1224"/>
    <s v="&quot;I Dreamed Last Night&quot; Album (Canceled)"/>
    <s v="Modern Celtic influenced CD.  Help me finish what I started before the stroke."/>
    <n v="4500"/>
    <n v="4565"/>
    <x v="1"/>
    <x v="0"/>
    <s v="USD"/>
    <n v="1402060302"/>
    <n v="1396876302"/>
    <b v="0"/>
    <n v="18"/>
    <b v="0"/>
    <x v="4"/>
    <s v="world music"/>
    <x v="1224"/>
    <x v="3"/>
    <m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x v="0"/>
    <s v="USD"/>
    <n v="1382478278"/>
    <n v="1377294278"/>
    <b v="0"/>
    <n v="3"/>
    <b v="0"/>
    <x v="4"/>
    <s v="world music"/>
    <x v="1225"/>
    <x v="4"/>
    <m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x v="0"/>
    <s v="USD"/>
    <n v="1398042000"/>
    <n v="1395089981"/>
    <b v="0"/>
    <n v="40"/>
    <b v="0"/>
    <x v="4"/>
    <s v="world music"/>
    <x v="1226"/>
    <x v="3"/>
    <m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x v="0"/>
    <s v="USD"/>
    <n v="1407394800"/>
    <n v="1404770616"/>
    <b v="0"/>
    <n v="0"/>
    <b v="0"/>
    <x v="4"/>
    <s v="world music"/>
    <x v="1227"/>
    <x v="3"/>
    <m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x v="0"/>
    <s v="USD"/>
    <n v="1317231008"/>
    <n v="1312047008"/>
    <b v="0"/>
    <n v="24"/>
    <b v="0"/>
    <x v="4"/>
    <s v="world music"/>
    <x v="1228"/>
    <x v="6"/>
    <m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x v="0"/>
    <s v="USD"/>
    <n v="1334592000"/>
    <n v="1331982127"/>
    <b v="0"/>
    <n v="1"/>
    <b v="0"/>
    <x v="4"/>
    <s v="world music"/>
    <x v="1229"/>
    <x v="5"/>
    <m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x v="0"/>
    <s v="USD"/>
    <n v="1298589630"/>
    <n v="1295997630"/>
    <b v="0"/>
    <n v="0"/>
    <b v="0"/>
    <x v="4"/>
    <s v="world music"/>
    <x v="1230"/>
    <x v="6"/>
    <m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x v="0"/>
    <s v="USD"/>
    <n v="1440723600"/>
    <n v="1436394968"/>
    <b v="0"/>
    <n v="0"/>
    <b v="0"/>
    <x v="4"/>
    <s v="world music"/>
    <x v="1231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x v="0"/>
    <s v="USD"/>
    <n v="1381090870"/>
    <n v="1377030070"/>
    <b v="0"/>
    <n v="1"/>
    <b v="0"/>
    <x v="4"/>
    <s v="world music"/>
    <x v="1232"/>
    <x v="4"/>
    <m/>
  </r>
  <r>
    <n v="1233"/>
    <s v="Shakulute (Shakuhachi mouthpiece for Alto Flute) (Canceled)"/>
    <s v="A Shakulute mouthpiece will allow me to play my silver alto flute vertically  like my Japanese shakuhachis but with Western fingerings."/>
    <n v="4000"/>
    <n v="4518"/>
    <x v="1"/>
    <x v="0"/>
    <s v="USD"/>
    <n v="1329864374"/>
    <n v="1328049974"/>
    <b v="0"/>
    <n v="6"/>
    <b v="0"/>
    <x v="4"/>
    <s v="world music"/>
    <x v="1233"/>
    <x v="5"/>
    <m/>
  </r>
  <r>
    <n v="1234"/>
    <s v="Lionstar International Tour 2015 (Canceled)"/>
    <s v="We have been offered shows all over the world, to reach places and people with our music, for the experience of just doing it!"/>
    <n v="4500"/>
    <n v="4518"/>
    <x v="1"/>
    <x v="1"/>
    <s v="GBP"/>
    <n v="1422903342"/>
    <n v="1420311342"/>
    <b v="0"/>
    <n v="0"/>
    <b v="0"/>
    <x v="4"/>
    <s v="world music"/>
    <x v="1234"/>
    <x v="0"/>
    <m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x v="0"/>
    <s v="USD"/>
    <n v="1387077299"/>
    <n v="1383621299"/>
    <b v="0"/>
    <n v="6"/>
    <b v="0"/>
    <x v="4"/>
    <s v="world music"/>
    <x v="1235"/>
    <x v="4"/>
    <m/>
  </r>
  <r>
    <n v="1236"/>
    <s v="&quot;Volando&quot; CD Release (Canceled)"/>
    <s v="Raising money to give the musicians their due."/>
    <n v="4500"/>
    <n v="4511"/>
    <x v="1"/>
    <x v="0"/>
    <s v="USD"/>
    <n v="1343491200"/>
    <n v="1342801164"/>
    <b v="0"/>
    <n v="0"/>
    <b v="0"/>
    <x v="4"/>
    <s v="world music"/>
    <x v="1236"/>
    <x v="5"/>
    <m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x v="0"/>
    <s v="USD"/>
    <n v="1345790865"/>
    <n v="1344062865"/>
    <b v="0"/>
    <n v="0"/>
    <b v="0"/>
    <x v="4"/>
    <s v="world music"/>
    <x v="1237"/>
    <x v="5"/>
    <m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x v="0"/>
    <s v="USD"/>
    <n v="1312641536"/>
    <n v="1310049536"/>
    <b v="0"/>
    <n v="3"/>
    <b v="0"/>
    <x v="4"/>
    <s v="world music"/>
    <x v="1238"/>
    <x v="6"/>
    <m/>
  </r>
  <r>
    <n v="1239"/>
    <s v="Help Calmenco! finance new CD and Tour (Canceled)"/>
    <s v="Please consider helping us with our new CD and Riverdance Tour"/>
    <n v="4500"/>
    <n v="4500"/>
    <x v="1"/>
    <x v="0"/>
    <s v="USD"/>
    <n v="1325804767"/>
    <n v="1323212767"/>
    <b v="0"/>
    <n v="0"/>
    <b v="0"/>
    <x v="4"/>
    <s v="world music"/>
    <x v="1239"/>
    <x v="6"/>
    <m/>
  </r>
  <r>
    <n v="1240"/>
    <s v="Message of Peace, Love &amp; Unity (Canceled)"/>
    <s v="Sharing positive vibes of Peace, Love &amp; Unity with the World through conscious Reggae Music!"/>
    <n v="12500"/>
    <n v="4482"/>
    <x v="1"/>
    <x v="0"/>
    <s v="USD"/>
    <n v="1373665860"/>
    <n v="1368579457"/>
    <b v="0"/>
    <n v="8"/>
    <b v="0"/>
    <x v="4"/>
    <s v="world music"/>
    <x v="1240"/>
    <x v="4"/>
    <m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x v="0"/>
    <s v="USD"/>
    <n v="1414994340"/>
    <n v="1413057980"/>
    <b v="0"/>
    <n v="34"/>
    <b v="0"/>
    <x v="4"/>
    <s v="world music"/>
    <x v="1241"/>
    <x v="3"/>
    <m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x v="0"/>
    <s v="USD"/>
    <n v="1315747080"/>
    <n v="1314417502"/>
    <b v="0"/>
    <n v="1"/>
    <b v="0"/>
    <x v="4"/>
    <s v="world music"/>
    <x v="1242"/>
    <x v="6"/>
    <m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x v="0"/>
    <s v="USD"/>
    <n v="1310158800"/>
    <n v="1304888771"/>
    <b v="0"/>
    <n v="38"/>
    <b v="0"/>
    <x v="4"/>
    <s v="world music"/>
    <x v="1243"/>
    <x v="6"/>
    <m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x v="0"/>
    <s v="USD"/>
    <n v="1366664400"/>
    <n v="1363981723"/>
    <b v="1"/>
    <n v="45"/>
    <b v="1"/>
    <x v="4"/>
    <s v="rock"/>
    <x v="1244"/>
    <x v="4"/>
    <m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x v="0"/>
    <s v="USD"/>
    <n v="1402755834"/>
    <n v="1400163834"/>
    <b v="1"/>
    <n v="17"/>
    <b v="1"/>
    <x v="4"/>
    <s v="rock"/>
    <x v="1245"/>
    <x v="3"/>
    <m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x v="0"/>
    <s v="USD"/>
    <n v="1323136949"/>
    <n v="1319245349"/>
    <b v="1"/>
    <n v="31"/>
    <b v="1"/>
    <x v="4"/>
    <s v="rock"/>
    <x v="1246"/>
    <x v="6"/>
    <m/>
  </r>
  <r>
    <n v="1247"/>
    <s v="BRAIN DEAD to record debut EP with SLAYER producer!"/>
    <s v="BRAIN DEAD is going to record their debut EP and they need your help, Bozos!"/>
    <n v="4000"/>
    <n v="4400"/>
    <x v="0"/>
    <x v="0"/>
    <s v="USD"/>
    <n v="1367823655"/>
    <n v="1365231655"/>
    <b v="1"/>
    <n v="50"/>
    <b v="1"/>
    <x v="4"/>
    <s v="rock"/>
    <x v="1247"/>
    <x v="4"/>
    <m/>
  </r>
  <r>
    <n v="1248"/>
    <s v="The Vandies // Full length album!"/>
    <s v="The Vandies make pop rock in glorious Portland, Oregon. Help us fund our first full length album!"/>
    <n v="3000"/>
    <n v="4396"/>
    <x v="0"/>
    <x v="0"/>
    <s v="USD"/>
    <n v="1402642740"/>
    <n v="1399563953"/>
    <b v="1"/>
    <n v="59"/>
    <b v="1"/>
    <x v="4"/>
    <s v="rock"/>
    <x v="1248"/>
    <x v="3"/>
    <m/>
  </r>
  <r>
    <n v="1249"/>
    <s v="Matt Stansberry &amp; The Romance - Debut EP"/>
    <s v="&quot;Let's Brighten It Up&quot; will be a seven song EP of originals heavily inspired by music from the 50s and 60s"/>
    <n v="3500"/>
    <n v="4395"/>
    <x v="0"/>
    <x v="0"/>
    <s v="USD"/>
    <n v="1341683211"/>
    <n v="1339091211"/>
    <b v="1"/>
    <n v="81"/>
    <b v="1"/>
    <x v="4"/>
    <s v="rock"/>
    <x v="1249"/>
    <x v="5"/>
    <m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x v="0"/>
    <s v="USD"/>
    <n v="1410017131"/>
    <n v="1406129131"/>
    <b v="1"/>
    <n v="508"/>
    <b v="1"/>
    <x v="4"/>
    <s v="rock"/>
    <x v="1250"/>
    <x v="3"/>
    <m/>
  </r>
  <r>
    <n v="1251"/>
    <s v="Jack Oblivian Harlan t Bobo Limes european tour"/>
    <s v="A tour of europe with 3 memphis artist, Jack Oblivian, Harlan T Bobo and Shawn Cripps."/>
    <n v="500"/>
    <n v="4388"/>
    <x v="0"/>
    <x v="0"/>
    <s v="USD"/>
    <n v="1316979167"/>
    <n v="1311795167"/>
    <b v="1"/>
    <n v="74"/>
    <b v="1"/>
    <x v="4"/>
    <s v="rock"/>
    <x v="1251"/>
    <x v="6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x v="0"/>
    <s v="USD"/>
    <n v="1382658169"/>
    <n v="1380238969"/>
    <b v="1"/>
    <n v="141"/>
    <b v="1"/>
    <x v="4"/>
    <s v="rock"/>
    <x v="1252"/>
    <x v="4"/>
    <m/>
  </r>
  <r>
    <n v="1253"/>
    <s v="Suburban Legends: New Album"/>
    <s v="Suburban Legends are working on the most important album EVER, but they are in need of your help and about 10 bucks... probably more!"/>
    <n v="3000"/>
    <n v="4371"/>
    <x v="0"/>
    <x v="0"/>
    <s v="USD"/>
    <n v="1409770107"/>
    <n v="1407178107"/>
    <b v="1"/>
    <n v="711"/>
    <b v="1"/>
    <x v="4"/>
    <s v="rock"/>
    <x v="1253"/>
    <x v="3"/>
    <m/>
  </r>
  <r>
    <n v="1254"/>
    <s v="Album4"/>
    <s v="Fresh off the heels of, &quot;Let the Waves Come in Threes,&quot; (#6 National Folk Chart) we're making a new record. Huge thanks for your help!"/>
    <n v="25000"/>
    <n v="4345"/>
    <x v="0"/>
    <x v="0"/>
    <s v="USD"/>
    <n v="1293857940"/>
    <n v="1288968886"/>
    <b v="1"/>
    <n v="141"/>
    <b v="1"/>
    <x v="4"/>
    <s v="rock"/>
    <x v="1254"/>
    <x v="7"/>
    <m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x v="0"/>
    <s v="USD"/>
    <n v="1385932652"/>
    <n v="1383337052"/>
    <b v="1"/>
    <n v="109"/>
    <b v="1"/>
    <x v="4"/>
    <s v="rock"/>
    <x v="1255"/>
    <x v="4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x v="0"/>
    <s v="USD"/>
    <n v="1329084231"/>
    <n v="1326492231"/>
    <b v="1"/>
    <n v="361"/>
    <b v="1"/>
    <x v="4"/>
    <s v="rock"/>
    <x v="1256"/>
    <x v="5"/>
    <m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x v="0"/>
    <s v="USD"/>
    <n v="1301792590"/>
    <n v="1297562590"/>
    <b v="1"/>
    <n v="176"/>
    <b v="1"/>
    <x v="4"/>
    <s v="rock"/>
    <x v="1257"/>
    <x v="6"/>
    <m/>
  </r>
  <r>
    <n v="1258"/>
    <s v="Mustard Plug New Record!"/>
    <s v="Mustard Plug needs help funding their new record.  Please help the Grand Rapids, MI band put out their 7th record!"/>
    <n v="2500"/>
    <n v="4320"/>
    <x v="0"/>
    <x v="0"/>
    <s v="USD"/>
    <n v="1377960012"/>
    <n v="1375368012"/>
    <b v="1"/>
    <n v="670"/>
    <b v="1"/>
    <x v="4"/>
    <s v="rock"/>
    <x v="1258"/>
    <x v="4"/>
    <m/>
  </r>
  <r>
    <n v="1259"/>
    <s v="Help Falling From One complete their CD!!!"/>
    <s v="Falling From One is currently in the studio recording their first CD and they need your help!"/>
    <n v="20000"/>
    <n v="4315"/>
    <x v="0"/>
    <x v="0"/>
    <s v="USD"/>
    <n v="1402286340"/>
    <n v="1399504664"/>
    <b v="1"/>
    <n v="96"/>
    <b v="1"/>
    <x v="4"/>
    <s v="rock"/>
    <x v="1259"/>
    <x v="3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x v="0"/>
    <s v="USD"/>
    <n v="1393445620"/>
    <n v="1390853620"/>
    <b v="1"/>
    <n v="74"/>
    <b v="1"/>
    <x v="4"/>
    <s v="rock"/>
    <x v="1260"/>
    <x v="3"/>
    <m/>
  </r>
  <r>
    <n v="1261"/>
    <s v="The Puget EP's Vinyl Release"/>
    <s v="We just recorded a stellar EP and we're trying to put it out on vinyl.  Can you help these punx out?"/>
    <n v="3500"/>
    <n v="4310"/>
    <x v="0"/>
    <x v="0"/>
    <s v="USD"/>
    <n v="1390983227"/>
    <n v="1388391227"/>
    <b v="1"/>
    <n v="52"/>
    <b v="1"/>
    <x v="4"/>
    <s v="rock"/>
    <x v="1261"/>
    <x v="4"/>
    <m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x v="5"/>
    <s v="CAD"/>
    <n v="1392574692"/>
    <n v="1389982692"/>
    <b v="1"/>
    <n v="105"/>
    <b v="1"/>
    <x v="4"/>
    <s v="rock"/>
    <x v="1262"/>
    <x v="3"/>
    <m/>
  </r>
  <r>
    <n v="1263"/>
    <s v="New Tropic Bombs EP ~ &quot;Return to Bomber Bay&quot;"/>
    <s v="A fresh batch of chaos from Toledo, Ohio's reggae-rockers, Tropic Bombs!"/>
    <n v="4000"/>
    <n v="4306.1099999999997"/>
    <x v="0"/>
    <x v="0"/>
    <s v="USD"/>
    <n v="1396054800"/>
    <n v="1393034470"/>
    <b v="1"/>
    <n v="41"/>
    <b v="1"/>
    <x v="4"/>
    <s v="rock"/>
    <x v="1263"/>
    <x v="3"/>
    <m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x v="0"/>
    <s v="USD"/>
    <n v="1383062083"/>
    <n v="1380556483"/>
    <b v="1"/>
    <n v="34"/>
    <b v="1"/>
    <x v="4"/>
    <s v="rock"/>
    <x v="1264"/>
    <x v="4"/>
    <m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x v="0"/>
    <s v="USD"/>
    <n v="1291131815"/>
    <n v="1287071015"/>
    <b v="1"/>
    <n v="66"/>
    <b v="1"/>
    <x v="4"/>
    <s v="rock"/>
    <x v="1265"/>
    <x v="7"/>
    <m/>
  </r>
  <r>
    <n v="1266"/>
    <s v="Sensory Station's First EP"/>
    <s v="We are looking to record our first EP produced by Aaron Harris (ISIS/Palms) at Studio West."/>
    <n v="4000"/>
    <n v="4289.99"/>
    <x v="0"/>
    <x v="0"/>
    <s v="USD"/>
    <n v="1389474145"/>
    <n v="1386882145"/>
    <b v="1"/>
    <n v="50"/>
    <b v="1"/>
    <x v="4"/>
    <s v="rock"/>
    <x v="1266"/>
    <x v="4"/>
    <m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x v="0"/>
    <s v="USD"/>
    <n v="1374674558"/>
    <n v="1372082558"/>
    <b v="1"/>
    <n v="159"/>
    <b v="1"/>
    <x v="4"/>
    <s v="rock"/>
    <x v="1267"/>
    <x v="4"/>
    <m/>
  </r>
  <r>
    <n v="1268"/>
    <s v="Full Devil Jacket 2nd Album Release"/>
    <s v="Full Devil Jacket Is releasing their first record in over 12 yrs and we want you to be a part of it!"/>
    <n v="3500"/>
    <n v="4280"/>
    <x v="0"/>
    <x v="0"/>
    <s v="USD"/>
    <n v="1379708247"/>
    <n v="1377116247"/>
    <b v="1"/>
    <n v="182"/>
    <b v="1"/>
    <x v="4"/>
    <s v="rock"/>
    <x v="1268"/>
    <x v="4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x v="0"/>
    <s v="USD"/>
    <n v="1460764800"/>
    <n v="1458157512"/>
    <b v="1"/>
    <n v="206"/>
    <b v="1"/>
    <x v="4"/>
    <s v="rock"/>
    <x v="1269"/>
    <x v="2"/>
    <m/>
  </r>
  <r>
    <n v="1270"/>
    <s v="Resolution15 records their next album, Svaha"/>
    <s v="We make awake metal using violins in place of guitars and want to record a full length album."/>
    <n v="4000"/>
    <n v="4261"/>
    <x v="0"/>
    <x v="0"/>
    <s v="USD"/>
    <n v="1332704042"/>
    <n v="1327523642"/>
    <b v="1"/>
    <n v="169"/>
    <b v="1"/>
    <x v="4"/>
    <s v="rock"/>
    <x v="1270"/>
    <x v="5"/>
    <m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x v="0"/>
    <s v="USD"/>
    <n v="1384363459"/>
    <n v="1381767859"/>
    <b v="1"/>
    <n v="31"/>
    <b v="1"/>
    <x v="4"/>
    <s v="rock"/>
    <x v="1271"/>
    <x v="4"/>
    <m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x v="0"/>
    <s v="USD"/>
    <n v="1276574400"/>
    <n v="1270576379"/>
    <b v="1"/>
    <n v="28"/>
    <b v="1"/>
    <x v="4"/>
    <s v="rock"/>
    <x v="1272"/>
    <x v="7"/>
    <m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4"/>
    <s v="rock"/>
    <x v="1273"/>
    <x v="3"/>
    <m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x v="0"/>
    <s v="USD"/>
    <n v="1346344425"/>
    <n v="1343320425"/>
    <b v="1"/>
    <n v="467"/>
    <b v="1"/>
    <x v="4"/>
    <s v="rock"/>
    <x v="1274"/>
    <x v="5"/>
    <m/>
  </r>
  <r>
    <n v="1275"/>
    <s v="BLOODGOOD's 1st Studio Album in 22 Years!"/>
    <s v="ONLY A FEW HOURS LEFT TO GET YOUR ADVANCE COPY OF &quot;DANGEROUSLY CLOSE&quot; and to check out our other cool rewards!"/>
    <n v="1100"/>
    <n v="4225"/>
    <x v="0"/>
    <x v="0"/>
    <s v="USD"/>
    <n v="1375908587"/>
    <n v="1372884587"/>
    <b v="1"/>
    <n v="389"/>
    <b v="1"/>
    <x v="4"/>
    <s v="rock"/>
    <x v="1275"/>
    <x v="4"/>
    <m/>
  </r>
  <r>
    <n v="1276"/>
    <s v="MR. DREAM GOES TO JAIL"/>
    <s v="Sponsor this Brooklyn punk band's debut seven-inch, MR. DREAM GOES TO JAIL."/>
    <n v="3500"/>
    <n v="4219"/>
    <x v="0"/>
    <x v="0"/>
    <s v="USD"/>
    <n v="1251777600"/>
    <n v="1247504047"/>
    <b v="1"/>
    <n v="68"/>
    <b v="1"/>
    <x v="4"/>
    <s v="rock"/>
    <x v="1276"/>
    <x v="8"/>
    <m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x v="0"/>
    <s v="USD"/>
    <n v="1346765347"/>
    <n v="1343741347"/>
    <b v="1"/>
    <n v="413"/>
    <b v="1"/>
    <x v="4"/>
    <s v="rock"/>
    <x v="1277"/>
    <x v="5"/>
    <m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x v="0"/>
    <s v="USD"/>
    <n v="1403661600"/>
    <n v="1401196766"/>
    <b v="1"/>
    <n v="190"/>
    <b v="1"/>
    <x v="4"/>
    <s v="rock"/>
    <x v="1278"/>
    <x v="3"/>
    <m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x v="0"/>
    <s v="USD"/>
    <n v="1395624170"/>
    <n v="1392171770"/>
    <b v="1"/>
    <n v="189"/>
    <b v="1"/>
    <x v="4"/>
    <s v="rock"/>
    <x v="1279"/>
    <x v="3"/>
    <m/>
  </r>
  <r>
    <n v="1280"/>
    <s v="Nothing More's New Album"/>
    <s v="Nothing More is recording their forthcoming record and needs to join forces with you to make this album HUGE! "/>
    <n v="4000"/>
    <n v="4187"/>
    <x v="0"/>
    <x v="0"/>
    <s v="USD"/>
    <n v="1299003054"/>
    <n v="1291227054"/>
    <b v="1"/>
    <n v="130"/>
    <b v="1"/>
    <x v="4"/>
    <s v="rock"/>
    <x v="1280"/>
    <x v="7"/>
    <m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x v="0"/>
    <s v="USD"/>
    <n v="1375033836"/>
    <n v="1373305836"/>
    <b v="1"/>
    <n v="74"/>
    <b v="1"/>
    <x v="4"/>
    <s v="rock"/>
    <x v="1281"/>
    <x v="4"/>
    <m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x v="0"/>
    <s v="USD"/>
    <n v="1386565140"/>
    <n v="1383909855"/>
    <b v="1"/>
    <n v="274"/>
    <b v="1"/>
    <x v="4"/>
    <s v="rock"/>
    <x v="1282"/>
    <x v="4"/>
    <m/>
  </r>
  <r>
    <n v="1283"/>
    <s v="Sketching In Stereo 3rd Album!"/>
    <s v="Our 3rd album is halfway complete, but we need your help to record, mix and master the final product!"/>
    <n v="3000"/>
    <n v="4176"/>
    <x v="0"/>
    <x v="0"/>
    <s v="USD"/>
    <n v="1362974400"/>
    <n v="1360948389"/>
    <b v="1"/>
    <n v="22"/>
    <b v="1"/>
    <x v="4"/>
    <s v="rock"/>
    <x v="1283"/>
    <x v="4"/>
    <m/>
  </r>
  <r>
    <n v="1284"/>
    <s v="Free Jujube Brown NYC Performance"/>
    <s v="â€œFree Jujube Brownâ€ by Psalmayene 24 is coming home to NYC and we need YOUR support of this moving and inspiring piece"/>
    <n v="7000"/>
    <n v="4176"/>
    <x v="0"/>
    <x v="0"/>
    <s v="USD"/>
    <n v="1483203540"/>
    <n v="1481175482"/>
    <b v="0"/>
    <n v="31"/>
    <b v="1"/>
    <x v="1"/>
    <s v="plays"/>
    <x v="1284"/>
    <x v="2"/>
    <m/>
  </r>
  <r>
    <n v="1285"/>
    <s v="We just keep going"/>
    <s v="The world premiere of hysterically funny and heartbreaking story about family, unconditional love and facing the unfaceable"/>
    <n v="3500"/>
    <n v="4170.17"/>
    <x v="0"/>
    <x v="1"/>
    <s v="GBP"/>
    <n v="1434808775"/>
    <n v="1433512775"/>
    <b v="0"/>
    <n v="63"/>
    <b v="1"/>
    <x v="1"/>
    <s v="plays"/>
    <x v="1285"/>
    <x v="0"/>
    <m/>
  </r>
  <r>
    <n v="1286"/>
    <s v="The Diary of a Nobody"/>
    <s v="A touring production of FRED's modern adaptation of the classic Victorian comic novel, reaching out to new audiences."/>
    <n v="2500"/>
    <n v="4152"/>
    <x v="0"/>
    <x v="1"/>
    <s v="GBP"/>
    <n v="1424181600"/>
    <n v="1423041227"/>
    <b v="0"/>
    <n v="20"/>
    <b v="1"/>
    <x v="1"/>
    <s v="plays"/>
    <x v="1286"/>
    <x v="0"/>
    <m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x v="1"/>
    <s v="GBP"/>
    <n v="1434120856"/>
    <n v="1428936856"/>
    <b v="0"/>
    <n v="25"/>
    <b v="1"/>
    <x v="1"/>
    <s v="plays"/>
    <x v="1287"/>
    <x v="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x v="0"/>
    <s v="USD"/>
    <n v="1470801600"/>
    <n v="1468122163"/>
    <b v="0"/>
    <n v="61"/>
    <b v="1"/>
    <x v="1"/>
    <s v="plays"/>
    <x v="1288"/>
    <x v="2"/>
    <m/>
  </r>
  <r>
    <n v="1289"/>
    <s v="No Brains for Dinner"/>
    <s v="A chilling original Edwardian Comedy of errors and foolishness made for the Patrick Henry College stage."/>
    <n v="3000"/>
    <n v="4145"/>
    <x v="0"/>
    <x v="0"/>
    <s v="USD"/>
    <n v="1483499645"/>
    <n v="1480907645"/>
    <b v="0"/>
    <n v="52"/>
    <b v="1"/>
    <x v="1"/>
    <s v="plays"/>
    <x v="1289"/>
    <x v="2"/>
    <m/>
  </r>
  <r>
    <n v="1290"/>
    <s v="I Died... I Came Back, ... Whatever"/>
    <s v="Sometimes your Heart has to STOP for your Life to START."/>
    <n v="4000"/>
    <n v="4140"/>
    <x v="0"/>
    <x v="0"/>
    <s v="USD"/>
    <n v="1429772340"/>
    <n v="1427121931"/>
    <b v="0"/>
    <n v="86"/>
    <b v="1"/>
    <x v="1"/>
    <s v="plays"/>
    <x v="1290"/>
    <x v="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x v="0"/>
    <s v="USD"/>
    <n v="1428390000"/>
    <n v="1425224391"/>
    <b v="0"/>
    <n v="42"/>
    <b v="1"/>
    <x v="1"/>
    <s v="plays"/>
    <x v="1291"/>
    <x v="0"/>
    <m/>
  </r>
  <r>
    <n v="1292"/>
    <s v="Season Scandinavia"/>
    <s v="Empty Deck presents the most exciting unknown contemporary Scandinavian plays in co-production with The Other Room Theatre, Cardiff."/>
    <n v="2350"/>
    <n v="4135"/>
    <x v="0"/>
    <x v="1"/>
    <s v="GBP"/>
    <n v="1444172340"/>
    <n v="1441822828"/>
    <b v="0"/>
    <n v="52"/>
    <b v="1"/>
    <x v="1"/>
    <s v="plays"/>
    <x v="1292"/>
    <x v="0"/>
    <m/>
  </r>
  <r>
    <n v="1293"/>
    <s v="WORSE THAN TIGERS"/>
    <s v="Invest in the world premiere of WORSE THAN TIGERS at ACT, and in the future of Seattle's newest, female-led theatre company: RED STAGE."/>
    <n v="10557"/>
    <n v="4130"/>
    <x v="0"/>
    <x v="0"/>
    <s v="USD"/>
    <n v="1447523371"/>
    <n v="1444927771"/>
    <b v="0"/>
    <n v="120"/>
    <b v="1"/>
    <x v="1"/>
    <s v="plays"/>
    <x v="1293"/>
    <x v="0"/>
    <m/>
  </r>
  <r>
    <n v="1294"/>
    <s v="HELMER'S LOO"/>
    <s v="We have an award-winning Danish play, now we just need a bathroom set to perform it in. Spend a penny to help us build the set!"/>
    <n v="3000"/>
    <n v="4124"/>
    <x v="0"/>
    <x v="1"/>
    <s v="GBP"/>
    <n v="1445252400"/>
    <n v="1443696797"/>
    <b v="0"/>
    <n v="22"/>
    <b v="1"/>
    <x v="1"/>
    <s v="plays"/>
    <x v="1294"/>
    <x v="0"/>
    <m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x v="1"/>
    <s v="GBP"/>
    <n v="1438189200"/>
    <n v="1435585497"/>
    <b v="0"/>
    <n v="64"/>
    <b v="1"/>
    <x v="1"/>
    <s v="plays"/>
    <x v="1295"/>
    <x v="0"/>
    <m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x v="1"/>
    <s v="GBP"/>
    <n v="1457914373"/>
    <n v="1456189973"/>
    <b v="0"/>
    <n v="23"/>
    <b v="1"/>
    <x v="1"/>
    <s v="plays"/>
    <x v="1296"/>
    <x v="2"/>
    <m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x v="0"/>
    <s v="USD"/>
    <n v="1462125358"/>
    <n v="1459533358"/>
    <b v="0"/>
    <n v="238"/>
    <b v="1"/>
    <x v="1"/>
    <s v="plays"/>
    <x v="1297"/>
    <x v="2"/>
    <m/>
  </r>
  <r>
    <n v="1298"/>
    <s v="Dinosaur Dreams"/>
    <s v="A play that raises awareness for mental health and explores the psychological effects childhood abuse can have on an adult."/>
    <n v="4000"/>
    <n v="4090"/>
    <x v="0"/>
    <x v="1"/>
    <s v="GBP"/>
    <n v="1461860432"/>
    <n v="1459268432"/>
    <b v="0"/>
    <n v="33"/>
    <b v="1"/>
    <x v="1"/>
    <s v="plays"/>
    <x v="1298"/>
    <x v="2"/>
    <m/>
  </r>
  <r>
    <n v="1299"/>
    <s v="The (out)Siders Project"/>
    <s v="A new work inspired by the classic novel and created by Dallas teens under the direction of professional artists."/>
    <n v="4000"/>
    <n v="4085"/>
    <x v="0"/>
    <x v="0"/>
    <s v="USD"/>
    <n v="1436902359"/>
    <n v="1434310359"/>
    <b v="0"/>
    <n v="32"/>
    <b v="1"/>
    <x v="1"/>
    <s v="plays"/>
    <x v="1299"/>
    <x v="0"/>
    <m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1"/>
    <s v="plays"/>
    <x v="1300"/>
    <x v="2"/>
    <m/>
  </r>
  <r>
    <n v="1301"/>
    <s v="the dreamer examines his pillow"/>
    <s v="The Attic Theater Company presents John Patrick Shanley's THE DREAMER EXAMINES HIS PILLOW, the first official revival since 1986"/>
    <n v="4000"/>
    <n v="4081"/>
    <x v="0"/>
    <x v="0"/>
    <s v="USD"/>
    <n v="1437447600"/>
    <n v="1436551178"/>
    <b v="0"/>
    <n v="29"/>
    <b v="1"/>
    <x v="1"/>
    <s v="plays"/>
    <x v="1301"/>
    <x v="0"/>
    <m/>
  </r>
  <r>
    <n v="1302"/>
    <s v="Help bring Boys of a Certain Age back to NYC!"/>
    <s v="Boys of a Certain Age is a unique and special show that we're trying to remount in New York City in 2017."/>
    <n v="4000"/>
    <n v="4078"/>
    <x v="0"/>
    <x v="0"/>
    <s v="USD"/>
    <n v="1480559011"/>
    <n v="1477963411"/>
    <b v="0"/>
    <n v="50"/>
    <b v="1"/>
    <x v="1"/>
    <s v="plays"/>
    <x v="1302"/>
    <x v="2"/>
    <m/>
  </r>
  <r>
    <n v="1303"/>
    <s v="Forward Arena Theatre Company: Summer Season"/>
    <s v="Groundbreaking queer theatre."/>
    <n v="4000"/>
    <n v="4073"/>
    <x v="0"/>
    <x v="1"/>
    <s v="GBP"/>
    <n v="1469962800"/>
    <n v="1468578920"/>
    <b v="0"/>
    <n v="108"/>
    <b v="1"/>
    <x v="1"/>
    <s v="plays"/>
    <x v="1303"/>
    <x v="2"/>
    <m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x v="1"/>
    <s v="GBP"/>
    <n v="1489376405"/>
    <n v="1484196005"/>
    <b v="0"/>
    <n v="104"/>
    <b v="0"/>
    <x v="2"/>
    <s v="wearables"/>
    <x v="1304"/>
    <x v="1"/>
    <m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x v="0"/>
    <s v="USD"/>
    <n v="1469122200"/>
    <n v="1466611108"/>
    <b v="0"/>
    <n v="86"/>
    <b v="0"/>
    <x v="2"/>
    <s v="wearables"/>
    <x v="1305"/>
    <x v="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x v="0"/>
    <s v="USD"/>
    <n v="1417690734"/>
    <n v="1415098734"/>
    <b v="0"/>
    <n v="356"/>
    <b v="0"/>
    <x v="2"/>
    <s v="wearables"/>
    <x v="1306"/>
    <x v="3"/>
    <m/>
  </r>
  <r>
    <n v="1307"/>
    <s v="VR Card - Customized Virtual Reality Viewer (Canceled)"/>
    <s v="Get VR to Everyone with Mailable, Ready to Use Viewers"/>
    <n v="4000"/>
    <n v="4055"/>
    <x v="1"/>
    <x v="0"/>
    <s v="USD"/>
    <n v="1455710679"/>
    <n v="1453118679"/>
    <b v="0"/>
    <n v="45"/>
    <b v="0"/>
    <x v="2"/>
    <s v="wearables"/>
    <x v="1307"/>
    <x v="2"/>
    <m/>
  </r>
  <r>
    <n v="1308"/>
    <s v="Boost Band: Wristband Phone Charger (Canceled)"/>
    <s v="Boost Band, a wristband that charges any device"/>
    <n v="3750"/>
    <n v="4055"/>
    <x v="1"/>
    <x v="0"/>
    <s v="USD"/>
    <n v="1475937812"/>
    <n v="1472481812"/>
    <b v="0"/>
    <n v="38"/>
    <b v="0"/>
    <x v="2"/>
    <s v="wearables"/>
    <x v="1308"/>
    <x v="2"/>
    <m/>
  </r>
  <r>
    <n v="1309"/>
    <s v="CORE : Roam (Canceled)"/>
    <s v="Wicked fun and built for excitement, CORE is the safest and most versatile speaker you've ever worn."/>
    <n v="4000"/>
    <n v="4051.99"/>
    <x v="1"/>
    <x v="0"/>
    <s v="USD"/>
    <n v="1444943468"/>
    <n v="1441919468"/>
    <b v="0"/>
    <n v="35"/>
    <b v="0"/>
    <x v="2"/>
    <s v="wearables"/>
    <x v="1309"/>
    <x v="0"/>
    <m/>
  </r>
  <r>
    <n v="1310"/>
    <s v="k5-jkt.by kiger (Canceled)"/>
    <s v="An essential hoodie that holds all sized smart phones and keep your headphone wires tangle free."/>
    <n v="3000"/>
    <n v="4050"/>
    <x v="1"/>
    <x v="0"/>
    <s v="USD"/>
    <n v="1471622450"/>
    <n v="1467734450"/>
    <b v="0"/>
    <n v="24"/>
    <b v="0"/>
    <x v="2"/>
    <s v="wearables"/>
    <x v="1310"/>
    <x v="2"/>
    <m/>
  </r>
  <r>
    <n v="1311"/>
    <s v="Aladdin Lucid Dreaming Stimulator (Canceled)"/>
    <s v="Control Dreams: Design Adventures, Improve Waking Performance, Explore Spirituality, Recall Dreams and Awaken Refreshed with Aladdin."/>
    <n v="3400"/>
    <n v="4050"/>
    <x v="1"/>
    <x v="0"/>
    <s v="USD"/>
    <n v="1480536919"/>
    <n v="1477509319"/>
    <b v="0"/>
    <n v="100"/>
    <b v="0"/>
    <x v="2"/>
    <s v="wearables"/>
    <x v="1311"/>
    <x v="2"/>
    <m/>
  </r>
  <r>
    <n v="1312"/>
    <s v="GoSolo Hat for GoPro (Canceled)"/>
    <s v="People loved the original Black and Gray GoSolo hats and asked for more. So we received sample for 3 more colors!"/>
    <n v="3750"/>
    <n v="4045.93"/>
    <x v="1"/>
    <x v="0"/>
    <s v="USD"/>
    <n v="1429375922"/>
    <n v="1426783922"/>
    <b v="0"/>
    <n v="1"/>
    <b v="0"/>
    <x v="2"/>
    <s v="wearables"/>
    <x v="1312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3500"/>
    <n v="4040"/>
    <x v="1"/>
    <x v="0"/>
    <s v="USD"/>
    <n v="1457024514"/>
    <n v="1454432514"/>
    <b v="0"/>
    <n v="122"/>
    <b v="0"/>
    <x v="2"/>
    <s v="wearables"/>
    <x v="1313"/>
    <x v="2"/>
    <m/>
  </r>
  <r>
    <n v="1314"/>
    <s v="CulBox - Open Source Smart Watch for Arduino (Canceled)"/>
    <s v="CulBox is an Open Source wrist watch for Arduino with built in Bluetooth and bunch of Hi-Tech sensors and tons of features for Makers"/>
    <n v="4000"/>
    <n v="4040"/>
    <x v="1"/>
    <x v="0"/>
    <s v="USD"/>
    <n v="1477065860"/>
    <n v="1471881860"/>
    <b v="0"/>
    <n v="11"/>
    <b v="0"/>
    <x v="2"/>
    <s v="wearables"/>
    <x v="1314"/>
    <x v="2"/>
    <m/>
  </r>
  <r>
    <n v="1315"/>
    <s v="World's First Amphibious Heart Rate &amp; Fitness Wearable"/>
    <s v="Zoom will happen - THANK YOU! Received outside funding due amazing early success!"/>
    <n v="4000"/>
    <n v="4037"/>
    <x v="1"/>
    <x v="0"/>
    <s v="USD"/>
    <n v="1446771600"/>
    <n v="1443700648"/>
    <b v="0"/>
    <n v="248"/>
    <b v="0"/>
    <x v="2"/>
    <s v="wearables"/>
    <x v="1315"/>
    <x v="0"/>
    <m/>
  </r>
  <r>
    <n v="1316"/>
    <s v="Future Belt (Canceled)"/>
    <s v="Future Belt comes in just 3 sizes, but yet, is designed to fit waists ranging from 25-55 inches. No batteries, no gimmicks."/>
    <n v="4000"/>
    <n v="4035"/>
    <x v="1"/>
    <x v="0"/>
    <s v="USD"/>
    <n v="1456700709"/>
    <n v="1453676709"/>
    <b v="0"/>
    <n v="1"/>
    <b v="0"/>
    <x v="2"/>
    <s v="wearables"/>
    <x v="1316"/>
    <x v="2"/>
    <m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x v="8"/>
    <s v="DKK"/>
    <n v="1469109600"/>
    <n v="1464586746"/>
    <b v="0"/>
    <n v="19"/>
    <b v="0"/>
    <x v="2"/>
    <s v="wearables"/>
    <x v="1317"/>
    <x v="2"/>
    <m/>
  </r>
  <r>
    <n v="1318"/>
    <s v="Lucky Tag: A Smart Dog Wearable That Cares (Canceled)"/>
    <s v="Your Dog's Best Friend._x000a_Revolutionize the way you care about your pups and brings you peace of mind."/>
    <n v="4000"/>
    <n v="4028"/>
    <x v="1"/>
    <x v="0"/>
    <s v="USD"/>
    <n v="1420938172"/>
    <n v="1418346172"/>
    <b v="0"/>
    <n v="135"/>
    <b v="0"/>
    <x v="2"/>
    <s v="wearables"/>
    <x v="1318"/>
    <x v="3"/>
    <m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x v="1"/>
    <s v="GBP"/>
    <n v="1405094400"/>
    <n v="1403810965"/>
    <b v="0"/>
    <n v="9"/>
    <b v="0"/>
    <x v="2"/>
    <s v="wearables"/>
    <x v="1319"/>
    <x v="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x v="9"/>
    <s v="EUR"/>
    <n v="1483138800"/>
    <n v="1480610046"/>
    <b v="0"/>
    <n v="3"/>
    <b v="0"/>
    <x v="2"/>
    <s v="wearables"/>
    <x v="1320"/>
    <x v="2"/>
    <m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x v="11"/>
    <s v="SEK"/>
    <n v="1482515937"/>
    <n v="1479923937"/>
    <b v="0"/>
    <n v="7"/>
    <b v="0"/>
    <x v="2"/>
    <s v="wearables"/>
    <x v="1321"/>
    <x v="2"/>
    <m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x v="1"/>
    <s v="GBP"/>
    <n v="1432223125"/>
    <n v="1429631125"/>
    <b v="0"/>
    <n v="4"/>
    <b v="0"/>
    <x v="2"/>
    <s v="wearables"/>
    <x v="1322"/>
    <x v="0"/>
    <m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x v="0"/>
    <s v="USD"/>
    <n v="1461653700"/>
    <n v="1458665146"/>
    <b v="0"/>
    <n v="44"/>
    <b v="0"/>
    <x v="2"/>
    <s v="wearables"/>
    <x v="1323"/>
    <x v="2"/>
    <m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x v="0"/>
    <s v="USD"/>
    <n v="1476371552"/>
    <n v="1473779552"/>
    <b v="0"/>
    <n v="90"/>
    <b v="0"/>
    <x v="2"/>
    <s v="wearables"/>
    <x v="1324"/>
    <x v="2"/>
    <m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x v="0"/>
    <s v="USD"/>
    <n v="1483063435"/>
    <n v="1480471435"/>
    <b v="0"/>
    <n v="8"/>
    <b v="0"/>
    <x v="2"/>
    <s v="wearables"/>
    <x v="1325"/>
    <x v="2"/>
    <m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x v="0"/>
    <s v="USD"/>
    <n v="1421348428"/>
    <n v="1417460428"/>
    <b v="0"/>
    <n v="11"/>
    <b v="0"/>
    <x v="2"/>
    <s v="wearables"/>
    <x v="1326"/>
    <x v="3"/>
    <m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x v="0"/>
    <s v="USD"/>
    <n v="1432916235"/>
    <n v="1430324235"/>
    <b v="0"/>
    <n v="41"/>
    <b v="0"/>
    <x v="2"/>
    <s v="wearables"/>
    <x v="1327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x v="0"/>
    <s v="USD"/>
    <n v="1476458734"/>
    <n v="1472570734"/>
    <b v="0"/>
    <n v="15"/>
    <b v="0"/>
    <x v="2"/>
    <s v="wearables"/>
    <x v="1328"/>
    <x v="2"/>
    <m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x v="0"/>
    <s v="USD"/>
    <n v="1417501145"/>
    <n v="1414041545"/>
    <b v="0"/>
    <n v="9"/>
    <b v="0"/>
    <x v="2"/>
    <s v="wearables"/>
    <x v="1329"/>
    <x v="3"/>
    <m/>
  </r>
  <r>
    <n v="1330"/>
    <s v="The 3G Smartwatch for Kids that Encourages Outdoor Play"/>
    <s v="Outdoor play is essential. Wanderwatch helps to make it fun and safe! Fun for kids, great for parents. Time to Play!"/>
    <n v="3750"/>
    <n v="4000"/>
    <x v="1"/>
    <x v="0"/>
    <s v="USD"/>
    <n v="1467432000"/>
    <n v="1464763109"/>
    <b v="0"/>
    <n v="50"/>
    <b v="0"/>
    <x v="2"/>
    <s v="wearables"/>
    <x v="1330"/>
    <x v="2"/>
    <m/>
  </r>
  <r>
    <n v="1331"/>
    <s v="WORLD'S BEST BATTERY BACKUP: EXO WEARABLE POWER! (Canceled)"/>
    <s v="The World's First Wearable Battery Backup - wireless, modular, flexible, and ultra-lightweight! Click, charge, go!!!"/>
    <n v="4000"/>
    <n v="4000"/>
    <x v="1"/>
    <x v="0"/>
    <s v="USD"/>
    <n v="1471435554"/>
    <n v="1468843554"/>
    <b v="0"/>
    <n v="34"/>
    <b v="0"/>
    <x v="2"/>
    <s v="wearables"/>
    <x v="1331"/>
    <x v="2"/>
    <m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x v="16"/>
    <s v="CHF"/>
    <n v="1485480408"/>
    <n v="1482888408"/>
    <b v="0"/>
    <n v="0"/>
    <b v="0"/>
    <x v="2"/>
    <s v="wearables"/>
    <x v="1332"/>
    <x v="2"/>
    <m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x v="2"/>
    <s v="AUD"/>
    <n v="1405478025"/>
    <n v="1402886025"/>
    <b v="0"/>
    <n v="0"/>
    <b v="0"/>
    <x v="2"/>
    <s v="wearables"/>
    <x v="1333"/>
    <x v="3"/>
    <m/>
  </r>
  <r>
    <n v="1334"/>
    <s v="My TUSK â„¢ (Telephone Utility Support Kit!) (Canceled)"/>
    <s v="A wearable device that allows you to dock and operate your phone hands-free anywhere and everywhere!"/>
    <n v="3500"/>
    <n v="3978"/>
    <x v="1"/>
    <x v="0"/>
    <s v="USD"/>
    <n v="1457721287"/>
    <n v="1455129287"/>
    <b v="0"/>
    <n v="276"/>
    <b v="0"/>
    <x v="2"/>
    <s v="wearables"/>
    <x v="1334"/>
    <x v="2"/>
    <m/>
  </r>
  <r>
    <n v="1335"/>
    <s v="UB Fit (Canceled)"/>
    <s v="Dial up your performance with UB Fit: 1st wearable resistance technology that allows you to tone muscles while doing a cardio workout"/>
    <n v="2220"/>
    <n v="3976"/>
    <x v="1"/>
    <x v="0"/>
    <s v="USD"/>
    <n v="1449354502"/>
    <n v="1446762502"/>
    <b v="0"/>
    <n v="16"/>
    <b v="0"/>
    <x v="2"/>
    <s v="wearables"/>
    <x v="1335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x v="0"/>
    <s v="USD"/>
    <n v="1418849028"/>
    <n v="1415825028"/>
    <b v="0"/>
    <n v="224"/>
    <b v="0"/>
    <x v="2"/>
    <s v="wearables"/>
    <x v="1336"/>
    <x v="3"/>
    <m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x v="0"/>
    <s v="USD"/>
    <n v="1488549079"/>
    <n v="1485957079"/>
    <b v="0"/>
    <n v="140"/>
    <b v="0"/>
    <x v="2"/>
    <s v="wearables"/>
    <x v="1337"/>
    <x v="1"/>
    <m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x v="0"/>
    <s v="USD"/>
    <n v="1438543033"/>
    <n v="1435951033"/>
    <b v="0"/>
    <n v="15"/>
    <b v="0"/>
    <x v="2"/>
    <s v="wearables"/>
    <x v="1338"/>
    <x v="0"/>
    <m/>
  </r>
  <r>
    <n v="1339"/>
    <s v="Linkoo (Canceled)"/>
    <s v="World's Smallest customizable Phone &amp; GPS Watch for kids !"/>
    <n v="2300"/>
    <n v="3925"/>
    <x v="1"/>
    <x v="0"/>
    <s v="USD"/>
    <n v="1418056315"/>
    <n v="1414164715"/>
    <b v="0"/>
    <n v="37"/>
    <b v="0"/>
    <x v="2"/>
    <s v="wearables"/>
    <x v="1339"/>
    <x v="3"/>
    <m/>
  </r>
  <r>
    <n v="1340"/>
    <s v="Glass Designs (Canceled)"/>
    <s v="I would like to make nicer, more stylish looking frames for the Google Glass using 3D printing technology."/>
    <n v="3500"/>
    <n v="3916"/>
    <x v="1"/>
    <x v="0"/>
    <s v="USD"/>
    <n v="1408112253"/>
    <n v="1405520253"/>
    <b v="0"/>
    <n v="0"/>
    <b v="0"/>
    <x v="2"/>
    <s v="wearables"/>
    <x v="1340"/>
    <x v="3"/>
    <m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x v="1"/>
    <s v="GBP"/>
    <n v="1475333917"/>
    <n v="1472569117"/>
    <b v="0"/>
    <n v="46"/>
    <b v="0"/>
    <x v="2"/>
    <s v="wearables"/>
    <x v="1341"/>
    <x v="2"/>
    <m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x v="0"/>
    <s v="USD"/>
    <n v="1437161739"/>
    <n v="1434569739"/>
    <b v="0"/>
    <n v="1"/>
    <b v="0"/>
    <x v="2"/>
    <s v="wearables"/>
    <x v="1342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x v="0"/>
    <s v="USD"/>
    <n v="1471579140"/>
    <n v="1466512683"/>
    <b v="0"/>
    <n v="323"/>
    <b v="0"/>
    <x v="2"/>
    <s v="wearables"/>
    <x v="1343"/>
    <x v="2"/>
    <m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x v="5"/>
    <s v="CAD"/>
    <n v="1467313039"/>
    <n v="1464807439"/>
    <b v="0"/>
    <n v="139"/>
    <b v="1"/>
    <x v="3"/>
    <s v="nonfiction"/>
    <x v="1344"/>
    <x v="2"/>
    <m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x v="0"/>
    <s v="USD"/>
    <n v="1405366359"/>
    <n v="1402342359"/>
    <b v="0"/>
    <n v="7"/>
    <b v="1"/>
    <x v="3"/>
    <s v="nonfiction"/>
    <x v="1345"/>
    <x v="3"/>
    <m/>
  </r>
  <r>
    <n v="1346"/>
    <s v="Anthology of Stories from LGBT Nepal"/>
    <s v="An anthology of nonfiction stories written by Nepal's Lesbian, Gay, Bisexual, and Transgender (LGBT) community."/>
    <n v="3500"/>
    <n v="3900"/>
    <x v="0"/>
    <x v="0"/>
    <s v="USD"/>
    <n v="1372297751"/>
    <n v="1369705751"/>
    <b v="0"/>
    <n v="149"/>
    <b v="1"/>
    <x v="3"/>
    <s v="nonfiction"/>
    <x v="1346"/>
    <x v="4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x v="0"/>
    <s v="USD"/>
    <n v="1425741525"/>
    <n v="1423149525"/>
    <b v="0"/>
    <n v="31"/>
    <b v="1"/>
    <x v="3"/>
    <s v="nonfiction"/>
    <x v="1347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x v="0"/>
    <s v="USD"/>
    <n v="1418904533"/>
    <n v="1416485333"/>
    <b v="0"/>
    <n v="26"/>
    <b v="1"/>
    <x v="3"/>
    <s v="nonfiction"/>
    <x v="1348"/>
    <x v="3"/>
    <m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x v="5"/>
    <s v="CAD"/>
    <n v="1450249140"/>
    <n v="1447055935"/>
    <b v="0"/>
    <n v="172"/>
    <b v="1"/>
    <x v="3"/>
    <s v="nonfiction"/>
    <x v="1349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x v="0"/>
    <s v="USD"/>
    <n v="1451089134"/>
    <n v="1448497134"/>
    <b v="0"/>
    <n v="78"/>
    <b v="1"/>
    <x v="3"/>
    <s v="nonfiction"/>
    <x v="1350"/>
    <x v="0"/>
    <m/>
  </r>
  <r>
    <n v="1351"/>
    <s v="Purpose: Your Journey To Find Meaning"/>
    <s v="Discover your purpose, live a more fulfilling life, leave a positive footprint on society."/>
    <n v="3800"/>
    <n v="3822.33"/>
    <x v="0"/>
    <x v="0"/>
    <s v="USD"/>
    <n v="1455299144"/>
    <n v="1452707144"/>
    <b v="0"/>
    <n v="120"/>
    <b v="1"/>
    <x v="3"/>
    <s v="nonfiction"/>
    <x v="1351"/>
    <x v="2"/>
    <m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x v="0"/>
    <s v="USD"/>
    <n v="1441425540"/>
    <n v="1436968366"/>
    <b v="0"/>
    <n v="227"/>
    <b v="1"/>
    <x v="3"/>
    <s v="nonfiction"/>
    <x v="1352"/>
    <x v="0"/>
    <m/>
  </r>
  <r>
    <n v="1353"/>
    <s v="Finish The Script! - A College Writing Course in Book Form"/>
    <s v="A book that teaches aspiring writers how to get from a basic idea to a fully rewritten screenplay."/>
    <n v="3500"/>
    <n v="3800"/>
    <x v="0"/>
    <x v="0"/>
    <s v="USD"/>
    <n v="1362960000"/>
    <n v="1359946188"/>
    <b v="0"/>
    <n v="42"/>
    <b v="1"/>
    <x v="3"/>
    <s v="nonfiction"/>
    <x v="1353"/>
    <x v="4"/>
    <m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x v="1"/>
    <s v="GBP"/>
    <n v="1465672979"/>
    <n v="1463080979"/>
    <b v="0"/>
    <n v="64"/>
    <b v="1"/>
    <x v="3"/>
    <s v="nonfiction"/>
    <x v="1354"/>
    <x v="2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3"/>
    <s v="nonfiction"/>
    <x v="1355"/>
    <x v="5"/>
    <m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x v="0"/>
    <s v="USD"/>
    <n v="1372985760"/>
    <n v="1370393760"/>
    <b v="0"/>
    <n v="87"/>
    <b v="1"/>
    <x v="3"/>
    <s v="nonfiction"/>
    <x v="1356"/>
    <x v="4"/>
    <m/>
  </r>
  <r>
    <n v="1357"/>
    <s v="Becoming Alicia"/>
    <s v="The search for identity leads one young woman to Mexico, where she follows her grandfather's journey back to America."/>
    <n v="75000"/>
    <n v="3781"/>
    <x v="0"/>
    <x v="0"/>
    <s v="USD"/>
    <n v="1362117540"/>
    <n v="1359587137"/>
    <b v="0"/>
    <n v="65"/>
    <b v="1"/>
    <x v="3"/>
    <s v="nonfiction"/>
    <x v="1357"/>
    <x v="4"/>
    <m/>
  </r>
  <r>
    <n v="1358"/>
    <s v="The Masada Story Project"/>
    <s v="I am working on a book about what people do when they visit Masada, an ancient fortress in the Judean desert."/>
    <n v="3675"/>
    <n v="3775.5"/>
    <x v="0"/>
    <x v="0"/>
    <s v="USD"/>
    <n v="1309009323"/>
    <n v="1306417323"/>
    <b v="0"/>
    <n v="49"/>
    <b v="1"/>
    <x v="3"/>
    <s v="nonfiction"/>
    <x v="1358"/>
    <x v="6"/>
    <m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x v="0"/>
    <s v="USD"/>
    <n v="1309980790"/>
    <n v="1304623990"/>
    <b v="0"/>
    <n v="19"/>
    <b v="1"/>
    <x v="3"/>
    <s v="nonfiction"/>
    <x v="1359"/>
    <x v="6"/>
    <m/>
  </r>
  <r>
    <n v="1360"/>
    <s v="So Bad, It's Good! - A Book of Bad Movies"/>
    <s v="So Bad, It's Good! is a guide to finding the best films for your bad movie night."/>
    <n v="3500"/>
    <n v="3760"/>
    <x v="0"/>
    <x v="0"/>
    <s v="USD"/>
    <n v="1343943420"/>
    <n v="1341524220"/>
    <b v="0"/>
    <n v="81"/>
    <b v="1"/>
    <x v="3"/>
    <s v="nonfiction"/>
    <x v="1360"/>
    <x v="5"/>
    <m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x v="1"/>
    <s v="GBP"/>
    <n v="1403370772"/>
    <n v="1400778772"/>
    <b v="0"/>
    <n v="264"/>
    <b v="1"/>
    <x v="3"/>
    <s v="nonfiction"/>
    <x v="1361"/>
    <x v="3"/>
    <m/>
  </r>
  <r>
    <n v="1362"/>
    <s v="A Fantastic Affair: Karl Barth in America 1962â€“Research"/>
    <s v="The never-before-told story of Karl Barth's (first and only) journey to the United States in 1962."/>
    <n v="3000"/>
    <n v="3750"/>
    <x v="0"/>
    <x v="0"/>
    <s v="USD"/>
    <n v="1378592731"/>
    <n v="1373408731"/>
    <b v="0"/>
    <n v="25"/>
    <b v="1"/>
    <x v="3"/>
    <s v="nonfiction"/>
    <x v="1362"/>
    <x v="4"/>
    <m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x v="0"/>
    <s v="USD"/>
    <n v="1455523140"/>
    <n v="1453925727"/>
    <b v="0"/>
    <n v="5"/>
    <b v="1"/>
    <x v="3"/>
    <s v="nonfiction"/>
    <x v="1363"/>
    <x v="2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x v="8"/>
    <s v="DKK"/>
    <n v="1420648906"/>
    <n v="1415464906"/>
    <b v="0"/>
    <n v="144"/>
    <b v="1"/>
    <x v="4"/>
    <s v="rock"/>
    <x v="1364"/>
    <x v="3"/>
    <m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x v="0"/>
    <s v="USD"/>
    <n v="1426523752"/>
    <n v="1423935352"/>
    <b v="0"/>
    <n v="92"/>
    <b v="1"/>
    <x v="4"/>
    <s v="rock"/>
    <x v="1365"/>
    <x v="0"/>
    <m/>
  </r>
  <r>
    <n v="1366"/>
    <s v="Kick It! A Tribute to the A.K.s"/>
    <s v="A musical memorial for Alexi Petersen."/>
    <n v="3000"/>
    <n v="3732"/>
    <x v="0"/>
    <x v="0"/>
    <s v="USD"/>
    <n v="1417049663"/>
    <n v="1413158063"/>
    <b v="0"/>
    <n v="147"/>
    <b v="1"/>
    <x v="4"/>
    <s v="rock"/>
    <x v="1366"/>
    <x v="3"/>
    <m/>
  </r>
  <r>
    <n v="1367"/>
    <s v="House of Rabbits  - &quot;Songs of Charivari&quot;"/>
    <s v="House of Rabbits are recording our full-length, debut album! Support independent music, receive great rewards!"/>
    <n v="3500"/>
    <n v="3730"/>
    <x v="0"/>
    <x v="0"/>
    <s v="USD"/>
    <n v="1447463050"/>
    <n v="1444867450"/>
    <b v="0"/>
    <n v="90"/>
    <b v="1"/>
    <x v="4"/>
    <s v="rock"/>
    <x v="1367"/>
    <x v="0"/>
    <m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x v="0"/>
    <s v="USD"/>
    <n v="1434342894"/>
    <n v="1432269294"/>
    <b v="0"/>
    <n v="87"/>
    <b v="1"/>
    <x v="4"/>
    <s v="rock"/>
    <x v="1368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x v="0"/>
    <s v="USD"/>
    <n v="1397225746"/>
    <n v="1394633746"/>
    <b v="0"/>
    <n v="406"/>
    <b v="1"/>
    <x v="4"/>
    <s v="rock"/>
    <x v="1369"/>
    <x v="3"/>
    <m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4"/>
    <s v="rock"/>
    <x v="1370"/>
    <x v="4"/>
    <m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x v="0"/>
    <s v="USD"/>
    <n v="1431022342"/>
    <n v="1428430342"/>
    <b v="0"/>
    <n v="70"/>
    <b v="1"/>
    <x v="4"/>
    <s v="rock"/>
    <x v="1371"/>
    <x v="0"/>
    <m/>
  </r>
  <r>
    <n v="1372"/>
    <s v="Ted Lukas &amp; the Misled new CD - &quot;FEED&quot;"/>
    <s v="Please help us raise funds to press our new CD!"/>
    <n v="3000"/>
    <n v="3684"/>
    <x v="0"/>
    <x v="0"/>
    <s v="USD"/>
    <n v="1342115132"/>
    <n v="1339523132"/>
    <b v="0"/>
    <n v="16"/>
    <b v="1"/>
    <x v="4"/>
    <s v="rock"/>
    <x v="1372"/>
    <x v="5"/>
    <m/>
  </r>
  <r>
    <n v="1373"/>
    <s v="Broccoli Samurai: Tour Van or Bust!"/>
    <s v="Help Broccoli Samurai raise money to get a new van and continue bringing you the jams!"/>
    <n v="3500"/>
    <n v="3674"/>
    <x v="0"/>
    <x v="0"/>
    <s v="USD"/>
    <n v="1483138233"/>
    <n v="1480546233"/>
    <b v="0"/>
    <n v="52"/>
    <b v="1"/>
    <x v="4"/>
    <s v="rock"/>
    <x v="1373"/>
    <x v="2"/>
    <m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x v="0"/>
    <s v="USD"/>
    <n v="1458874388"/>
    <n v="1456285988"/>
    <b v="0"/>
    <n v="66"/>
    <b v="1"/>
    <x v="4"/>
    <s v="rock"/>
    <x v="1374"/>
    <x v="2"/>
    <m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x v="6"/>
    <s v="EUR"/>
    <n v="1484444119"/>
    <n v="1481852119"/>
    <b v="0"/>
    <n v="109"/>
    <b v="1"/>
    <x v="4"/>
    <s v="rock"/>
    <x v="1375"/>
    <x v="2"/>
    <m/>
  </r>
  <r>
    <n v="1376"/>
    <s v="Dead Pirates / HIGHMARE LP 2nd pressing"/>
    <s v="Dead Pirates are planning a second pressing of HIGHMARE LP, who wants one ?"/>
    <n v="3500"/>
    <n v="3659"/>
    <x v="0"/>
    <x v="1"/>
    <s v="GBP"/>
    <n v="1480784606"/>
    <n v="1478189006"/>
    <b v="0"/>
    <n v="168"/>
    <b v="1"/>
    <x v="4"/>
    <s v="rock"/>
    <x v="1376"/>
    <x v="2"/>
    <m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x v="0"/>
    <s v="USD"/>
    <n v="1486095060"/>
    <n v="1484198170"/>
    <b v="0"/>
    <n v="31"/>
    <b v="1"/>
    <x v="4"/>
    <s v="rock"/>
    <x v="1377"/>
    <x v="1"/>
    <m/>
  </r>
  <r>
    <n v="1378"/>
    <s v="SIX BY SEVEN"/>
    <s v="A psychedelic post rock masterpiece!"/>
    <n v="3000"/>
    <n v="3641"/>
    <x v="0"/>
    <x v="1"/>
    <s v="GBP"/>
    <n v="1470075210"/>
    <n v="1468779210"/>
    <b v="0"/>
    <n v="133"/>
    <b v="1"/>
    <x v="4"/>
    <s v="rock"/>
    <x v="1378"/>
    <x v="2"/>
    <m/>
  </r>
  <r>
    <n v="1379"/>
    <s v="J. Walter Makes a Record"/>
    <s v="---------The long-awaited debut full-length from Justin Ruddy--------"/>
    <n v="3500"/>
    <n v="3638"/>
    <x v="0"/>
    <x v="0"/>
    <s v="USD"/>
    <n v="1433504876"/>
    <n v="1430912876"/>
    <b v="0"/>
    <n v="151"/>
    <b v="1"/>
    <x v="4"/>
    <s v="rock"/>
    <x v="1379"/>
    <x v="0"/>
    <m/>
  </r>
  <r>
    <n v="1380"/>
    <s v="BARNFEST 2015"/>
    <s v="A DIY MUSIC FESTIVAL FROM ST. LOUIS MO! Bands make their own festival, help make it legit!"/>
    <n v="3000"/>
    <n v="3636"/>
    <x v="0"/>
    <x v="0"/>
    <s v="USD"/>
    <n v="1433815200"/>
    <n v="1431886706"/>
    <b v="0"/>
    <n v="5"/>
    <b v="1"/>
    <x v="4"/>
    <s v="rock"/>
    <x v="1380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x v="0"/>
    <s v="USD"/>
    <n v="1482988125"/>
    <n v="1480396125"/>
    <b v="0"/>
    <n v="73"/>
    <b v="1"/>
    <x v="4"/>
    <s v="rock"/>
    <x v="1381"/>
    <x v="2"/>
    <m/>
  </r>
  <r>
    <n v="1382"/>
    <s v="The Floorwalkers New Album!"/>
    <s v="We're making a new record -- independently! We've got some great new songs we're really excited to bring to you!"/>
    <n v="3000"/>
    <n v="3600"/>
    <x v="0"/>
    <x v="0"/>
    <s v="USD"/>
    <n v="1367867536"/>
    <n v="1365275536"/>
    <b v="0"/>
    <n v="148"/>
    <b v="1"/>
    <x v="4"/>
    <s v="rock"/>
    <x v="1382"/>
    <x v="4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x v="5"/>
    <s v="CAD"/>
    <n v="1482457678"/>
    <n v="1480729678"/>
    <b v="0"/>
    <n v="93"/>
    <b v="1"/>
    <x v="4"/>
    <s v="rock"/>
    <x v="1383"/>
    <x v="2"/>
    <m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4"/>
    <s v="rock"/>
    <x v="1384"/>
    <x v="0"/>
    <m/>
  </r>
  <r>
    <n v="1385"/>
    <s v="Chi Might Project"/>
    <s v="Musicians, singers &amp; songwriters from all over the world collaborate via YouTube in order to create an amazing album!"/>
    <n v="3000"/>
    <n v="3575"/>
    <x v="0"/>
    <x v="12"/>
    <s v="EUR"/>
    <n v="1461931860"/>
    <n v="1457109121"/>
    <b v="0"/>
    <n v="134"/>
    <b v="1"/>
    <x v="4"/>
    <s v="rock"/>
    <x v="1385"/>
    <x v="2"/>
    <m/>
  </r>
  <r>
    <n v="1386"/>
    <s v="MALTESE CROSS: The First Album"/>
    <s v="We are a classic hard rock/heavy metal band just trying to keep rock alive!"/>
    <n v="2800"/>
    <n v="3572.12"/>
    <x v="0"/>
    <x v="0"/>
    <s v="USD"/>
    <n v="1438183889"/>
    <n v="1435591889"/>
    <b v="0"/>
    <n v="14"/>
    <b v="1"/>
    <x v="4"/>
    <s v="rock"/>
    <x v="1386"/>
    <x v="0"/>
    <m/>
  </r>
  <r>
    <n v="1387"/>
    <s v="FAMILY BUSINESS KICKSTARTER"/>
    <s v="Less than one week to PLEDGE YOUR SUPPORT for THE FAMILY BUSINESS as the band raises funds for the next full length rock album."/>
    <n v="20000"/>
    <n v="3562"/>
    <x v="0"/>
    <x v="0"/>
    <s v="USD"/>
    <n v="1433305800"/>
    <n v="1430604395"/>
    <b v="0"/>
    <n v="78"/>
    <b v="1"/>
    <x v="4"/>
    <s v="rock"/>
    <x v="1387"/>
    <x v="0"/>
    <m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x v="0"/>
    <s v="USD"/>
    <n v="1476720840"/>
    <n v="1474469117"/>
    <b v="0"/>
    <n v="112"/>
    <b v="1"/>
    <x v="4"/>
    <s v="rock"/>
    <x v="1388"/>
    <x v="2"/>
    <m/>
  </r>
  <r>
    <n v="1389"/>
    <s v="Pre-order DANCEHALL's first record!!!"/>
    <s v="Help fund the pressing of DANCEHALL's first record by pre-ordering it in advance!!!"/>
    <n v="100000"/>
    <n v="3550"/>
    <x v="0"/>
    <x v="1"/>
    <s v="GBP"/>
    <n v="1471087957"/>
    <n v="1468495957"/>
    <b v="0"/>
    <n v="34"/>
    <b v="1"/>
    <x v="4"/>
    <s v="rock"/>
    <x v="1389"/>
    <x v="2"/>
    <m/>
  </r>
  <r>
    <n v="1390"/>
    <s v="New Music Video/Artist Development"/>
    <s v="Breakout Artist Management will be working with us on a brand new music video and we need your help!"/>
    <n v="3000"/>
    <n v="3550"/>
    <x v="0"/>
    <x v="0"/>
    <s v="USD"/>
    <n v="1430154720"/>
    <n v="1427224606"/>
    <b v="0"/>
    <n v="19"/>
    <b v="1"/>
    <x v="4"/>
    <s v="rock"/>
    <x v="1390"/>
    <x v="0"/>
    <m/>
  </r>
  <r>
    <n v="1391"/>
    <s v="Rules and Regulations"/>
    <s v="With the money donated through this project we intend on investing in sound equipment for live shows"/>
    <n v="3500"/>
    <n v="3540"/>
    <x v="0"/>
    <x v="0"/>
    <s v="USD"/>
    <n v="1440219540"/>
    <n v="1436369818"/>
    <b v="0"/>
    <n v="13"/>
    <b v="1"/>
    <x v="4"/>
    <s v="rock"/>
    <x v="1391"/>
    <x v="0"/>
    <m/>
  </r>
  <r>
    <n v="1392"/>
    <s v="Telesomniac's Debut Album"/>
    <s v="Telesomniac is a rock band from Provo, UT releasing their debut album Thirty-One Flashes in the Dark."/>
    <n v="3500"/>
    <n v="3535"/>
    <x v="0"/>
    <x v="0"/>
    <s v="USD"/>
    <n v="1456976586"/>
    <n v="1454298186"/>
    <b v="0"/>
    <n v="104"/>
    <b v="1"/>
    <x v="4"/>
    <s v="rock"/>
    <x v="1392"/>
    <x v="2"/>
    <m/>
  </r>
  <r>
    <n v="1393"/>
    <s v="WolfHunt | Social Commentary Rock Project"/>
    <s v="Rock n' Roll tales of our times"/>
    <n v="3500"/>
    <n v="3531"/>
    <x v="0"/>
    <x v="0"/>
    <s v="USD"/>
    <n v="1470068523"/>
    <n v="1467476523"/>
    <b v="0"/>
    <n v="52"/>
    <b v="1"/>
    <x v="4"/>
    <s v="rock"/>
    <x v="1393"/>
    <x v="2"/>
    <m/>
  </r>
  <r>
    <n v="1394"/>
    <s v="&quot;Intrusive Thoughts&quot;: first full LP by The Reckless Scamps"/>
    <s v="We've finally finished recording our first full length album! We're getting together all the merch to go along with the release."/>
    <n v="3500"/>
    <n v="3530"/>
    <x v="0"/>
    <x v="0"/>
    <s v="USD"/>
    <n v="1488337200"/>
    <n v="1484623726"/>
    <b v="0"/>
    <n v="17"/>
    <b v="1"/>
    <x v="4"/>
    <s v="rock"/>
    <x v="1394"/>
    <x v="1"/>
    <m/>
  </r>
  <r>
    <n v="1395"/>
    <s v="Quiet Oaks Full Length Album"/>
    <s v="Help Quiet Oaks record their debut album!!!"/>
    <n v="5000"/>
    <n v="3530"/>
    <x v="0"/>
    <x v="0"/>
    <s v="USD"/>
    <n v="1484430481"/>
    <n v="1481838481"/>
    <b v="0"/>
    <n v="82"/>
    <b v="1"/>
    <x v="4"/>
    <s v="rock"/>
    <x v="1395"/>
    <x v="2"/>
    <m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x v="0"/>
    <s v="USD"/>
    <n v="1423871882"/>
    <n v="1421279882"/>
    <b v="0"/>
    <n v="73"/>
    <b v="1"/>
    <x v="4"/>
    <s v="rock"/>
    <x v="1396"/>
    <x v="0"/>
    <m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x v="0"/>
    <s v="USD"/>
    <n v="1477603140"/>
    <n v="1475013710"/>
    <b v="0"/>
    <n v="158"/>
    <b v="1"/>
    <x v="4"/>
    <s v="rock"/>
    <x v="1397"/>
    <x v="2"/>
    <m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x v="0"/>
    <s v="USD"/>
    <n v="1467752334"/>
    <n v="1465160334"/>
    <b v="0"/>
    <n v="65"/>
    <b v="1"/>
    <x v="4"/>
    <s v="rock"/>
    <x v="1398"/>
    <x v="2"/>
    <m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x v="0"/>
    <s v="USD"/>
    <n v="1412640373"/>
    <n v="1410048373"/>
    <b v="0"/>
    <n v="184"/>
    <b v="1"/>
    <x v="4"/>
    <s v="rock"/>
    <x v="1399"/>
    <x v="3"/>
    <m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x v="1"/>
    <s v="GBP"/>
    <n v="1465709400"/>
    <n v="1462695073"/>
    <b v="0"/>
    <n v="34"/>
    <b v="1"/>
    <x v="4"/>
    <s v="rock"/>
    <x v="1400"/>
    <x v="2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x v="0"/>
    <s v="USD"/>
    <n v="1369612474"/>
    <n v="1367798074"/>
    <b v="0"/>
    <n v="240"/>
    <b v="1"/>
    <x v="4"/>
    <s v="rock"/>
    <x v="1401"/>
    <x v="4"/>
    <m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x v="1"/>
    <s v="GBP"/>
    <n v="1430439411"/>
    <n v="1425259011"/>
    <b v="0"/>
    <n v="113"/>
    <b v="1"/>
    <x v="4"/>
    <s v="rock"/>
    <x v="1402"/>
    <x v="0"/>
    <m/>
  </r>
  <r>
    <n v="1403"/>
    <s v="Gregorian Rock"/>
    <s v="Gregorian Rock merges Gregorian chant with modern music. It is serene, yet pummeling. It's not for everyone, but it might be for you."/>
    <n v="1500"/>
    <n v="3500"/>
    <x v="0"/>
    <x v="0"/>
    <s v="USD"/>
    <n v="1374802235"/>
    <n v="1372210235"/>
    <b v="0"/>
    <n v="66"/>
    <b v="1"/>
    <x v="4"/>
    <s v="rock"/>
    <x v="1403"/>
    <x v="4"/>
    <m/>
  </r>
  <r>
    <n v="1404"/>
    <s v="3 Men and a Book"/>
    <s v="Translation &amp; publication of possibly the most famous piece of English literature - Act II Scene II of Romeo and Juliet into txt-speak."/>
    <n v="2000"/>
    <n v="3500"/>
    <x v="2"/>
    <x v="1"/>
    <s v="GBP"/>
    <n v="1424607285"/>
    <n v="1422447285"/>
    <b v="1"/>
    <n v="5"/>
    <b v="0"/>
    <x v="3"/>
    <s v="translations"/>
    <x v="1404"/>
    <x v="0"/>
    <m/>
  </r>
  <r>
    <n v="1405"/>
    <s v="The Bible translated into Emoticons"/>
    <s v="Will more people read the Bible if it were translated into Emoticons?"/>
    <n v="2500"/>
    <n v="3499"/>
    <x v="2"/>
    <x v="0"/>
    <s v="USD"/>
    <n v="1417195201"/>
    <n v="1414599601"/>
    <b v="1"/>
    <n v="17"/>
    <b v="0"/>
    <x v="3"/>
    <s v="translations"/>
    <x v="1405"/>
    <x v="3"/>
    <m/>
  </r>
  <r>
    <n v="1406"/>
    <s v="Man Down! Translation project"/>
    <s v="The White coat and the battle dress uniform"/>
    <n v="3000"/>
    <n v="3486"/>
    <x v="2"/>
    <x v="13"/>
    <s v="EUR"/>
    <n v="1449914400"/>
    <n v="1445336607"/>
    <b v="0"/>
    <n v="3"/>
    <b v="0"/>
    <x v="3"/>
    <s v="translations"/>
    <x v="1406"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3"/>
    <s v="translations"/>
    <x v="1407"/>
    <x v="3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x v="1"/>
    <s v="GBP"/>
    <n v="1447451756"/>
    <n v="1444856156"/>
    <b v="0"/>
    <n v="6"/>
    <b v="0"/>
    <x v="3"/>
    <s v="translations"/>
    <x v="1408"/>
    <x v="0"/>
    <m/>
  </r>
  <r>
    <n v="1409"/>
    <s v="Modern Literal Torah Translation: Genesis"/>
    <s v="Modern Literal Translation of the 1st Book of the Torah in English and Russian with sub-linear and interlinear layout."/>
    <n v="2500"/>
    <n v="3466"/>
    <x v="2"/>
    <x v="0"/>
    <s v="USD"/>
    <n v="1420085535"/>
    <n v="1414897935"/>
    <b v="0"/>
    <n v="0"/>
    <b v="0"/>
    <x v="3"/>
    <s v="translations"/>
    <x v="1409"/>
    <x v="3"/>
    <m/>
  </r>
  <r>
    <n v="1410"/>
    <s v="Existence Space and Office (English translation)"/>
    <s v="Let's translate this book! A fundamental guide to existential workspaces: how to recover efficiency generating environmental well-being"/>
    <n v="50000"/>
    <n v="3466"/>
    <x v="2"/>
    <x v="13"/>
    <s v="EUR"/>
    <n v="1464939520"/>
    <n v="1461051520"/>
    <b v="0"/>
    <n v="1"/>
    <b v="0"/>
    <x v="3"/>
    <s v="translations"/>
    <x v="1410"/>
    <x v="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3"/>
    <s v="translations"/>
    <x v="1411"/>
    <x v="0"/>
    <m/>
  </r>
  <r>
    <n v="1412"/>
    <s v="For overseas shogi fans! Shogi novel translation project"/>
    <s v="â€œClimbing Silver!â€- An English translation of the Young Adult Shogi novella"/>
    <n v="3000"/>
    <n v="3465"/>
    <x v="2"/>
    <x v="0"/>
    <s v="USD"/>
    <n v="1417656699"/>
    <n v="1415064699"/>
    <b v="0"/>
    <n v="13"/>
    <b v="0"/>
    <x v="3"/>
    <s v="translations"/>
    <x v="1412"/>
    <x v="3"/>
    <m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x v="13"/>
    <s v="EUR"/>
    <n v="1455964170"/>
    <n v="1450780170"/>
    <b v="0"/>
    <n v="1"/>
    <b v="0"/>
    <x v="3"/>
    <s v="translations"/>
    <x v="1413"/>
    <x v="0"/>
    <m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x v="0"/>
    <s v="USD"/>
    <n v="1483423467"/>
    <n v="1480831467"/>
    <b v="0"/>
    <n v="1"/>
    <b v="0"/>
    <x v="3"/>
    <s v="translations"/>
    <x v="1414"/>
    <x v="2"/>
    <m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x v="0"/>
    <s v="USD"/>
    <n v="1439741591"/>
    <n v="1436285591"/>
    <b v="0"/>
    <n v="9"/>
    <b v="0"/>
    <x v="3"/>
    <s v="translations"/>
    <x v="1415"/>
    <x v="0"/>
    <m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x v="0"/>
    <s v="USD"/>
    <n v="1448147619"/>
    <n v="1445552019"/>
    <b v="0"/>
    <n v="0"/>
    <b v="0"/>
    <x v="3"/>
    <s v="translations"/>
    <x v="1416"/>
    <x v="0"/>
    <m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x v="0"/>
    <s v="USD"/>
    <n v="1442315460"/>
    <n v="1439696174"/>
    <b v="0"/>
    <n v="2"/>
    <b v="0"/>
    <x v="3"/>
    <s v="translations"/>
    <x v="1417"/>
    <x v="0"/>
    <m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3"/>
    <s v="translations"/>
    <x v="1418"/>
    <x v="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x v="0"/>
    <s v="USD"/>
    <n v="1476010619"/>
    <n v="1473418619"/>
    <b v="0"/>
    <n v="10"/>
    <b v="0"/>
    <x v="3"/>
    <s v="translations"/>
    <x v="1419"/>
    <x v="2"/>
    <m/>
  </r>
  <r>
    <n v="1420"/>
    <s v="Shakespeare in the Hood - Romeo and Juliet"/>
    <s v="Help me butcher Shakespeare in a satirical fashion."/>
    <n v="250000"/>
    <n v="3417"/>
    <x v="2"/>
    <x v="0"/>
    <s v="USD"/>
    <n v="1467129686"/>
    <n v="1464969686"/>
    <b v="0"/>
    <n v="3"/>
    <b v="0"/>
    <x v="3"/>
    <s v="translations"/>
    <x v="1420"/>
    <x v="2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x v="11"/>
    <s v="SEK"/>
    <n v="1423432709"/>
    <n v="1420840709"/>
    <b v="0"/>
    <n v="2"/>
    <b v="0"/>
    <x v="3"/>
    <s v="translations"/>
    <x v="1421"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3"/>
    <s v="translations"/>
    <x v="1422"/>
    <x v="2"/>
    <m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x v="2"/>
    <s v="AUD"/>
    <n v="1451637531"/>
    <n v="1449045531"/>
    <b v="0"/>
    <n v="1"/>
    <b v="0"/>
    <x v="3"/>
    <s v="translations"/>
    <x v="1423"/>
    <x v="0"/>
    <m/>
  </r>
  <r>
    <n v="1424"/>
    <s v="Subway Mantras"/>
    <s v="A short book of practical mantras that can be used every day of the week. Mantras are cogwheels of universal engines."/>
    <n v="3000"/>
    <n v="3407"/>
    <x v="2"/>
    <x v="0"/>
    <s v="USD"/>
    <n v="1479233602"/>
    <n v="1478106802"/>
    <b v="0"/>
    <n v="14"/>
    <b v="0"/>
    <x v="3"/>
    <s v="translations"/>
    <x v="1424"/>
    <x v="2"/>
    <m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x v="0"/>
    <s v="USD"/>
    <n v="1430276959"/>
    <n v="1427684959"/>
    <b v="0"/>
    <n v="0"/>
    <b v="0"/>
    <x v="3"/>
    <s v="translations"/>
    <x v="1425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x v="12"/>
    <s v="EUR"/>
    <n v="1440408120"/>
    <n v="1435224120"/>
    <b v="0"/>
    <n v="0"/>
    <b v="0"/>
    <x v="3"/>
    <s v="translations"/>
    <x v="1426"/>
    <x v="0"/>
    <m/>
  </r>
  <r>
    <n v="1427"/>
    <s v="WHAT CAN I DO?..."/>
    <s v="The book with advices that can save many lives._x000a_You will find here many case studies, extreme situations and solutions."/>
    <n v="2500"/>
    <n v="3400"/>
    <x v="2"/>
    <x v="12"/>
    <s v="EUR"/>
    <n v="1474230385"/>
    <n v="1471638385"/>
    <b v="0"/>
    <n v="4"/>
    <b v="0"/>
    <x v="3"/>
    <s v="translations"/>
    <x v="1427"/>
    <x v="2"/>
    <m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x v="3"/>
    <s v="EUR"/>
    <n v="1459584417"/>
    <n v="1456996017"/>
    <b v="0"/>
    <n v="3"/>
    <b v="0"/>
    <x v="3"/>
    <s v="translations"/>
    <x v="1428"/>
    <x v="2"/>
    <m/>
  </r>
  <r>
    <n v="1429"/>
    <s v="10 P.M."/>
    <s v="A guy in his 30's tries to live his &quot;American Dream&quot;, but quickly it turns into a nightmare. (A Novel)"/>
    <n v="2001"/>
    <n v="3397"/>
    <x v="2"/>
    <x v="0"/>
    <s v="USD"/>
    <n v="1428629242"/>
    <n v="1426037242"/>
    <b v="0"/>
    <n v="0"/>
    <b v="0"/>
    <x v="3"/>
    <s v="translations"/>
    <x v="1429"/>
    <x v="0"/>
    <m/>
  </r>
  <r>
    <n v="1430"/>
    <s v="Esoteric Project Management"/>
    <s v="Profesional translation and publishing of the book on unique synthesis of project management and meditation"/>
    <n v="3100"/>
    <n v="3395"/>
    <x v="2"/>
    <x v="0"/>
    <s v="USD"/>
    <n v="1419017488"/>
    <n v="1416339088"/>
    <b v="0"/>
    <n v="5"/>
    <b v="0"/>
    <x v="3"/>
    <s v="translations"/>
    <x v="1430"/>
    <x v="3"/>
    <m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x v="0"/>
    <s v="USD"/>
    <n v="1448517816"/>
    <n v="1445922216"/>
    <b v="0"/>
    <n v="47"/>
    <b v="0"/>
    <x v="3"/>
    <s v="translations"/>
    <x v="1431"/>
    <x v="0"/>
    <m/>
  </r>
  <r>
    <n v="1432"/>
    <s v="The Holy Bib-el"/>
    <s v="THE HOLY BIB-EL Translated By Leon Cook. The Creation: CHAPTER 1.  1* In the beginning Gods created The Heavens and The Planet Earth."/>
    <n v="60000"/>
    <n v="3390"/>
    <x v="2"/>
    <x v="0"/>
    <s v="USD"/>
    <n v="1437417828"/>
    <n v="1434825828"/>
    <b v="0"/>
    <n v="0"/>
    <b v="0"/>
    <x v="3"/>
    <s v="translations"/>
    <x v="1432"/>
    <x v="0"/>
    <m/>
  </r>
  <r>
    <n v="1433"/>
    <s v="The Gayatri Mantra for Jhansi, India"/>
    <s v="Publish my book on the Gayatri Mantra in English for the benefit of the readers and the children at the orphanage in Jhansi, India"/>
    <n v="1500"/>
    <n v="3385"/>
    <x v="2"/>
    <x v="13"/>
    <s v="EUR"/>
    <n v="1481367600"/>
    <n v="1477839675"/>
    <b v="0"/>
    <n v="10"/>
    <b v="0"/>
    <x v="3"/>
    <s v="translations"/>
    <x v="1433"/>
    <x v="2"/>
    <m/>
  </r>
  <r>
    <n v="1434"/>
    <s v="Translation of 'SOCIALCAPITALISM' (2014)"/>
    <s v="Interest from abroad to publish my book SOCIALCAPITALISM. Need translation to English master. Help appreciated."/>
    <n v="3000"/>
    <n v="3385"/>
    <x v="2"/>
    <x v="8"/>
    <s v="DKK"/>
    <n v="1433775600"/>
    <n v="1431973478"/>
    <b v="0"/>
    <n v="11"/>
    <b v="0"/>
    <x v="3"/>
    <s v="translations"/>
    <x v="1434"/>
    <x v="0"/>
    <m/>
  </r>
  <r>
    <n v="1435"/>
    <s v="Trilogy of Crystals, book 1, translation"/>
    <s v="English translation of the first book from a sword and sorcery Fantasy trilogy, by Paolo Parente"/>
    <n v="3000"/>
    <n v="3383"/>
    <x v="2"/>
    <x v="13"/>
    <s v="EUR"/>
    <n v="1444589020"/>
    <n v="1441997020"/>
    <b v="0"/>
    <n v="2"/>
    <b v="0"/>
    <x v="3"/>
    <s v="translations"/>
    <x v="1435"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x v="12"/>
    <s v="EUR"/>
    <n v="1456043057"/>
    <n v="1453451057"/>
    <b v="0"/>
    <n v="2"/>
    <b v="0"/>
    <x v="3"/>
    <s v="translations"/>
    <x v="1436"/>
    <x v="2"/>
    <m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x v="0"/>
    <s v="USD"/>
    <n v="1405227540"/>
    <n v="1402058739"/>
    <b v="0"/>
    <n v="22"/>
    <b v="0"/>
    <x v="3"/>
    <s v="translations"/>
    <x v="1437"/>
    <x v="3"/>
    <m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x v="8"/>
    <s v="DKK"/>
    <n v="1461765300"/>
    <n v="1459198499"/>
    <b v="0"/>
    <n v="8"/>
    <b v="0"/>
    <x v="3"/>
    <s v="translations"/>
    <x v="1438"/>
    <x v="2"/>
    <m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x v="5"/>
    <s v="CAD"/>
    <n v="1425758101"/>
    <n v="1423166101"/>
    <b v="0"/>
    <n v="6"/>
    <b v="0"/>
    <x v="3"/>
    <s v="translations"/>
    <x v="1439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x v="13"/>
    <s v="EUR"/>
    <n v="1464285463"/>
    <n v="1461693463"/>
    <b v="0"/>
    <n v="1"/>
    <b v="0"/>
    <x v="3"/>
    <s v="translations"/>
    <x v="1440"/>
    <x v="2"/>
    <m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x v="1"/>
    <s v="GBP"/>
    <n v="1441995769"/>
    <n v="1436811769"/>
    <b v="0"/>
    <n v="3"/>
    <b v="0"/>
    <x v="3"/>
    <s v="translations"/>
    <x v="1441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x v="0"/>
    <s v="USD"/>
    <n v="1464190158"/>
    <n v="1461598158"/>
    <b v="0"/>
    <n v="0"/>
    <b v="0"/>
    <x v="3"/>
    <s v="translations"/>
    <x v="1442"/>
    <x v="2"/>
    <m/>
  </r>
  <r>
    <n v="1443"/>
    <s v="Translate my Saga Fantasy : Icarus Ã  l'Ã©cole des dieux"/>
    <s v="Hello everyone !_x000a_I need your help for translate my saga Fantasy : Icarus at the school of the gods - Book 1&quot;."/>
    <n v="3000"/>
    <n v="3350"/>
    <x v="2"/>
    <x v="6"/>
    <s v="EUR"/>
    <n v="1483395209"/>
    <n v="1480803209"/>
    <b v="0"/>
    <n v="0"/>
    <b v="0"/>
    <x v="3"/>
    <s v="translations"/>
    <x v="1443"/>
    <x v="2"/>
    <m/>
  </r>
  <r>
    <n v="1444"/>
    <s v="Expand the MillionairesLetter in the US Market!"/>
    <s v="We as a successfull german stock market newsletter publisher want expand in the US market!"/>
    <n v="3300"/>
    <n v="3350"/>
    <x v="2"/>
    <x v="12"/>
    <s v="EUR"/>
    <n v="1442091462"/>
    <n v="1436907462"/>
    <b v="0"/>
    <n v="0"/>
    <b v="0"/>
    <x v="3"/>
    <s v="translations"/>
    <x v="1444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3350"/>
    <n v="3350"/>
    <x v="2"/>
    <x v="12"/>
    <s v="EUR"/>
    <n v="1434286855"/>
    <n v="1431694855"/>
    <b v="0"/>
    <n v="0"/>
    <b v="0"/>
    <x v="3"/>
    <s v="translations"/>
    <x v="1445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x v="13"/>
    <s v="EUR"/>
    <n v="1461235478"/>
    <n v="1459507478"/>
    <b v="0"/>
    <n v="0"/>
    <b v="0"/>
    <x v="3"/>
    <s v="translations"/>
    <x v="1446"/>
    <x v="2"/>
    <m/>
  </r>
  <r>
    <n v="1447"/>
    <s v="Indian Language Dictionary"/>
    <s v="I'm creating a dictionary of multiple Indian languages."/>
    <n v="3000"/>
    <n v="3330"/>
    <x v="2"/>
    <x v="0"/>
    <s v="USD"/>
    <n v="1467999134"/>
    <n v="1465407134"/>
    <b v="0"/>
    <n v="3"/>
    <b v="0"/>
    <x v="3"/>
    <s v="translations"/>
    <x v="1447"/>
    <x v="2"/>
    <m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x v="2"/>
    <s v="AUD"/>
    <n v="1432272300"/>
    <n v="1429655318"/>
    <b v="0"/>
    <n v="0"/>
    <b v="0"/>
    <x v="3"/>
    <s v="translations"/>
    <x v="1448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x v="0"/>
    <s v="USD"/>
    <n v="1431286105"/>
    <n v="1427138905"/>
    <b v="0"/>
    <n v="0"/>
    <b v="0"/>
    <x v="3"/>
    <s v="translations"/>
    <x v="1449"/>
    <x v="0"/>
    <m/>
  </r>
  <r>
    <n v="1450"/>
    <s v="The Art of the Dill"/>
    <s v="A book of pickle recipes narrated by a mama grizzly speaking in incomplete and run-on sentences and her orangutan friend. #Artofthedill"/>
    <n v="10000"/>
    <n v="3319"/>
    <x v="2"/>
    <x v="0"/>
    <s v="USD"/>
    <n v="1455941197"/>
    <n v="1453349197"/>
    <b v="0"/>
    <n v="1"/>
    <b v="0"/>
    <x v="3"/>
    <s v="translations"/>
    <x v="1450"/>
    <x v="2"/>
    <m/>
  </r>
  <r>
    <n v="1451"/>
    <s v="Modern Literal Torah Translation (Canceled)"/>
    <s v="Modern Literal Translation of the Torah in English and Russian with sub-linear and interlinear layout."/>
    <n v="3000"/>
    <n v="3319"/>
    <x v="1"/>
    <x v="0"/>
    <s v="USD"/>
    <n v="1416355259"/>
    <n v="1413759659"/>
    <b v="0"/>
    <n v="2"/>
    <b v="0"/>
    <x v="3"/>
    <s v="translations"/>
    <x v="1451"/>
    <x v="3"/>
    <m/>
  </r>
  <r>
    <n v="1452"/>
    <s v="The Judo Preservation Project (Canceled)"/>
    <s v="I am gathering rare, out-of-print Judo books for preservation, translation and sharing."/>
    <n v="2987"/>
    <n v="3318"/>
    <x v="1"/>
    <x v="0"/>
    <s v="USD"/>
    <n v="1406566363"/>
    <n v="1403974363"/>
    <b v="0"/>
    <n v="0"/>
    <b v="0"/>
    <x v="3"/>
    <s v="translations"/>
    <x v="1452"/>
    <x v="3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x v="6"/>
    <s v="EUR"/>
    <n v="1492270947"/>
    <n v="1488386547"/>
    <b v="0"/>
    <n v="0"/>
    <b v="0"/>
    <x v="3"/>
    <s v="translations"/>
    <x v="1453"/>
    <x v="1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x v="3"/>
    <s v="EUR"/>
    <n v="1461535140"/>
    <n v="1459716480"/>
    <b v="0"/>
    <n v="1"/>
    <b v="0"/>
    <x v="3"/>
    <s v="translations"/>
    <x v="1454"/>
    <x v="2"/>
    <m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x v="0"/>
    <s v="USD"/>
    <n v="1409924340"/>
    <n v="1405181320"/>
    <b v="0"/>
    <n v="7"/>
    <b v="0"/>
    <x v="3"/>
    <s v="translations"/>
    <x v="1455"/>
    <x v="3"/>
    <m/>
  </r>
  <r>
    <n v="1456"/>
    <s v="Sometimes you don't need love (Canceled)"/>
    <s v="English Version of my auto-published novel"/>
    <n v="500"/>
    <n v="3307"/>
    <x v="1"/>
    <x v="13"/>
    <s v="EUR"/>
    <n v="1483459365"/>
    <n v="1480867365"/>
    <b v="0"/>
    <n v="3"/>
    <b v="0"/>
    <x v="3"/>
    <s v="translations"/>
    <x v="1456"/>
    <x v="2"/>
    <m/>
  </r>
  <r>
    <n v="1457"/>
    <s v="Hey! I&quot;m not invisable, I am Just Old (Canceled)"/>
    <s v="Age is more than just a number, I hope your younger than you feel."/>
    <n v="2500"/>
    <n v="3305"/>
    <x v="1"/>
    <x v="0"/>
    <s v="USD"/>
    <n v="1447281044"/>
    <n v="1444685444"/>
    <b v="0"/>
    <n v="0"/>
    <b v="0"/>
    <x v="3"/>
    <s v="translations"/>
    <x v="1457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x v="0"/>
    <s v="USD"/>
    <n v="1407729600"/>
    <n v="1405097760"/>
    <b v="0"/>
    <n v="0"/>
    <b v="0"/>
    <x v="3"/>
    <s v="translations"/>
    <x v="1458"/>
    <x v="3"/>
    <m/>
  </r>
  <r>
    <n v="1459"/>
    <s v="Like all the others (Canceled)"/>
    <s v="What if you suddenly found out, that your life wasnÂ´t the life you thought you had? What if you were like all the others!"/>
    <n v="3000"/>
    <n v="3292"/>
    <x v="1"/>
    <x v="8"/>
    <s v="DKK"/>
    <n v="1449077100"/>
    <n v="1446612896"/>
    <b v="0"/>
    <n v="0"/>
    <b v="0"/>
    <x v="3"/>
    <s v="translations"/>
    <x v="1459"/>
    <x v="0"/>
    <m/>
  </r>
  <r>
    <n v="1460"/>
    <s v="KJV2015 (Canceled)"/>
    <s v="KJV2015 Easier to understand for our kids and family not leaving out one verse or changing a meaning one bit."/>
    <n v="3000"/>
    <n v="3289"/>
    <x v="1"/>
    <x v="0"/>
    <s v="USD"/>
    <n v="1417391100"/>
    <n v="1412371898"/>
    <b v="0"/>
    <n v="0"/>
    <b v="0"/>
    <x v="3"/>
    <s v="translations"/>
    <x v="1460"/>
    <x v="3"/>
    <m/>
  </r>
  <r>
    <n v="1461"/>
    <s v="Relatively Prime Series 2"/>
    <s v="Series 2 of Relatively Prime, a podcast of stories from the Mathematical Domain"/>
    <n v="3000"/>
    <n v="3275"/>
    <x v="0"/>
    <x v="0"/>
    <s v="USD"/>
    <n v="1413849600"/>
    <n v="1410967754"/>
    <b v="1"/>
    <n v="340"/>
    <b v="1"/>
    <x v="3"/>
    <s v="radio &amp; podcasts"/>
    <x v="1461"/>
    <x v="3"/>
    <m/>
  </r>
  <r>
    <n v="1462"/>
    <s v="Unbound: Fiction on the Radio"/>
    <s v="A new radio show focused on short fiction produced by Louisville Public Media"/>
    <n v="3000"/>
    <n v="3275"/>
    <x v="0"/>
    <x v="0"/>
    <s v="USD"/>
    <n v="1365609271"/>
    <n v="1363017271"/>
    <b v="1"/>
    <n v="150"/>
    <b v="1"/>
    <x v="3"/>
    <s v="radio &amp; podcasts"/>
    <x v="1462"/>
    <x v="4"/>
    <m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x v="0"/>
    <s v="USD"/>
    <n v="1365367938"/>
    <n v="1361483538"/>
    <b v="1"/>
    <n v="25"/>
    <b v="1"/>
    <x v="3"/>
    <s v="radio &amp; podcasts"/>
    <x v="1463"/>
    <x v="4"/>
    <m/>
  </r>
  <r>
    <n v="1464"/>
    <s v="Science Studio"/>
    <s v="The Best Science Media on the Web"/>
    <n v="3000"/>
    <n v="3273"/>
    <x v="0"/>
    <x v="0"/>
    <s v="USD"/>
    <n v="1361029958"/>
    <n v="1358437958"/>
    <b v="1"/>
    <n v="234"/>
    <b v="1"/>
    <x v="3"/>
    <s v="radio &amp; podcasts"/>
    <x v="1464"/>
    <x v="4"/>
    <m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x v="0"/>
    <s v="USD"/>
    <n v="1332385200"/>
    <n v="1329759452"/>
    <b v="1"/>
    <n v="2602"/>
    <b v="1"/>
    <x v="3"/>
    <s v="radio &amp; podcasts"/>
    <x v="1465"/>
    <x v="5"/>
    <m/>
  </r>
  <r>
    <n v="1466"/>
    <s v="WAYO 104.3 FM ROCHESTER, NY"/>
    <s v="WAYO needs your financial support to operate in 2016. Help keep the creativity and ideas of the Rochester community on the radio!"/>
    <n v="3200"/>
    <n v="3270"/>
    <x v="0"/>
    <x v="0"/>
    <s v="USD"/>
    <n v="1452574800"/>
    <n v="1449029266"/>
    <b v="1"/>
    <n v="248"/>
    <b v="1"/>
    <x v="3"/>
    <s v="radio &amp; podcasts"/>
    <x v="1466"/>
    <x v="0"/>
    <m/>
  </r>
  <r>
    <n v="1467"/>
    <s v="Radio Ambulante"/>
    <s v="We are a new Spanish language podcast telling uniquely Latin American stories."/>
    <n v="3000"/>
    <n v="3258"/>
    <x v="0"/>
    <x v="0"/>
    <s v="USD"/>
    <n v="1332699285"/>
    <n v="1327518885"/>
    <b v="1"/>
    <n v="600"/>
    <b v="1"/>
    <x v="3"/>
    <s v="radio &amp; podcasts"/>
    <x v="1467"/>
    <x v="5"/>
    <m/>
  </r>
  <r>
    <n v="1468"/>
    <s v="A New Season of Destination DIY"/>
    <s v="Destination DIY is a radio show &amp; podcast showcasing all kinds of creativity. Please help us make a new season of shows for your ears!"/>
    <n v="3100"/>
    <n v="3258"/>
    <x v="0"/>
    <x v="0"/>
    <s v="USD"/>
    <n v="1307838049"/>
    <n v="1302654049"/>
    <b v="1"/>
    <n v="293"/>
    <b v="1"/>
    <x v="3"/>
    <s v="radio &amp; podcasts"/>
    <x v="1468"/>
    <x v="6"/>
    <m/>
  </r>
  <r>
    <n v="1469"/>
    <s v="The Local Global Mashup Show"/>
    <s v="Get the inside edge on the stories that connect Americans to the world -- in your ear every week."/>
    <n v="3000"/>
    <n v="3255"/>
    <x v="0"/>
    <x v="0"/>
    <s v="USD"/>
    <n v="1360938109"/>
    <n v="1358346109"/>
    <b v="1"/>
    <n v="321"/>
    <b v="1"/>
    <x v="3"/>
    <s v="radio &amp; podcasts"/>
    <x v="1469"/>
    <x v="4"/>
    <m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x v="0"/>
    <s v="USD"/>
    <n v="1356724263"/>
    <n v="1354909863"/>
    <b v="1"/>
    <n v="81"/>
    <b v="1"/>
    <x v="3"/>
    <s v="radio &amp; podcasts"/>
    <x v="1470"/>
    <x v="5"/>
    <m/>
  </r>
  <r>
    <n v="1471"/>
    <s v="93.5 KNCE: True Taos Radio"/>
    <s v="Help improve the equipment, signal, and reach of 93.5 KNCE True Taos Radio, a new experiment in grassroots community media."/>
    <n v="3000"/>
    <n v="3250"/>
    <x v="0"/>
    <x v="0"/>
    <s v="USD"/>
    <n v="1428620334"/>
    <n v="1426028334"/>
    <b v="1"/>
    <n v="343"/>
    <b v="1"/>
    <x v="3"/>
    <s v="radio &amp; podcasts"/>
    <x v="1471"/>
    <x v="0"/>
    <m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x v="0"/>
    <s v="USD"/>
    <n v="1381928503"/>
    <n v="1379336503"/>
    <b v="1"/>
    <n v="336"/>
    <b v="1"/>
    <x v="3"/>
    <s v="radio &amp; podcasts"/>
    <x v="1472"/>
    <x v="4"/>
    <m/>
  </r>
  <r>
    <n v="1473"/>
    <s v="ONE LOVES ONLY FORM"/>
    <s v="Public Radio Project"/>
    <n v="3000"/>
    <n v="3231"/>
    <x v="0"/>
    <x v="0"/>
    <s v="USD"/>
    <n v="1330644639"/>
    <n v="1328052639"/>
    <b v="1"/>
    <n v="47"/>
    <b v="1"/>
    <x v="3"/>
    <s v="radio &amp; podcasts"/>
    <x v="1473"/>
    <x v="5"/>
    <m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3"/>
    <s v="radio &amp; podcasts"/>
    <x v="1474"/>
    <x v="4"/>
    <m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x v="0"/>
    <s v="USD"/>
    <n v="1419051540"/>
    <n v="1416244863"/>
    <b v="1"/>
    <n v="441"/>
    <b v="1"/>
    <x v="3"/>
    <s v="radio &amp; podcasts"/>
    <x v="1475"/>
    <x v="3"/>
    <m/>
  </r>
  <r>
    <n v="1476"/>
    <s v="The Comedy Button Podcast"/>
    <s v="The Comedy Button is a brand new nerd pop culture podcast with weekly video sketches."/>
    <n v="3000"/>
    <n v="3225"/>
    <x v="0"/>
    <x v="0"/>
    <s v="USD"/>
    <n v="1315616422"/>
    <n v="1313024422"/>
    <b v="1"/>
    <n v="916"/>
    <b v="1"/>
    <x v="3"/>
    <s v="radio &amp; podcasts"/>
    <x v="1476"/>
    <x v="6"/>
    <m/>
  </r>
  <r>
    <n v="1477"/>
    <s v="Keep Live Music on WMSE"/>
    <s v="WMSE, a community-funded radio station in Milwaukee, WI needs to replace its in-house digital studio to keep live music on the air."/>
    <n v="2200"/>
    <n v="3223"/>
    <x v="0"/>
    <x v="0"/>
    <s v="USD"/>
    <n v="1324609200"/>
    <n v="1319467604"/>
    <b v="1"/>
    <n v="369"/>
    <b v="1"/>
    <x v="3"/>
    <s v="radio &amp; podcasts"/>
    <x v="1477"/>
    <x v="6"/>
    <m/>
  </r>
  <r>
    <n v="1478"/>
    <s v="Planet Money T-shirt"/>
    <s v="We are a team of multimedia reporters covering the global economy. We are going to make a t-shirt and tell the story of its creation."/>
    <n v="3000"/>
    <n v="3222"/>
    <x v="0"/>
    <x v="0"/>
    <s v="USD"/>
    <n v="1368564913"/>
    <n v="1367355313"/>
    <b v="1"/>
    <n v="20242"/>
    <b v="1"/>
    <x v="3"/>
    <s v="radio &amp; podcasts"/>
    <x v="1478"/>
    <x v="4"/>
    <m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x v="0"/>
    <s v="USD"/>
    <n v="1399694340"/>
    <n v="1398448389"/>
    <b v="1"/>
    <n v="71"/>
    <b v="1"/>
    <x v="3"/>
    <s v="radio &amp; podcasts"/>
    <x v="1479"/>
    <x v="3"/>
    <m/>
  </r>
  <r>
    <n v="1480"/>
    <s v="The Stage at KDHX"/>
    <s v="The Stage at KDHX will be a beacon for artistic independence in the heart of the country, showcasing new artists and old favorites."/>
    <n v="20000"/>
    <n v="3211"/>
    <x v="0"/>
    <x v="0"/>
    <s v="USD"/>
    <n v="1374858000"/>
    <n v="1373408699"/>
    <b v="1"/>
    <n v="635"/>
    <b v="1"/>
    <x v="3"/>
    <s v="radio &amp; podcasts"/>
    <x v="1480"/>
    <x v="4"/>
    <m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x v="5"/>
    <s v="CAD"/>
    <n v="1383430145"/>
    <n v="1380838145"/>
    <b v="0"/>
    <n v="6"/>
    <b v="0"/>
    <x v="3"/>
    <s v="fiction"/>
    <x v="1481"/>
    <x v="4"/>
    <m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x v="0"/>
    <s v="USD"/>
    <n v="1347004260"/>
    <n v="1345062936"/>
    <b v="0"/>
    <n v="1"/>
    <b v="0"/>
    <x v="3"/>
    <s v="fiction"/>
    <x v="1482"/>
    <x v="5"/>
    <m/>
  </r>
  <r>
    <n v="1483"/>
    <s v="The Book Club Rebellion"/>
    <s v="When three social outcasts discover that Fictional characters are invading their world, they must form a team to stop this evil force."/>
    <n v="3200"/>
    <n v="3205"/>
    <x v="2"/>
    <x v="0"/>
    <s v="USD"/>
    <n v="1469162275"/>
    <n v="1467002275"/>
    <b v="0"/>
    <n v="2"/>
    <b v="0"/>
    <x v="3"/>
    <s v="fiction"/>
    <x v="1483"/>
    <x v="2"/>
    <m/>
  </r>
  <r>
    <n v="1484"/>
    <s v="a book called filtered down thru the stars"/>
    <s v="The mussings of an old wizard"/>
    <n v="3000"/>
    <n v="3201"/>
    <x v="2"/>
    <x v="0"/>
    <s v="USD"/>
    <n v="1342882260"/>
    <n v="1337834963"/>
    <b v="0"/>
    <n v="0"/>
    <b v="0"/>
    <x v="3"/>
    <s v="fiction"/>
    <x v="1484"/>
    <x v="5"/>
    <m/>
  </r>
  <r>
    <n v="1485"/>
    <s v="Covenant Kept - A Christian novel"/>
    <s v="Covenant Kept is a unique story that follows an ordinary woman through an extraordinary spiritual journey. Please help fund me."/>
    <n v="8000"/>
    <n v="3200"/>
    <x v="2"/>
    <x v="0"/>
    <s v="USD"/>
    <n v="1434827173"/>
    <n v="1430939173"/>
    <b v="0"/>
    <n v="3"/>
    <b v="0"/>
    <x v="3"/>
    <s v="fiction"/>
    <x v="1485"/>
    <x v="0"/>
    <m/>
  </r>
  <r>
    <n v="1486"/>
    <s v="I Died. Yesterday by Pamela Norton Docken"/>
    <s v="Follow the intimate and intense journey of a young woman's last moments of her unexpected death and journey to the continuance of life."/>
    <n v="60000"/>
    <n v="3200"/>
    <x v="2"/>
    <x v="0"/>
    <s v="USD"/>
    <n v="1425009761"/>
    <n v="1422417761"/>
    <b v="0"/>
    <n v="3"/>
    <b v="0"/>
    <x v="3"/>
    <s v="fiction"/>
    <x v="1486"/>
    <x v="0"/>
    <m/>
  </r>
  <r>
    <n v="1487"/>
    <s v="You Killed Me First"/>
    <s v="A lover becomes an enemy when a line has been crossed. Torn between memories and reality, his mask of sanity is slipping."/>
    <n v="3000"/>
    <n v="3195"/>
    <x v="2"/>
    <x v="0"/>
    <s v="USD"/>
    <n v="1470175271"/>
    <n v="1467583271"/>
    <b v="0"/>
    <n v="0"/>
    <b v="0"/>
    <x v="3"/>
    <s v="fiction"/>
    <x v="1487"/>
    <x v="2"/>
    <m/>
  </r>
  <r>
    <n v="1488"/>
    <s v="Nanolution"/>
    <s v="A blockbuster sci-fi adventure. What would you do if one day your life changed to beyond the imaginable?"/>
    <n v="3000"/>
    <n v="3190"/>
    <x v="2"/>
    <x v="2"/>
    <s v="AUD"/>
    <n v="1388928660"/>
    <n v="1386336660"/>
    <b v="0"/>
    <n v="6"/>
    <b v="0"/>
    <x v="3"/>
    <s v="fiction"/>
    <x v="1488"/>
    <x v="4"/>
    <m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x v="0"/>
    <s v="USD"/>
    <n v="1352994052"/>
    <n v="1350398452"/>
    <b v="0"/>
    <n v="0"/>
    <b v="0"/>
    <x v="3"/>
    <s v="fiction"/>
    <x v="1489"/>
    <x v="5"/>
    <m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x v="0"/>
    <s v="USD"/>
    <n v="1380720474"/>
    <n v="1378214874"/>
    <b v="0"/>
    <n v="19"/>
    <b v="0"/>
    <x v="3"/>
    <s v="fiction"/>
    <x v="1490"/>
    <x v="4"/>
    <m/>
  </r>
  <r>
    <n v="1491"/>
    <s v="Tales of guns, gold and a beagle in the Old West"/>
    <s v="What do you get when you take outlaws, guns, gold and and old beagle in the old west? Adventure!"/>
    <n v="3000"/>
    <n v="3178"/>
    <x v="2"/>
    <x v="0"/>
    <s v="USD"/>
    <n v="1424014680"/>
    <n v="1418922443"/>
    <b v="0"/>
    <n v="1"/>
    <b v="0"/>
    <x v="3"/>
    <s v="fiction"/>
    <x v="1491"/>
    <x v="3"/>
    <m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x v="0"/>
    <s v="USD"/>
    <n v="1308431646"/>
    <n v="1305839646"/>
    <b v="0"/>
    <n v="2"/>
    <b v="0"/>
    <x v="3"/>
    <s v="fiction"/>
    <x v="1492"/>
    <x v="6"/>
    <m/>
  </r>
  <r>
    <n v="1493"/>
    <s v="The Great Grand Zeppelin Chase"/>
    <s v="Help illustrate the sequel to the bestselling _x000a_The Transylvania Flying Squad of Detectives"/>
    <n v="15000"/>
    <n v="3172"/>
    <x v="2"/>
    <x v="0"/>
    <s v="USD"/>
    <n v="1371415675"/>
    <n v="1368823675"/>
    <b v="0"/>
    <n v="0"/>
    <b v="0"/>
    <x v="3"/>
    <s v="fiction"/>
    <x v="1493"/>
    <x v="4"/>
    <m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x v="0"/>
    <s v="USD"/>
    <n v="1428075480"/>
    <n v="1425489613"/>
    <b v="0"/>
    <n v="11"/>
    <b v="0"/>
    <x v="3"/>
    <s v="fiction"/>
    <x v="1494"/>
    <x v="0"/>
    <m/>
  </r>
  <r>
    <n v="1495"/>
    <s v="A Magical Bildungsroman with a Female Heroine"/>
    <s v="The Adventures of Penelope Hawthorne. Part One: The Spellbook of Dracone."/>
    <n v="3000"/>
    <n v="3170"/>
    <x v="2"/>
    <x v="0"/>
    <s v="USD"/>
    <n v="1314471431"/>
    <n v="1311879431"/>
    <b v="0"/>
    <n v="0"/>
    <b v="0"/>
    <x v="3"/>
    <s v="fiction"/>
    <x v="1495"/>
    <x v="6"/>
    <m/>
  </r>
  <r>
    <n v="1496"/>
    <s v="Tainted Steel (Series 1 - 4)"/>
    <s v="Capturing the awe-inspiring magic of the likes of LoTR, Tainted Steel tells the story of one mans' struggle against Destiny."/>
    <n v="3000"/>
    <n v="3160"/>
    <x v="2"/>
    <x v="0"/>
    <s v="USD"/>
    <n v="1410866659"/>
    <n v="1405682659"/>
    <b v="0"/>
    <n v="0"/>
    <b v="0"/>
    <x v="3"/>
    <s v="fiction"/>
    <x v="1496"/>
    <x v="3"/>
    <m/>
  </r>
  <r>
    <n v="1497"/>
    <s v="Daddy"/>
    <s v="After 25 years apart, a father and son's reunion is less magical and more explosive as the revelations come out and the gloves come off"/>
    <n v="2000"/>
    <n v="3158"/>
    <x v="2"/>
    <x v="0"/>
    <s v="USD"/>
    <n v="1375299780"/>
    <n v="1371655522"/>
    <b v="0"/>
    <n v="1"/>
    <b v="0"/>
    <x v="3"/>
    <s v="fiction"/>
    <x v="1497"/>
    <x v="4"/>
    <m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x v="0"/>
    <s v="USD"/>
    <n v="1409787378"/>
    <n v="1405899378"/>
    <b v="0"/>
    <n v="3"/>
    <b v="0"/>
    <x v="3"/>
    <s v="fiction"/>
    <x v="1498"/>
    <x v="3"/>
    <m/>
  </r>
  <r>
    <n v="1499"/>
    <s v="The Second Renaissance"/>
    <s v="Coming soon, a new science fiction novel about human evolution and sorcery. In the near future, you are either forced to adapt or die"/>
    <n v="3000"/>
    <n v="3150"/>
    <x v="2"/>
    <x v="0"/>
    <s v="USD"/>
    <n v="1470355833"/>
    <n v="1465171833"/>
    <b v="0"/>
    <n v="1"/>
    <b v="0"/>
    <x v="3"/>
    <s v="fiction"/>
    <x v="1499"/>
    <x v="2"/>
    <m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x v="0"/>
    <s v="USD"/>
    <n v="1367444557"/>
    <n v="1364852557"/>
    <b v="0"/>
    <n v="15"/>
    <b v="0"/>
    <x v="3"/>
    <s v="fiction"/>
    <x v="1500"/>
    <x v="4"/>
    <m/>
  </r>
  <r>
    <n v="1501"/>
    <s v="This is Nowhere"/>
    <s v="A hardcover book of surf, outdoor and nature photos from the British Columbia coast."/>
    <n v="2800"/>
    <n v="3145"/>
    <x v="0"/>
    <x v="5"/>
    <s v="CAD"/>
    <n v="1436364023"/>
    <n v="1433772023"/>
    <b v="1"/>
    <n v="885"/>
    <b v="1"/>
    <x v="8"/>
    <s v="photobooks"/>
    <x v="1501"/>
    <x v="0"/>
    <m/>
  </r>
  <r>
    <n v="1502"/>
    <s v="Cosmic Surgery"/>
    <s v="Cosmic Surgery is a photo book, set in the not too distant future where the world of cosmetic surgery is about to be transformed"/>
    <n v="3000"/>
    <n v="3135"/>
    <x v="0"/>
    <x v="1"/>
    <s v="GBP"/>
    <n v="1458943200"/>
    <n v="1456491680"/>
    <b v="1"/>
    <n v="329"/>
    <b v="1"/>
    <x v="8"/>
    <s v="photobooks"/>
    <x v="1502"/>
    <x v="2"/>
    <m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x v="18"/>
    <s v="EUR"/>
    <n v="1477210801"/>
    <n v="1472026801"/>
    <b v="1"/>
    <n v="71"/>
    <b v="1"/>
    <x v="8"/>
    <s v="photobooks"/>
    <x v="1503"/>
    <x v="2"/>
    <m/>
  </r>
  <r>
    <n v="1504"/>
    <s v="RYU X RIO"/>
    <s v="A football photography book like no other about the 2014 World Cup in Brazil, by Ryu Voelkel."/>
    <n v="3000"/>
    <n v="3132.63"/>
    <x v="0"/>
    <x v="1"/>
    <s v="GBP"/>
    <n v="1402389180"/>
    <n v="1399996024"/>
    <b v="1"/>
    <n v="269"/>
    <b v="1"/>
    <x v="8"/>
    <s v="photobooks"/>
    <x v="1504"/>
    <x v="3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x v="12"/>
    <s v="EUR"/>
    <n v="1458676860"/>
    <n v="1455446303"/>
    <b v="1"/>
    <n v="345"/>
    <b v="1"/>
    <x v="8"/>
    <s v="photobooks"/>
    <x v="1505"/>
    <x v="2"/>
    <m/>
  </r>
  <r>
    <n v="1506"/>
    <s v="Holden Lane High School photobook"/>
    <s v="A photographic book consisting of 36 colour photographs that explore Holden Lane High School in its final state."/>
    <n v="1200"/>
    <n v="3122"/>
    <x v="0"/>
    <x v="1"/>
    <s v="GBP"/>
    <n v="1406227904"/>
    <n v="1403635904"/>
    <b v="1"/>
    <n v="43"/>
    <b v="1"/>
    <x v="8"/>
    <s v="photobooks"/>
    <x v="1506"/>
    <x v="3"/>
    <m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x v="0"/>
    <s v="USD"/>
    <n v="1273911000"/>
    <n v="1268822909"/>
    <b v="1"/>
    <n v="33"/>
    <b v="1"/>
    <x v="8"/>
    <s v="photobooks"/>
    <x v="1507"/>
    <x v="7"/>
    <m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x v="0"/>
    <s v="USD"/>
    <n v="1403880281"/>
    <n v="1401201881"/>
    <b v="1"/>
    <n v="211"/>
    <b v="1"/>
    <x v="8"/>
    <s v="photobooks"/>
    <x v="1508"/>
    <x v="3"/>
    <m/>
  </r>
  <r>
    <n v="1509"/>
    <s v="Claudius Schulze: STATE OF NATURE"/>
    <s v="A photobook about climate change, natural catastrophes, and to what extent disaster management became part of our landscape."/>
    <n v="2500"/>
    <n v="3105"/>
    <x v="0"/>
    <x v="12"/>
    <s v="EUR"/>
    <n v="1487113140"/>
    <n v="1484570885"/>
    <b v="1"/>
    <n v="196"/>
    <b v="1"/>
    <x v="8"/>
    <s v="photobooks"/>
    <x v="1509"/>
    <x v="1"/>
    <m/>
  </r>
  <r>
    <n v="1510"/>
    <s v="OUT OF ORDER - NEW REVISED EDITION"/>
    <s v="A unique insider 10-year photo-diary of rave culture-people-places. 1st edition sold out; new edition available in the USA &amp; Europe."/>
    <n v="3000"/>
    <n v="3105"/>
    <x v="0"/>
    <x v="1"/>
    <s v="GBP"/>
    <n v="1405761278"/>
    <n v="1403169278"/>
    <b v="1"/>
    <n v="405"/>
    <b v="1"/>
    <x v="8"/>
    <s v="photobooks"/>
    <x v="1510"/>
    <x v="3"/>
    <m/>
  </r>
  <r>
    <n v="1511"/>
    <s v="Hidden Mother"/>
    <s v="A book that presents an account of my daughterâ€™s adoption through an examination of 19th-century &quot;hidden mother&quot; photographs"/>
    <n v="3000"/>
    <n v="3100"/>
    <x v="0"/>
    <x v="0"/>
    <s v="USD"/>
    <n v="1447858804"/>
    <n v="1445263204"/>
    <b v="1"/>
    <n v="206"/>
    <b v="1"/>
    <x v="8"/>
    <s v="photobooks"/>
    <x v="1511"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20000"/>
    <n v="3100"/>
    <x v="0"/>
    <x v="0"/>
    <s v="USD"/>
    <n v="1486311939"/>
    <n v="1483719939"/>
    <b v="1"/>
    <n v="335"/>
    <b v="1"/>
    <x v="8"/>
    <s v="photobooks"/>
    <x v="1512"/>
    <x v="1"/>
    <m/>
  </r>
  <r>
    <n v="1513"/>
    <s v="Russian Interiors"/>
    <s v="An intimate portrait of Russian women in their private spaces by late photographer Andy Rocchelli published by Cesura."/>
    <n v="3000"/>
    <n v="3100"/>
    <x v="0"/>
    <x v="1"/>
    <s v="GBP"/>
    <n v="1405523866"/>
    <n v="1402931866"/>
    <b v="1"/>
    <n v="215"/>
    <b v="1"/>
    <x v="8"/>
    <s v="photobooks"/>
    <x v="1513"/>
    <x v="3"/>
    <m/>
  </r>
  <r>
    <n v="1514"/>
    <s v="Racing Age"/>
    <s v="Racing Age is a documentary photography book about masters track &amp; field athletes of retirement age and older."/>
    <n v="2000"/>
    <n v="3100"/>
    <x v="0"/>
    <x v="0"/>
    <s v="USD"/>
    <n v="1443363640"/>
    <n v="1439907640"/>
    <b v="1"/>
    <n v="176"/>
    <b v="1"/>
    <x v="8"/>
    <s v="photobooks"/>
    <x v="1514"/>
    <x v="0"/>
    <m/>
  </r>
  <r>
    <n v="1515"/>
    <s v="Eyes as Big as Plates"/>
    <s v="Eyes as Big as Plates - The book! Featuring over 50 portraits, field notes and behind the scenes stories from seniors around the world."/>
    <n v="3000"/>
    <n v="3095.11"/>
    <x v="0"/>
    <x v="10"/>
    <s v="NOK"/>
    <n v="1458104697"/>
    <n v="1455516297"/>
    <b v="1"/>
    <n v="555"/>
    <b v="1"/>
    <x v="8"/>
    <s v="photobooks"/>
    <x v="1515"/>
    <x v="2"/>
    <m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x v="0"/>
    <s v="USD"/>
    <n v="1475762400"/>
    <n v="1473160292"/>
    <b v="1"/>
    <n v="116"/>
    <b v="1"/>
    <x v="8"/>
    <s v="photobooks"/>
    <x v="1516"/>
    <x v="2"/>
    <m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x v="0"/>
    <s v="USD"/>
    <n v="1417845600"/>
    <n v="1415194553"/>
    <b v="1"/>
    <n v="615"/>
    <b v="1"/>
    <x v="8"/>
    <s v="photobooks"/>
    <x v="1517"/>
    <x v="3"/>
    <m/>
  </r>
  <r>
    <n v="1518"/>
    <s v="Amelia and the Animals: Photographs by Robin Schwartz"/>
    <s v="A photobook of Robin Schwartz's ongoing series with her daughter Amelia."/>
    <n v="3000"/>
    <n v="3080"/>
    <x v="0"/>
    <x v="0"/>
    <s v="USD"/>
    <n v="1401565252"/>
    <n v="1398973252"/>
    <b v="1"/>
    <n v="236"/>
    <b v="1"/>
    <x v="8"/>
    <s v="photobooks"/>
    <x v="1518"/>
    <x v="3"/>
    <m/>
  </r>
  <r>
    <n v="1519"/>
    <s v="Jesus Days, 1978-1983"/>
    <s v="A documentary photobook that captures the late 70s in evangelical America seen thru the eyes of a closeted and religious young man."/>
    <n v="3000"/>
    <n v="3080"/>
    <x v="0"/>
    <x v="0"/>
    <s v="USD"/>
    <n v="1403301540"/>
    <n v="1400867283"/>
    <b v="1"/>
    <n v="145"/>
    <b v="1"/>
    <x v="8"/>
    <s v="photobooks"/>
    <x v="1519"/>
    <x v="3"/>
    <m/>
  </r>
  <r>
    <n v="1520"/>
    <s v="TULIPS"/>
    <s v="A self-published photography book by Andrew Miksys from his new series about Belarus"/>
    <n v="2500"/>
    <n v="3067"/>
    <x v="0"/>
    <x v="0"/>
    <s v="USD"/>
    <n v="1418961600"/>
    <n v="1415824513"/>
    <b v="1"/>
    <n v="167"/>
    <b v="1"/>
    <x v="8"/>
    <s v="photobooks"/>
    <x v="1520"/>
    <x v="3"/>
    <m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x v="0"/>
    <s v="USD"/>
    <n v="1465272091"/>
    <n v="1462248091"/>
    <b v="1"/>
    <n v="235"/>
    <b v="1"/>
    <x v="8"/>
    <s v="photobooks"/>
    <x v="1521"/>
    <x v="2"/>
    <m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x v="0"/>
    <s v="USD"/>
    <n v="1413575739"/>
    <n v="1410983739"/>
    <b v="1"/>
    <n v="452"/>
    <b v="1"/>
    <x v="8"/>
    <s v="photobooks"/>
    <x v="1522"/>
    <x v="3"/>
    <m/>
  </r>
  <r>
    <n v="1523"/>
    <s v="Contact by Jake Shivery"/>
    <s v="Monograph featuring PDX photographer Jake Shivery's 8x10 contact portraits; 1/2 plates and 1/2 extensive essay.  Approx. 9x12, 108 pgs."/>
    <n v="2500"/>
    <n v="3060.22"/>
    <x v="0"/>
    <x v="0"/>
    <s v="USD"/>
    <n v="1419292800"/>
    <n v="1416592916"/>
    <b v="1"/>
    <n v="241"/>
    <b v="1"/>
    <x v="8"/>
    <s v="photobooks"/>
    <x v="1523"/>
    <x v="3"/>
    <m/>
  </r>
  <r>
    <n v="1524"/>
    <s v="Heath - Limited Edition Split Zine - Make 100"/>
    <s v="Limited edition split zine by photographers AdeY and Kersti K. 100 signed and hand numbered copies!"/>
    <n v="10000"/>
    <n v="3060"/>
    <x v="0"/>
    <x v="11"/>
    <s v="SEK"/>
    <n v="1487592090"/>
    <n v="1485000090"/>
    <b v="1"/>
    <n v="28"/>
    <b v="1"/>
    <x v="8"/>
    <s v="photobooks"/>
    <x v="1524"/>
    <x v="1"/>
    <m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x v="0"/>
    <s v="USD"/>
    <n v="1471539138"/>
    <n v="1468947138"/>
    <b v="1"/>
    <n v="140"/>
    <b v="1"/>
    <x v="8"/>
    <s v="photobooks"/>
    <x v="1525"/>
    <x v="2"/>
    <m/>
  </r>
  <r>
    <n v="1526"/>
    <s v="BODYSCAPES II: Theater of Life"/>
    <s v="Landscapes &amp; human bodies; striking images from Jean-Paul Bourdier. What you see is real; no digital altering; all analog photography."/>
    <n v="2800"/>
    <n v="3055"/>
    <x v="0"/>
    <x v="0"/>
    <s v="USD"/>
    <n v="1453185447"/>
    <n v="1448951847"/>
    <b v="1"/>
    <n v="280"/>
    <b v="1"/>
    <x v="8"/>
    <s v="photobooks"/>
    <x v="1526"/>
    <x v="0"/>
    <m/>
  </r>
  <r>
    <n v="1527"/>
    <s v="Island - Japan, from the view point of many"/>
    <s v="Eight creatives visited Japan. This is a unique photo-book of their separate but collected experiences."/>
    <n v="3000"/>
    <n v="3055"/>
    <x v="0"/>
    <x v="0"/>
    <s v="USD"/>
    <n v="1489497886"/>
    <n v="1487082286"/>
    <b v="1"/>
    <n v="70"/>
    <b v="1"/>
    <x v="8"/>
    <s v="photobooks"/>
    <x v="1527"/>
    <x v="1"/>
    <m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8"/>
    <s v="photobooks"/>
    <x v="1528"/>
    <x v="1"/>
    <m/>
  </r>
  <r>
    <n v="1529"/>
    <s v="&quot;(more than) dust.&quot; - a feminist photo book"/>
    <s v="An empowering photo book that transforms hurtful experiences into strength and solidarity."/>
    <n v="3000"/>
    <n v="3046"/>
    <x v="0"/>
    <x v="0"/>
    <s v="USD"/>
    <n v="1426773920"/>
    <n v="1424185520"/>
    <b v="1"/>
    <n v="141"/>
    <b v="1"/>
    <x v="8"/>
    <s v="photobooks"/>
    <x v="1529"/>
    <x v="0"/>
    <m/>
  </r>
  <r>
    <n v="1530"/>
    <s v="A 4-year-old's Portrait of the American West"/>
    <s v="A photobook made by 4-year-old Hawkeye Huey: National Geographic's youngest photographer and Rolling Stone's top 100 on Instagram"/>
    <n v="2500"/>
    <n v="3045"/>
    <x v="0"/>
    <x v="0"/>
    <s v="USD"/>
    <n v="1445624695"/>
    <n v="1443464695"/>
    <b v="1"/>
    <n v="874"/>
    <b v="1"/>
    <x v="8"/>
    <s v="photobooks"/>
    <x v="1530"/>
    <x v="0"/>
    <m/>
  </r>
  <r>
    <n v="1531"/>
    <s v="Smell the [City of] Roses"/>
    <s v="A street level, film, photographic representation of the character of the City of Roses, from a native Portlander's honest perspective."/>
    <n v="3000"/>
    <n v="3045"/>
    <x v="0"/>
    <x v="0"/>
    <s v="USD"/>
    <n v="1417402800"/>
    <n v="1414610126"/>
    <b v="1"/>
    <n v="73"/>
    <b v="1"/>
    <x v="8"/>
    <s v="photobooks"/>
    <x v="1531"/>
    <x v="3"/>
    <m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8"/>
    <s v="photobooks"/>
    <x v="1532"/>
    <x v="2"/>
    <m/>
  </r>
  <r>
    <n v="1533"/>
    <s v="The Cancer Family Book Project"/>
    <s v="This is an intimate story about a family, focusing on their love and strength in the face of mortality."/>
    <n v="2820"/>
    <n v="3036"/>
    <x v="0"/>
    <x v="0"/>
    <s v="USD"/>
    <n v="1462161540"/>
    <n v="1457913777"/>
    <b v="1"/>
    <n v="740"/>
    <b v="1"/>
    <x v="8"/>
    <s v="photobooks"/>
    <x v="1533"/>
    <x v="2"/>
    <m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x v="0"/>
    <s v="USD"/>
    <n v="1441383062"/>
    <n v="1438791062"/>
    <b v="1"/>
    <n v="369"/>
    <b v="1"/>
    <x v="8"/>
    <s v="photobooks"/>
    <x v="1534"/>
    <x v="0"/>
    <m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x v="0"/>
    <s v="USD"/>
    <n v="1464040800"/>
    <n v="1461527631"/>
    <b v="1"/>
    <n v="110"/>
    <b v="1"/>
    <x v="8"/>
    <s v="photobooks"/>
    <x v="1535"/>
    <x v="2"/>
    <m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x v="0"/>
    <s v="USD"/>
    <n v="1440702910"/>
    <n v="1438110910"/>
    <b v="1"/>
    <n v="455"/>
    <b v="1"/>
    <x v="8"/>
    <s v="photobooks"/>
    <x v="1536"/>
    <x v="0"/>
    <m/>
  </r>
  <r>
    <n v="1537"/>
    <s v="FACE TO FAITH | MOUNT KAILASH | TIBET photobook"/>
    <s v="A Photobook about one of the most fascinating places on earth -     the sacred Mount Kailash in Tibet."/>
    <n v="3000"/>
    <n v="3035"/>
    <x v="0"/>
    <x v="12"/>
    <s v="EUR"/>
    <n v="1470506400"/>
    <n v="1467358427"/>
    <b v="1"/>
    <n v="224"/>
    <b v="1"/>
    <x v="8"/>
    <s v="photobooks"/>
    <x v="1537"/>
    <x v="2"/>
    <m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x v="0"/>
    <s v="USD"/>
    <n v="1421952370"/>
    <n v="1418064370"/>
    <b v="1"/>
    <n v="46"/>
    <b v="1"/>
    <x v="8"/>
    <s v="photobooks"/>
    <x v="1538"/>
    <x v="3"/>
    <m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x v="0"/>
    <s v="USD"/>
    <n v="1483481019"/>
    <n v="1480629819"/>
    <b v="0"/>
    <n v="284"/>
    <b v="1"/>
    <x v="8"/>
    <s v="photobooks"/>
    <x v="1539"/>
    <x v="2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x v="0"/>
    <s v="USD"/>
    <n v="1416964500"/>
    <n v="1414368616"/>
    <b v="1"/>
    <n v="98"/>
    <b v="1"/>
    <x v="8"/>
    <s v="photobooks"/>
    <x v="1540"/>
    <x v="3"/>
    <m/>
  </r>
  <r>
    <n v="1541"/>
    <s v="The Panama Canal Bridge of the Americas"/>
    <s v="My Goal is to travel across Panama with my team and capture the beauty and wildlife throughout the canal."/>
    <n v="3000"/>
    <n v="3030"/>
    <x v="2"/>
    <x v="0"/>
    <s v="USD"/>
    <n v="1420045538"/>
    <n v="1417453538"/>
    <b v="0"/>
    <n v="2"/>
    <b v="0"/>
    <x v="8"/>
    <s v="nature"/>
    <x v="1541"/>
    <x v="3"/>
    <m/>
  </r>
  <r>
    <n v="1542"/>
    <s v="From student to beekeeper"/>
    <s v="The photography project aims to show challenges &amp; successes of a  student attempting to continue his family beekeeping heritage."/>
    <n v="3000"/>
    <n v="3025.66"/>
    <x v="2"/>
    <x v="5"/>
    <s v="CAD"/>
    <n v="1435708500"/>
    <n v="1434412500"/>
    <b v="0"/>
    <n v="1"/>
    <b v="0"/>
    <x v="8"/>
    <s v="nature"/>
    <x v="1542"/>
    <x v="0"/>
    <m/>
  </r>
  <r>
    <n v="1543"/>
    <s v="Sunrises in the MidWest"/>
    <s v="I plan to take pictures of the sunrise in the MidWest every day in 2015 and compile them in a slide show for distribution."/>
    <n v="2500"/>
    <n v="3022"/>
    <x v="2"/>
    <x v="0"/>
    <s v="USD"/>
    <n v="1416662034"/>
    <n v="1414066434"/>
    <b v="0"/>
    <n v="1"/>
    <b v="0"/>
    <x v="8"/>
    <s v="nature"/>
    <x v="1543"/>
    <x v="3"/>
    <m/>
  </r>
  <r>
    <n v="1544"/>
    <s v="LaFee Photography"/>
    <s v="My name is Travis LaFee, I live in beautiful McCall, Idaho. I wish to display the beauty of valley county by taking pics outdoors."/>
    <n v="3000"/>
    <n v="3017"/>
    <x v="2"/>
    <x v="0"/>
    <s v="USD"/>
    <n v="1427847480"/>
    <n v="1424222024"/>
    <b v="0"/>
    <n v="0"/>
    <b v="0"/>
    <x v="8"/>
    <s v="nature"/>
    <x v="1544"/>
    <x v="0"/>
    <m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8"/>
    <s v="nature"/>
    <x v="1545"/>
    <x v="0"/>
    <m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x v="1"/>
    <s v="GBP"/>
    <n v="1410930399"/>
    <n v="1405746399"/>
    <b v="0"/>
    <n v="11"/>
    <b v="0"/>
    <x v="8"/>
    <s v="nature"/>
    <x v="1546"/>
    <x v="3"/>
    <m/>
  </r>
  <r>
    <n v="1547"/>
    <s v="Sound Photography"/>
    <s v="I have produced a limited number (100) of five 8x10 prints of mixed photography I would like to share with you."/>
    <n v="3000"/>
    <n v="3015"/>
    <x v="2"/>
    <x v="0"/>
    <s v="USD"/>
    <n v="1487844882"/>
    <n v="1487240082"/>
    <b v="0"/>
    <n v="0"/>
    <b v="0"/>
    <x v="8"/>
    <s v="nature"/>
    <x v="1547"/>
    <x v="1"/>
    <m/>
  </r>
  <r>
    <n v="1548"/>
    <s v="Change the World through Color"/>
    <s v="Beauty is in the eye of the beholder and I want to inspire conservation through color."/>
    <n v="2000"/>
    <n v="3015"/>
    <x v="2"/>
    <x v="0"/>
    <s v="USD"/>
    <n v="1447020620"/>
    <n v="1444425020"/>
    <b v="0"/>
    <n v="1"/>
    <b v="0"/>
    <x v="8"/>
    <s v="nature"/>
    <x v="1548"/>
    <x v="0"/>
    <m/>
  </r>
  <r>
    <n v="1549"/>
    <s v="2016 Calendar:  Wonders of Nature"/>
    <s v="A 2016 calendar collection of landscape and wildlife photographs from award winning photographer, Steve Marler."/>
    <n v="3000"/>
    <n v="3014"/>
    <x v="2"/>
    <x v="0"/>
    <s v="USD"/>
    <n v="1446524159"/>
    <n v="1443928559"/>
    <b v="0"/>
    <n v="6"/>
    <b v="0"/>
    <x v="8"/>
    <s v="nature"/>
    <x v="1549"/>
    <x v="0"/>
    <m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x v="1"/>
    <s v="GBP"/>
    <n v="1463050034"/>
    <n v="1460458034"/>
    <b v="0"/>
    <n v="7"/>
    <b v="0"/>
    <x v="8"/>
    <s v="nature"/>
    <x v="1550"/>
    <x v="2"/>
    <m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x v="0"/>
    <s v="USD"/>
    <n v="1432756039"/>
    <n v="1430164039"/>
    <b v="0"/>
    <n v="0"/>
    <b v="0"/>
    <x v="8"/>
    <s v="nature"/>
    <x v="1551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x v="0"/>
    <s v="USD"/>
    <n v="1412135940"/>
    <n v="1410366708"/>
    <b v="0"/>
    <n v="16"/>
    <b v="0"/>
    <x v="8"/>
    <s v="nature"/>
    <x v="1552"/>
    <x v="3"/>
    <m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x v="0"/>
    <s v="USD"/>
    <n v="1441176447"/>
    <n v="1438584447"/>
    <b v="0"/>
    <n v="0"/>
    <b v="0"/>
    <x v="8"/>
    <s v="nature"/>
    <x v="1553"/>
    <x v="0"/>
    <m/>
  </r>
  <r>
    <n v="1554"/>
    <s v="Barbara O'Donovan Designs"/>
    <s v="I create art by photographing flowers/seeds i would love to buy my own camera/computer/Photoshop and restore my old shed into my studio"/>
    <n v="3000"/>
    <n v="3002"/>
    <x v="2"/>
    <x v="2"/>
    <s v="AUD"/>
    <n v="1438495390"/>
    <n v="1435903390"/>
    <b v="0"/>
    <n v="0"/>
    <b v="0"/>
    <x v="8"/>
    <s v="nature"/>
    <x v="1554"/>
    <x v="0"/>
    <m/>
  </r>
  <r>
    <n v="1555"/>
    <s v="Coffee Table Book of Maine"/>
    <s v="I am traveling the coastline of Maine and will be taking pictures of all the scenery and lighthouses in the area."/>
    <n v="17000"/>
    <n v="3001"/>
    <x v="2"/>
    <x v="0"/>
    <s v="USD"/>
    <n v="1442509200"/>
    <n v="1440513832"/>
    <b v="0"/>
    <n v="0"/>
    <b v="0"/>
    <x v="8"/>
    <s v="nature"/>
    <x v="1555"/>
    <x v="0"/>
    <m/>
  </r>
  <r>
    <n v="1556"/>
    <s v="West Canada - A Coffee Table Book"/>
    <s v="To gather a collection of photographs for a coffee table book that displays the beauty of Canada's west."/>
    <n v="5000"/>
    <n v="3000"/>
    <x v="2"/>
    <x v="5"/>
    <s v="CAD"/>
    <n v="1467603624"/>
    <n v="1465011624"/>
    <b v="0"/>
    <n v="12"/>
    <b v="0"/>
    <x v="8"/>
    <s v="nature"/>
    <x v="1556"/>
    <x v="2"/>
    <m/>
  </r>
  <r>
    <n v="1557"/>
    <s v="Reflecting Light Photo"/>
    <s v="I have always been captivated by photography, Now I am trying to set up my own company and publish my pictures."/>
    <n v="3000"/>
    <n v="3000"/>
    <x v="2"/>
    <x v="0"/>
    <s v="USD"/>
    <n v="1411227633"/>
    <n v="1408549233"/>
    <b v="0"/>
    <n v="1"/>
    <b v="0"/>
    <x v="8"/>
    <s v="nature"/>
    <x v="1557"/>
    <x v="3"/>
    <m/>
  </r>
  <r>
    <n v="1558"/>
    <s v="Lucy Wood's Calendar - English Countryside 2016"/>
    <s v="A large 2016 wall-calendar (A3 when open) featuring 12 stunning photographs by Lucy Wood."/>
    <n v="3000"/>
    <n v="3000"/>
    <x v="2"/>
    <x v="1"/>
    <s v="GBP"/>
    <n v="1440763920"/>
    <n v="1435656759"/>
    <b v="0"/>
    <n v="3"/>
    <b v="0"/>
    <x v="8"/>
    <s v="nature"/>
    <x v="1558"/>
    <x v="0"/>
    <m/>
  </r>
  <r>
    <n v="1559"/>
    <s v="North Cascades Bigfoot Photo Expedition"/>
    <s v="The goal of this project is to provide scientific evidence of bigfoot in the North Cascades."/>
    <n v="3000"/>
    <n v="3000"/>
    <x v="2"/>
    <x v="0"/>
    <s v="USD"/>
    <n v="1430270199"/>
    <n v="1428974199"/>
    <b v="0"/>
    <n v="1"/>
    <b v="0"/>
    <x v="8"/>
    <s v="nature"/>
    <x v="1559"/>
    <x v="0"/>
    <m/>
  </r>
  <r>
    <n v="1560"/>
    <s v="Fine Art Landscape 2015 Calendar"/>
    <s v="I would like to share my landscape photographic travels of 2014 with more than just family an friends. 12 months of images."/>
    <n v="3000"/>
    <n v="3000"/>
    <x v="2"/>
    <x v="0"/>
    <s v="USD"/>
    <n v="1415842193"/>
    <n v="1414110593"/>
    <b v="0"/>
    <n v="4"/>
    <b v="0"/>
    <x v="8"/>
    <s v="nature"/>
    <x v="1560"/>
    <x v="3"/>
    <m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x v="0"/>
    <s v="USD"/>
    <n v="1383789603"/>
    <n v="1381194003"/>
    <b v="0"/>
    <n v="1"/>
    <b v="0"/>
    <x v="3"/>
    <s v="art books"/>
    <x v="1561"/>
    <x v="4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x v="0"/>
    <s v="USD"/>
    <n v="1259715000"/>
    <n v="1253712916"/>
    <b v="0"/>
    <n v="0"/>
    <b v="0"/>
    <x v="3"/>
    <s v="art books"/>
    <x v="1562"/>
    <x v="8"/>
    <m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x v="1"/>
    <s v="GBP"/>
    <n v="1394815751"/>
    <n v="1389635351"/>
    <b v="0"/>
    <n v="2"/>
    <b v="0"/>
    <x v="3"/>
    <s v="art books"/>
    <x v="1563"/>
    <x v="3"/>
    <m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x v="0"/>
    <s v="USD"/>
    <n v="1432843500"/>
    <n v="1430124509"/>
    <b v="0"/>
    <n v="1"/>
    <b v="0"/>
    <x v="3"/>
    <s v="art books"/>
    <x v="1564"/>
    <x v="0"/>
    <m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x v="0"/>
    <s v="USD"/>
    <n v="1307554261"/>
    <n v="1304962261"/>
    <b v="0"/>
    <n v="1"/>
    <b v="0"/>
    <x v="3"/>
    <s v="art books"/>
    <x v="1565"/>
    <x v="6"/>
    <m/>
  </r>
  <r>
    <n v="1566"/>
    <s v="DeVito Art Skull Island Kongstarter (Canceled)"/>
    <s v="Joe DeVito's first Art Book and original King Kong novellas available in both Limited and Deluxe Editions."/>
    <n v="8000"/>
    <n v="2993"/>
    <x v="1"/>
    <x v="0"/>
    <s v="USD"/>
    <n v="1469656800"/>
    <n v="1467151204"/>
    <b v="0"/>
    <n v="59"/>
    <b v="0"/>
    <x v="3"/>
    <s v="art books"/>
    <x v="1566"/>
    <x v="2"/>
    <m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x v="0"/>
    <s v="USD"/>
    <n v="1392595200"/>
    <n v="1391293745"/>
    <b v="0"/>
    <n v="13"/>
    <b v="0"/>
    <x v="3"/>
    <s v="art books"/>
    <x v="1567"/>
    <x v="3"/>
    <m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x v="0"/>
    <s v="USD"/>
    <n v="1419384585"/>
    <n v="1416360585"/>
    <b v="0"/>
    <n v="22"/>
    <b v="0"/>
    <x v="3"/>
    <s v="art books"/>
    <x v="1568"/>
    <x v="3"/>
    <m/>
  </r>
  <r>
    <n v="1569"/>
    <s v="to be removed (Canceled)"/>
    <s v="to be removed"/>
    <n v="5000"/>
    <n v="2965"/>
    <x v="1"/>
    <x v="0"/>
    <s v="USD"/>
    <n v="1369498714"/>
    <n v="1366906714"/>
    <b v="0"/>
    <n v="0"/>
    <b v="0"/>
    <x v="3"/>
    <s v="art books"/>
    <x v="1569"/>
    <x v="4"/>
    <m/>
  </r>
  <r>
    <n v="1570"/>
    <s v="BEAUTIFUL DREAMERS: An Adult Coloring Book (Canceled)"/>
    <s v="A Coloring Book of Breathtaking Beauties_x000a_To Calm the Heart and Soul"/>
    <n v="9999"/>
    <n v="2960"/>
    <x v="1"/>
    <x v="0"/>
    <s v="USD"/>
    <n v="1460140282"/>
    <n v="1457551882"/>
    <b v="0"/>
    <n v="52"/>
    <b v="0"/>
    <x v="3"/>
    <s v="art books"/>
    <x v="1570"/>
    <x v="2"/>
    <m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x v="1"/>
    <s v="GBP"/>
    <n v="1434738483"/>
    <n v="1432146483"/>
    <b v="0"/>
    <n v="4"/>
    <b v="0"/>
    <x v="3"/>
    <s v="art books"/>
    <x v="1571"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3"/>
    <s v="art books"/>
    <x v="1572"/>
    <x v="2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x v="5"/>
    <s v="CAD"/>
    <n v="1491019140"/>
    <n v="1487548802"/>
    <b v="0"/>
    <n v="3"/>
    <b v="0"/>
    <x v="3"/>
    <s v="art books"/>
    <x v="1573"/>
    <x v="1"/>
    <m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x v="0"/>
    <s v="USD"/>
    <n v="1424211329"/>
    <n v="1421187329"/>
    <b v="0"/>
    <n v="6"/>
    <b v="0"/>
    <x v="3"/>
    <s v="art books"/>
    <x v="1574"/>
    <x v="0"/>
    <m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x v="0"/>
    <s v="USD"/>
    <n v="1404909296"/>
    <n v="1402317296"/>
    <b v="0"/>
    <n v="35"/>
    <b v="0"/>
    <x v="3"/>
    <s v="art books"/>
    <x v="1575"/>
    <x v="3"/>
    <m/>
  </r>
  <r>
    <n v="1576"/>
    <s v="The Obsessive Line Collection (Canceled)"/>
    <s v="For the publication of my first 3 books: an Art book, a graphic novel, and a coloring book"/>
    <n v="1500"/>
    <n v="2930.69"/>
    <x v="1"/>
    <x v="0"/>
    <s v="USD"/>
    <n v="1435698368"/>
    <n v="1431810368"/>
    <b v="0"/>
    <n v="10"/>
    <b v="0"/>
    <x v="3"/>
    <s v="art books"/>
    <x v="1576"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x v="0"/>
    <s v="USD"/>
    <n v="1343161248"/>
    <n v="1337977248"/>
    <b v="0"/>
    <n v="2"/>
    <b v="0"/>
    <x v="3"/>
    <s v="art books"/>
    <x v="1577"/>
    <x v="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x v="0"/>
    <s v="USD"/>
    <n v="1283392800"/>
    <n v="1281317691"/>
    <b v="0"/>
    <n v="4"/>
    <b v="0"/>
    <x v="3"/>
    <s v="art books"/>
    <x v="1578"/>
    <x v="7"/>
    <m/>
  </r>
  <r>
    <n v="1579"/>
    <s v="psyÂ·choÂ·miÂ·metÂ·ic: The EsÂ·sence of Life (Canceled)"/>
    <s v="'Compilation of visual and literary art through fine art photography, graphic art, and poetry."/>
    <n v="2827"/>
    <n v="2925"/>
    <x v="1"/>
    <x v="0"/>
    <s v="USD"/>
    <n v="1377734091"/>
    <n v="1374882891"/>
    <b v="0"/>
    <n v="2"/>
    <b v="0"/>
    <x v="3"/>
    <s v="art books"/>
    <x v="1579"/>
    <x v="4"/>
    <m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x v="0"/>
    <s v="USD"/>
    <n v="1337562726"/>
    <n v="1332378726"/>
    <b v="0"/>
    <n v="0"/>
    <b v="0"/>
    <x v="3"/>
    <s v="art books"/>
    <x v="1580"/>
    <x v="5"/>
    <m/>
  </r>
  <r>
    <n v="1581"/>
    <s v="The Sharper Image"/>
    <s v="Photographic canvas prints depicting different scenes from around the globe, including local images taken in Sussex England."/>
    <n v="2000"/>
    <n v="2908"/>
    <x v="2"/>
    <x v="1"/>
    <s v="GBP"/>
    <n v="1450521990"/>
    <n v="1447757190"/>
    <b v="0"/>
    <n v="1"/>
    <b v="0"/>
    <x v="8"/>
    <s v="places"/>
    <x v="1581"/>
    <x v="0"/>
    <m/>
  </r>
  <r>
    <n v="1582"/>
    <s v="Scenes from New Orleans"/>
    <s v="I create canvas prints of images from in and around New Orleans"/>
    <n v="150000"/>
    <n v="2889"/>
    <x v="2"/>
    <x v="0"/>
    <s v="USD"/>
    <n v="1445894400"/>
    <n v="1440961053"/>
    <b v="0"/>
    <n v="3"/>
    <b v="0"/>
    <x v="8"/>
    <s v="places"/>
    <x v="1582"/>
    <x v="0"/>
    <m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x v="1"/>
    <s v="GBP"/>
    <n v="1411681391"/>
    <n v="1409089391"/>
    <b v="0"/>
    <n v="1"/>
    <b v="0"/>
    <x v="8"/>
    <s v="places"/>
    <x v="1583"/>
    <x v="3"/>
    <m/>
  </r>
  <r>
    <n v="1584"/>
    <s v="Lets see Kansas together!"/>
    <s v="25 Kansas State Parks in the next year. What a great adventure to take together. Join me. Together we can photo this beautiful state."/>
    <n v="2300"/>
    <n v="2881"/>
    <x v="2"/>
    <x v="0"/>
    <s v="USD"/>
    <n v="1401464101"/>
    <n v="1400600101"/>
    <b v="0"/>
    <n v="0"/>
    <b v="0"/>
    <x v="8"/>
    <s v="places"/>
    <x v="1584"/>
    <x v="3"/>
    <m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x v="5"/>
    <s v="CAD"/>
    <n v="1482663600"/>
    <n v="1480800568"/>
    <b v="0"/>
    <n v="12"/>
    <b v="0"/>
    <x v="8"/>
    <s v="places"/>
    <x v="1585"/>
    <x v="2"/>
    <m/>
  </r>
  <r>
    <n v="1586"/>
    <s v="Missouri In Pictures"/>
    <s v="Show the world the beauty that is in all of our back yards!"/>
    <n v="2250"/>
    <n v="2876"/>
    <x v="2"/>
    <x v="0"/>
    <s v="USD"/>
    <n v="1428197422"/>
    <n v="1425609022"/>
    <b v="0"/>
    <n v="0"/>
    <b v="0"/>
    <x v="8"/>
    <s v="places"/>
    <x v="1586"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x v="0"/>
    <s v="USD"/>
    <n v="1418510965"/>
    <n v="1415918965"/>
    <b v="0"/>
    <n v="1"/>
    <b v="0"/>
    <x v="8"/>
    <s v="places"/>
    <x v="1587"/>
    <x v="3"/>
    <m/>
  </r>
  <r>
    <n v="1588"/>
    <s v="The Right Side of Texas"/>
    <s v="Southeast Texas as seen through the lens of a cell phone camera"/>
    <n v="1000"/>
    <n v="2870"/>
    <x v="2"/>
    <x v="0"/>
    <s v="USD"/>
    <n v="1422735120"/>
    <n v="1420091999"/>
    <b v="0"/>
    <n v="0"/>
    <b v="0"/>
    <x v="8"/>
    <s v="places"/>
    <x v="1588"/>
    <x v="0"/>
    <m/>
  </r>
  <r>
    <n v="1589"/>
    <s v="A Side Of The World In Canvas"/>
    <s v="I want to be able to have my own photography inside a canvas and have it be displayed everywhere."/>
    <n v="2500"/>
    <n v="2867.99"/>
    <x v="2"/>
    <x v="0"/>
    <s v="USD"/>
    <n v="1444433886"/>
    <n v="1441841886"/>
    <b v="0"/>
    <n v="0"/>
    <b v="0"/>
    <x v="8"/>
    <s v="places"/>
    <x v="1589"/>
    <x v="0"/>
    <m/>
  </r>
  <r>
    <n v="1590"/>
    <s v="An Italian Adventure"/>
    <s v="Discover Italy through photography."/>
    <n v="2000"/>
    <n v="2864"/>
    <x v="2"/>
    <x v="13"/>
    <s v="EUR"/>
    <n v="1443040464"/>
    <n v="1440448464"/>
    <b v="0"/>
    <n v="2"/>
    <b v="0"/>
    <x v="8"/>
    <s v="places"/>
    <x v="1590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x v="1"/>
    <s v="GBP"/>
    <n v="1459700741"/>
    <n v="1457112341"/>
    <b v="0"/>
    <n v="92"/>
    <b v="0"/>
    <x v="8"/>
    <s v="places"/>
    <x v="1591"/>
    <x v="2"/>
    <m/>
  </r>
  <r>
    <n v="1592"/>
    <s v="The Views of Pittsburgh"/>
    <s v="A portfolio collage of beautiful pictures of authentic Pittsburgh locations and scenery."/>
    <n v="2500"/>
    <n v="2856"/>
    <x v="2"/>
    <x v="0"/>
    <s v="USD"/>
    <n v="1427503485"/>
    <n v="1423619085"/>
    <b v="0"/>
    <n v="0"/>
    <b v="0"/>
    <x v="8"/>
    <s v="places"/>
    <x v="1592"/>
    <x v="0"/>
    <m/>
  </r>
  <r>
    <n v="1593"/>
    <s v="Picturing Italy"/>
    <s v="A trip to fulfill a dream of capturing the wonders and history of ancient Italy in person."/>
    <n v="100000"/>
    <n v="2842"/>
    <x v="2"/>
    <x v="0"/>
    <s v="USD"/>
    <n v="1425154655"/>
    <n v="1422562655"/>
    <b v="0"/>
    <n v="3"/>
    <b v="0"/>
    <x v="8"/>
    <s v="places"/>
    <x v="1593"/>
    <x v="0"/>
    <m/>
  </r>
  <r>
    <n v="1594"/>
    <s v="Scenes and Things from New Orleans"/>
    <s v="I photograph my love of New Orleans, create canvases and share those memories with you."/>
    <n v="1500"/>
    <n v="2842"/>
    <x v="2"/>
    <x v="0"/>
    <s v="USD"/>
    <n v="1463329260"/>
    <n v="1458147982"/>
    <b v="0"/>
    <n v="10"/>
    <b v="0"/>
    <x v="8"/>
    <s v="places"/>
    <x v="1594"/>
    <x v="2"/>
    <m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x v="0"/>
    <s v="USD"/>
    <n v="1403122380"/>
    <n v="1400634728"/>
    <b v="0"/>
    <n v="7"/>
    <b v="0"/>
    <x v="8"/>
    <s v="places"/>
    <x v="1595"/>
    <x v="3"/>
    <m/>
  </r>
  <r>
    <n v="1596"/>
    <s v="The Town We Live In"/>
    <s v="London is beautiful. I want to create a book of stunning images from in and around our great city"/>
    <n v="25000"/>
    <n v="2836"/>
    <x v="2"/>
    <x v="1"/>
    <s v="GBP"/>
    <n v="1418469569"/>
    <n v="1414577969"/>
    <b v="0"/>
    <n v="3"/>
    <b v="0"/>
    <x v="8"/>
    <s v="places"/>
    <x v="1596"/>
    <x v="3"/>
    <m/>
  </r>
  <r>
    <n v="1597"/>
    <s v="Vacation Days in Big Bear"/>
    <s v="We're starting up a new an improved way to do vacation rental management, but we need some funding to kick start it!"/>
    <n v="2300"/>
    <n v="2835"/>
    <x v="2"/>
    <x v="0"/>
    <s v="USD"/>
    <n v="1474360197"/>
    <n v="1471768197"/>
    <b v="0"/>
    <n v="0"/>
    <b v="0"/>
    <x v="8"/>
    <s v="places"/>
    <x v="1597"/>
    <x v="2"/>
    <m/>
  </r>
  <r>
    <n v="1598"/>
    <s v="Dream TRIP to Tornado Alley"/>
    <s v="I want to get our there and expand my photography skills and take a trip to Tornado alley to get more shots of storms and hopefully to"/>
    <n v="2000"/>
    <n v="2833"/>
    <x v="2"/>
    <x v="0"/>
    <s v="USD"/>
    <n v="1437926458"/>
    <n v="1432742458"/>
    <b v="0"/>
    <n v="1"/>
    <b v="0"/>
    <x v="8"/>
    <s v="places"/>
    <x v="1598"/>
    <x v="0"/>
    <m/>
  </r>
  <r>
    <n v="1599"/>
    <s v="The Londoner: Prints &amp; Canvas"/>
    <s v="A London photographer trekking 5,895m up Africa's Mount Kilimanjaro to pursue and enrich a career."/>
    <n v="2000"/>
    <n v="2831"/>
    <x v="2"/>
    <x v="1"/>
    <s v="GBP"/>
    <n v="1460116576"/>
    <n v="1457528176"/>
    <b v="0"/>
    <n v="0"/>
    <b v="0"/>
    <x v="8"/>
    <s v="places"/>
    <x v="1599"/>
    <x v="2"/>
    <m/>
  </r>
  <r>
    <n v="1600"/>
    <s v="Organic in India"/>
    <s v="I plan to document volunteer work on an organic farm in rural India, and photograph the people and places I encounter during the trip."/>
    <n v="2750"/>
    <n v="2826.43"/>
    <x v="2"/>
    <x v="0"/>
    <s v="USD"/>
    <n v="1405401060"/>
    <n v="1401585752"/>
    <b v="0"/>
    <n v="9"/>
    <b v="0"/>
    <x v="8"/>
    <s v="places"/>
    <x v="1600"/>
    <x v="3"/>
    <m/>
  </r>
  <r>
    <n v="1601"/>
    <s v="Release Soundzero's Debut Album!"/>
    <s v="We're so close to releasing our long-awaited debut album! A little help will go a long way... let's do this!"/>
    <n v="6000"/>
    <n v="2823"/>
    <x v="0"/>
    <x v="0"/>
    <s v="USD"/>
    <n v="1304561633"/>
    <n v="1301969633"/>
    <b v="0"/>
    <n v="56"/>
    <b v="1"/>
    <x v="4"/>
    <s v="rock"/>
    <x v="1601"/>
    <x v="6"/>
    <m/>
  </r>
  <r>
    <n v="1602"/>
    <s v="The Material - Let You Down music video"/>
    <s v="We need the help of fans of both music and film alike to help us create our collective vision for this song."/>
    <n v="2500"/>
    <n v="2804.16"/>
    <x v="0"/>
    <x v="0"/>
    <s v="USD"/>
    <n v="1318633200"/>
    <n v="1314947317"/>
    <b v="0"/>
    <n v="32"/>
    <b v="1"/>
    <x v="4"/>
    <s v="rock"/>
    <x v="1602"/>
    <x v="6"/>
    <m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4"/>
    <s v="rock"/>
    <x v="1603"/>
    <x v="6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500"/>
    <n v="2800"/>
    <x v="0"/>
    <x v="0"/>
    <s v="USD"/>
    <n v="1332011835"/>
    <n v="1328559435"/>
    <b v="0"/>
    <n v="70"/>
    <b v="1"/>
    <x v="4"/>
    <s v="rock"/>
    <x v="1604"/>
    <x v="5"/>
    <m/>
  </r>
  <r>
    <n v="1605"/>
    <s v="A Band of Orcs Official Gaming Miniatures Presale"/>
    <s v="A Band of Orcs needs gas, tires &amp; tags to get to GenCon Indy for the debut of their 28 mm gaming miniatures and historic live concert!"/>
    <n v="12000"/>
    <n v="2800"/>
    <x v="0"/>
    <x v="0"/>
    <s v="USD"/>
    <n v="1312182000"/>
    <n v="1311380313"/>
    <b v="0"/>
    <n v="44"/>
    <b v="1"/>
    <x v="4"/>
    <s v="rock"/>
    <x v="1605"/>
    <x v="6"/>
    <m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x v="0"/>
    <s v="USD"/>
    <n v="1300930838"/>
    <n v="1293158438"/>
    <b v="0"/>
    <n v="92"/>
    <b v="1"/>
    <x v="4"/>
    <s v="rock"/>
    <x v="1606"/>
    <x v="7"/>
    <m/>
  </r>
  <r>
    <n v="1607"/>
    <s v="New Tour Bus for The Slants"/>
    <s v="The world's only all-Asian American dance rock band, The Slants, needs a bus to tour cons, shows, and festivals."/>
    <n v="6500"/>
    <n v="2788"/>
    <x v="0"/>
    <x v="0"/>
    <s v="USD"/>
    <n v="1339701851"/>
    <n v="1337887451"/>
    <b v="0"/>
    <n v="205"/>
    <b v="1"/>
    <x v="4"/>
    <s v="rock"/>
    <x v="1607"/>
    <x v="5"/>
    <m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x v="0"/>
    <s v="USD"/>
    <n v="1388553960"/>
    <n v="1385754986"/>
    <b v="0"/>
    <n v="23"/>
    <b v="1"/>
    <x v="4"/>
    <s v="rock"/>
    <x v="1608"/>
    <x v="4"/>
    <m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x v="0"/>
    <s v="USD"/>
    <n v="1320220800"/>
    <n v="1315612909"/>
    <b v="0"/>
    <n v="4"/>
    <b v="1"/>
    <x v="4"/>
    <s v="rock"/>
    <x v="1609"/>
    <x v="6"/>
    <m/>
  </r>
  <r>
    <n v="1610"/>
    <s v="So The Story Goes: The New Album by &quot;Just Joe&quot; Altier"/>
    <s v="So The Story Goes is the upcoming album from &quot;Just Joe&quot; Altier."/>
    <n v="2750"/>
    <n v="2750"/>
    <x v="0"/>
    <x v="0"/>
    <s v="USD"/>
    <n v="1355609510"/>
    <n v="1353017510"/>
    <b v="0"/>
    <n v="112"/>
    <b v="1"/>
    <x v="4"/>
    <s v="rock"/>
    <x v="1610"/>
    <x v="5"/>
    <m/>
  </r>
  <r>
    <n v="1611"/>
    <s v="Skelton-Luns CD/7&quot;             No Big Deal."/>
    <s v="Skelton-Luns CD/7&quot; No Big Deal."/>
    <n v="12001"/>
    <n v="2746"/>
    <x v="0"/>
    <x v="0"/>
    <s v="USD"/>
    <n v="1370390432"/>
    <n v="1368576032"/>
    <b v="0"/>
    <n v="27"/>
    <b v="1"/>
    <x v="4"/>
    <s v="rock"/>
    <x v="1611"/>
    <x v="4"/>
    <m/>
  </r>
  <r>
    <n v="1612"/>
    <s v="Join AT THE WAYSIDE For The &quot;Ready...Set...Snow Tour!&quot;"/>
    <s v="Help us achieve our goal to get our van repaired, gassed up, and road-ready for our winter tour!"/>
    <n v="2500"/>
    <n v="2746"/>
    <x v="0"/>
    <x v="0"/>
    <s v="USD"/>
    <n v="1357160384"/>
    <n v="1354568384"/>
    <b v="0"/>
    <n v="11"/>
    <b v="1"/>
    <x v="4"/>
    <s v="rock"/>
    <x v="1612"/>
    <x v="5"/>
    <m/>
  </r>
  <r>
    <n v="1613"/>
    <s v="New  E.P. mastering and recording"/>
    <s v="Ghosts and Paper Hearts are getting ready to release their new EP and we want it to be sent everywhere. Help us out PLEASE!!!!!"/>
    <n v="1900"/>
    <n v="2735"/>
    <x v="0"/>
    <x v="0"/>
    <s v="USD"/>
    <n v="1342921202"/>
    <n v="1340329202"/>
    <b v="0"/>
    <n v="26"/>
    <b v="1"/>
    <x v="4"/>
    <s v="rock"/>
    <x v="1613"/>
    <x v="5"/>
    <m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x v="0"/>
    <s v="USD"/>
    <n v="1407085200"/>
    <n v="1401924769"/>
    <b v="0"/>
    <n v="77"/>
    <b v="1"/>
    <x v="4"/>
    <s v="rock"/>
    <x v="1614"/>
    <x v="3"/>
    <m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x v="0"/>
    <s v="USD"/>
    <n v="1323742396"/>
    <n v="1319850796"/>
    <b v="0"/>
    <n v="136"/>
    <b v="1"/>
    <x v="4"/>
    <s v="rock"/>
    <x v="1615"/>
    <x v="6"/>
    <m/>
  </r>
  <r>
    <n v="1616"/>
    <s v="Aly Jados: the New EP rOckNrOLLa"/>
    <s v="HELP! We don't have much time.....Join Aly Jados in making her new EP a reality before the world ends!!!!"/>
    <n v="5000"/>
    <n v="2726"/>
    <x v="0"/>
    <x v="0"/>
    <s v="USD"/>
    <n v="1353621600"/>
    <n v="1350061821"/>
    <b v="0"/>
    <n v="157"/>
    <b v="1"/>
    <x v="4"/>
    <s v="rock"/>
    <x v="1616"/>
    <x v="5"/>
    <m/>
  </r>
  <r>
    <n v="1617"/>
    <s v="The Coffis Brothers 2nd Album!"/>
    <s v="The Coffis Brothers &amp;The Mountain Men are recording a brand new full length record."/>
    <n v="30000"/>
    <n v="2725"/>
    <x v="0"/>
    <x v="0"/>
    <s v="USD"/>
    <n v="1383332400"/>
    <n v="1380470188"/>
    <b v="0"/>
    <n v="158"/>
    <b v="1"/>
    <x v="4"/>
    <s v="rock"/>
    <x v="1617"/>
    <x v="4"/>
    <m/>
  </r>
  <r>
    <n v="1618"/>
    <s v="Janus Word Album"/>
    <s v="Janus Word combines hard rock with melodic acoustic music for a unique and awesome sound."/>
    <n v="2500"/>
    <n v="2725"/>
    <x v="0"/>
    <x v="0"/>
    <s v="USD"/>
    <n v="1362757335"/>
    <n v="1359301335"/>
    <b v="0"/>
    <n v="27"/>
    <b v="1"/>
    <x v="4"/>
    <s v="rock"/>
    <x v="1618"/>
    <x v="4"/>
    <m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x v="0"/>
    <s v="USD"/>
    <n v="1410755286"/>
    <n v="1408940886"/>
    <b v="0"/>
    <n v="23"/>
    <b v="1"/>
    <x v="4"/>
    <s v="rock"/>
    <x v="1619"/>
    <x v="3"/>
    <m/>
  </r>
  <r>
    <n v="1620"/>
    <s v="Kickstart my music career with 300 CDs"/>
    <s v="Kickstarting my music career with 300 hard copy CDs of my first release."/>
    <n v="1500"/>
    <n v="2713"/>
    <x v="0"/>
    <x v="0"/>
    <s v="USD"/>
    <n v="1361606940"/>
    <n v="1361002140"/>
    <b v="0"/>
    <n v="17"/>
    <b v="1"/>
    <x v="4"/>
    <s v="rock"/>
    <x v="1620"/>
    <x v="4"/>
    <m/>
  </r>
  <r>
    <n v="1621"/>
    <s v="The First Full Length Fifth Freedom Album"/>
    <s v="Its long over due! Help us fund our debut album! We need all our friends and fans support on this! Lets make it happen!"/>
    <n v="2500"/>
    <n v="2710"/>
    <x v="0"/>
    <x v="0"/>
    <s v="USD"/>
    <n v="1338177540"/>
    <n v="1333550015"/>
    <b v="0"/>
    <n v="37"/>
    <b v="1"/>
    <x v="4"/>
    <s v="rock"/>
    <x v="1621"/>
    <x v="5"/>
    <m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x v="0"/>
    <s v="USD"/>
    <n v="1418803140"/>
    <n v="1415343874"/>
    <b v="0"/>
    <n v="65"/>
    <b v="1"/>
    <x v="4"/>
    <s v="rock"/>
    <x v="1622"/>
    <x v="3"/>
    <m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x v="1"/>
    <s v="GBP"/>
    <n v="1377621089"/>
    <n v="1372437089"/>
    <b v="0"/>
    <n v="18"/>
    <b v="1"/>
    <x v="4"/>
    <s v="rock"/>
    <x v="1623"/>
    <x v="4"/>
    <m/>
  </r>
  <r>
    <n v="1624"/>
    <s v="Joey De Noble needs YOUR help!"/>
    <s v="Joey De Noble is raising money to help record his latest music, and he wants YOU to be a part of it!"/>
    <n v="6500"/>
    <n v="2700"/>
    <x v="0"/>
    <x v="0"/>
    <s v="USD"/>
    <n v="1357721335"/>
    <n v="1354265335"/>
    <b v="0"/>
    <n v="25"/>
    <b v="1"/>
    <x v="4"/>
    <s v="rock"/>
    <x v="1624"/>
    <x v="5"/>
    <m/>
  </r>
  <r>
    <n v="1625"/>
    <s v="Redemption's New DVD!"/>
    <s v="Progressive metal band Redemption is preparing to film its second live DVD at the Progpower festival in Atlanta, GA in September, 2012."/>
    <n v="2500"/>
    <n v="2700"/>
    <x v="0"/>
    <x v="0"/>
    <s v="USD"/>
    <n v="1347382053"/>
    <n v="1344962853"/>
    <b v="0"/>
    <n v="104"/>
    <b v="1"/>
    <x v="4"/>
    <s v="rock"/>
    <x v="1625"/>
    <x v="5"/>
    <m/>
  </r>
  <r>
    <n v="1626"/>
    <s v="The Protest's Next Album"/>
    <s v="Help Christian Rock Band &quot;The Protest&quot; fund their new album and further their mission of positively impacting lives."/>
    <n v="50000"/>
    <n v="2700"/>
    <x v="0"/>
    <x v="0"/>
    <s v="USD"/>
    <n v="1385932867"/>
    <n v="1383337267"/>
    <b v="0"/>
    <n v="108"/>
    <b v="1"/>
    <x v="4"/>
    <s v="rock"/>
    <x v="1626"/>
    <x v="4"/>
    <m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x v="0"/>
    <s v="USD"/>
    <n v="1353905940"/>
    <n v="1351011489"/>
    <b v="0"/>
    <n v="38"/>
    <b v="1"/>
    <x v="4"/>
    <s v="rock"/>
    <x v="1627"/>
    <x v="5"/>
    <m/>
  </r>
  <r>
    <n v="1628"/>
    <s v="&quot;Songs for Tsippora&quot; Byronâ€™s DEBUT EP"/>
    <s v="Original Jewish rock music on human relationships and identity"/>
    <n v="2100"/>
    <n v="2690"/>
    <x v="0"/>
    <x v="0"/>
    <s v="USD"/>
    <n v="1403026882"/>
    <n v="1400175682"/>
    <b v="0"/>
    <n v="88"/>
    <b v="1"/>
    <x v="4"/>
    <s v="rock"/>
    <x v="1628"/>
    <x v="3"/>
    <m/>
  </r>
  <r>
    <n v="1629"/>
    <s v="Off The Turnpike | A Loud New Way to Release Loud New Music"/>
    <s v="Help Off The Turnpike release new music, and set fire to everything!"/>
    <n v="2500"/>
    <n v="2689"/>
    <x v="0"/>
    <x v="0"/>
    <s v="USD"/>
    <n v="1392929333"/>
    <n v="1389041333"/>
    <b v="0"/>
    <n v="82"/>
    <b v="1"/>
    <x v="4"/>
    <s v="rock"/>
    <x v="1629"/>
    <x v="3"/>
    <m/>
  </r>
  <r>
    <n v="1630"/>
    <s v="Golden Grenade Records Their Debut EP"/>
    <s v="Inspired by the legacy of Tex Tucker, Golden Grenade is setting out to record their first CD with heavy hearts and intense purpose."/>
    <n v="2000"/>
    <n v="2681"/>
    <x v="0"/>
    <x v="0"/>
    <s v="USD"/>
    <n v="1330671540"/>
    <n v="1328040375"/>
    <b v="0"/>
    <n v="126"/>
    <b v="1"/>
    <x v="4"/>
    <s v="rock"/>
    <x v="1630"/>
    <x v="5"/>
    <m/>
  </r>
  <r>
    <n v="1631"/>
    <s v="The Sweet Remains record their sophomore studio album!"/>
    <s v="We're putting together our next studio album, and we want you to be a part of it. Check out the video for some clips from the studio."/>
    <n v="2500"/>
    <n v="2681"/>
    <x v="0"/>
    <x v="0"/>
    <s v="USD"/>
    <n v="1350074261"/>
    <n v="1347482261"/>
    <b v="0"/>
    <n v="133"/>
    <b v="1"/>
    <x v="4"/>
    <s v="rock"/>
    <x v="1631"/>
    <x v="5"/>
    <m/>
  </r>
  <r>
    <n v="1632"/>
    <s v="Culprit needs a van!"/>
    <s v="Hey everyone! If you don't already know, we're Culprit, a 4-piece rock band from Los Angeles &amp; we are in dire need of a new tour van!"/>
    <n v="99000"/>
    <n v="2670"/>
    <x v="0"/>
    <x v="0"/>
    <s v="USD"/>
    <n v="1316851854"/>
    <n v="1311667854"/>
    <b v="0"/>
    <n v="47"/>
    <b v="1"/>
    <x v="4"/>
    <s v="rock"/>
    <x v="1632"/>
    <x v="6"/>
    <m/>
  </r>
  <r>
    <n v="1633"/>
    <s v="ELIZABETH REX"/>
    <s v="We are a four piece rock band that has played shows in and around NYC including Mercury Lounge.  Two of our members are now in LA."/>
    <n v="2500"/>
    <n v="2670"/>
    <x v="0"/>
    <x v="0"/>
    <s v="USD"/>
    <n v="1326690000"/>
    <n v="1324329156"/>
    <b v="0"/>
    <n v="58"/>
    <b v="1"/>
    <x v="4"/>
    <s v="rock"/>
    <x v="1633"/>
    <x v="6"/>
    <m/>
  </r>
  <r>
    <n v="1634"/>
    <s v="RUBEDO: Debut Full Length Album"/>
    <s v="Recording Debut  Album w/ Producer Ikey Owens from Free Moral Agents/ The Mars Volta"/>
    <n v="2500"/>
    <n v="2669"/>
    <x v="0"/>
    <x v="0"/>
    <s v="USD"/>
    <n v="1306994340"/>
    <n v="1303706001"/>
    <b v="0"/>
    <n v="32"/>
    <b v="1"/>
    <x v="4"/>
    <s v="rock"/>
    <x v="1634"/>
    <x v="6"/>
    <m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x v="0"/>
    <s v="USD"/>
    <n v="1468270261"/>
    <n v="1463086261"/>
    <b v="0"/>
    <n v="37"/>
    <b v="1"/>
    <x v="4"/>
    <s v="rock"/>
    <x v="1635"/>
    <x v="2"/>
    <m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x v="0"/>
    <s v="USD"/>
    <n v="1307851200"/>
    <n v="1304129088"/>
    <b v="0"/>
    <n v="87"/>
    <b v="1"/>
    <x v="4"/>
    <s v="rock"/>
    <x v="1636"/>
    <x v="6"/>
    <m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x v="0"/>
    <s v="USD"/>
    <n v="1262302740"/>
    <n v="1257444140"/>
    <b v="0"/>
    <n v="15"/>
    <b v="1"/>
    <x v="4"/>
    <s v="rock"/>
    <x v="1637"/>
    <x v="8"/>
    <m/>
  </r>
  <r>
    <n v="1638"/>
    <s v="Avenues EP 2013"/>
    <s v="Avenues will be going in to the studio to record a new EP with Matt Allison!"/>
    <n v="2500"/>
    <n v="2646.5"/>
    <x v="0"/>
    <x v="0"/>
    <s v="USD"/>
    <n v="1362086700"/>
    <n v="1358180968"/>
    <b v="0"/>
    <n v="27"/>
    <b v="1"/>
    <x v="4"/>
    <s v="rock"/>
    <x v="1638"/>
    <x v="4"/>
    <m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x v="0"/>
    <s v="USD"/>
    <n v="1330789165"/>
    <n v="1328197165"/>
    <b v="0"/>
    <n v="19"/>
    <b v="1"/>
    <x v="4"/>
    <s v="rock"/>
    <x v="1639"/>
    <x v="5"/>
    <m/>
  </r>
  <r>
    <n v="1640"/>
    <s v="Lovers and Poets- music video"/>
    <s v="We are a friendly neighborhood electronic pop duo from Los Angeles. We want to shoot a music video for a song from our debut album."/>
    <n v="1800"/>
    <n v="2635"/>
    <x v="0"/>
    <x v="0"/>
    <s v="USD"/>
    <n v="1280800740"/>
    <n v="1279603955"/>
    <b v="0"/>
    <n v="17"/>
    <b v="1"/>
    <x v="4"/>
    <s v="rock"/>
    <x v="1640"/>
    <x v="7"/>
    <m/>
  </r>
  <r>
    <n v="1641"/>
    <s v="Tanya Dartson- Run for Your Life music video"/>
    <s v="Music Video For Upbeat and Inspiring Song - Run For Your Life"/>
    <n v="2550"/>
    <n v="2630"/>
    <x v="0"/>
    <x v="0"/>
    <s v="USD"/>
    <n v="1418998744"/>
    <n v="1416406744"/>
    <b v="0"/>
    <n v="26"/>
    <b v="1"/>
    <x v="4"/>
    <s v="pop"/>
    <x v="1641"/>
    <x v="3"/>
    <m/>
  </r>
  <r>
    <n v="1642"/>
    <s v="Pop Garden Radio Presents: Season 2 CD"/>
    <s v="Pop Garden Radio Presents: The Rock on the Road Tour Season 2 CD. 23 great Pop tracks from independent Pop artists."/>
    <n v="25000"/>
    <n v="2630"/>
    <x v="0"/>
    <x v="0"/>
    <s v="USD"/>
    <n v="1308011727"/>
    <n v="1306283727"/>
    <b v="0"/>
    <n v="28"/>
    <b v="1"/>
    <x v="4"/>
    <s v="pop"/>
    <x v="1642"/>
    <x v="6"/>
    <m/>
  </r>
  <r>
    <n v="1643"/>
    <s v="This Is All Now's Brand New Album!!"/>
    <s v="This Is All Now is putting out a brand new record, and we need YOUR help to do it!"/>
    <n v="1500"/>
    <n v="2630"/>
    <x v="0"/>
    <x v="0"/>
    <s v="USD"/>
    <n v="1348516012"/>
    <n v="1345924012"/>
    <b v="0"/>
    <n v="37"/>
    <b v="1"/>
    <x v="4"/>
    <s v="pop"/>
    <x v="1643"/>
    <x v="5"/>
    <m/>
  </r>
  <r>
    <n v="1644"/>
    <s v="Kevin Wood - Out Among The Wolves"/>
    <s v="Be a part of helping Singer/Songwriter Kevin Wood bring his 3rd Album &quot;Out Among The Wolves&quot; from the studio to you!"/>
    <n v="2500"/>
    <n v="2620"/>
    <x v="0"/>
    <x v="0"/>
    <s v="USD"/>
    <n v="1353551160"/>
    <n v="1348363560"/>
    <b v="0"/>
    <n v="128"/>
    <b v="1"/>
    <x v="4"/>
    <s v="pop"/>
    <x v="1644"/>
    <x v="5"/>
    <m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x v="0"/>
    <s v="USD"/>
    <n v="1379515740"/>
    <n v="1378306140"/>
    <b v="0"/>
    <n v="10"/>
    <b v="1"/>
    <x v="4"/>
    <s v="pop"/>
    <x v="1645"/>
    <x v="4"/>
    <m/>
  </r>
  <r>
    <n v="1646"/>
    <s v="MADAM Album"/>
    <s v="Album 3 funds.We have 13 amazing songs ready to go . a fantastic engineer to mix them, James Aparicio(Depeche Mode/Liars.We need you xx"/>
    <n v="1500"/>
    <n v="2616"/>
    <x v="0"/>
    <x v="1"/>
    <s v="GBP"/>
    <n v="1408039860"/>
    <n v="1405248503"/>
    <b v="0"/>
    <n v="83"/>
    <b v="1"/>
    <x v="4"/>
    <s v="pop"/>
    <x v="1646"/>
    <x v="3"/>
    <m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x v="0"/>
    <s v="USD"/>
    <n v="1339235377"/>
    <n v="1336643377"/>
    <b v="0"/>
    <n v="46"/>
    <b v="1"/>
    <x v="4"/>
    <s v="pop"/>
    <x v="1647"/>
    <x v="5"/>
    <m/>
  </r>
  <r>
    <n v="1648"/>
    <s v="Arches - Wide Awake on Vinyl "/>
    <s v="We've finished recording our debut LP &quot;Wide Awake&quot; and would love to have it pressed on vinyl, but we need your help"/>
    <n v="2000"/>
    <n v="2609"/>
    <x v="0"/>
    <x v="0"/>
    <s v="USD"/>
    <n v="1300636482"/>
    <n v="1298048082"/>
    <b v="0"/>
    <n v="90"/>
    <b v="1"/>
    <x v="4"/>
    <s v="pop"/>
    <x v="1648"/>
    <x v="6"/>
    <m/>
  </r>
  <r>
    <n v="1649"/>
    <s v="Sam Lyons New Album - 2014"/>
    <s v="This is it! The new Sam Lyons album #3. Help me make it happen by pledging today - pre-order the CD and other cool stuff right here."/>
    <n v="2500"/>
    <n v="2608"/>
    <x v="0"/>
    <x v="0"/>
    <s v="USD"/>
    <n v="1400862355"/>
    <n v="1396974355"/>
    <b v="0"/>
    <n v="81"/>
    <b v="1"/>
    <x v="4"/>
    <s v="pop"/>
    <x v="1649"/>
    <x v="3"/>
    <m/>
  </r>
  <r>
    <n v="1650"/>
    <s v="The Psalm Praise Project, Vol. 2"/>
    <s v="Help me record a CD that uses pop styling to give a fresh sound to ancient wisdom from scripture!"/>
    <n v="5000"/>
    <n v="2608"/>
    <x v="0"/>
    <x v="0"/>
    <s v="USD"/>
    <n v="1381314437"/>
    <n v="1378722437"/>
    <b v="0"/>
    <n v="32"/>
    <b v="1"/>
    <x v="4"/>
    <s v="pop"/>
    <x v="1650"/>
    <x v="4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x v="0"/>
    <s v="USD"/>
    <n v="1303801140"/>
    <n v="1300916220"/>
    <b v="0"/>
    <n v="20"/>
    <b v="1"/>
    <x v="4"/>
    <s v="pop"/>
    <x v="1651"/>
    <x v="6"/>
    <m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x v="0"/>
    <s v="USD"/>
    <n v="1385297393"/>
    <n v="1382701793"/>
    <b v="0"/>
    <n v="70"/>
    <b v="1"/>
    <x v="4"/>
    <s v="pop"/>
    <x v="1652"/>
    <x v="4"/>
    <m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x v="0"/>
    <s v="USD"/>
    <n v="1303675296"/>
    <n v="1300996896"/>
    <b v="0"/>
    <n v="168"/>
    <b v="1"/>
    <x v="4"/>
    <s v="pop"/>
    <x v="1653"/>
    <x v="6"/>
    <m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x v="0"/>
    <s v="USD"/>
    <n v="1334784160"/>
    <n v="1332192160"/>
    <b v="0"/>
    <n v="34"/>
    <b v="1"/>
    <x v="4"/>
    <s v="pop"/>
    <x v="1654"/>
    <x v="5"/>
    <m/>
  </r>
  <r>
    <n v="1655"/>
    <s v="Meg Porter Debut EP!"/>
    <s v="Berklee College of Music student, Meg Porter needs YOUR help to fund her very first EP!"/>
    <n v="2500"/>
    <n v="2600"/>
    <x v="0"/>
    <x v="0"/>
    <s v="USD"/>
    <n v="1333648820"/>
    <n v="1331060420"/>
    <b v="0"/>
    <n v="48"/>
    <b v="1"/>
    <x v="4"/>
    <s v="pop"/>
    <x v="1655"/>
    <x v="5"/>
    <m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x v="0"/>
    <s v="USD"/>
    <n v="1355437052"/>
    <n v="1352845052"/>
    <b v="0"/>
    <n v="48"/>
    <b v="1"/>
    <x v="4"/>
    <s v="pop"/>
    <x v="1656"/>
    <x v="5"/>
    <m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x v="0"/>
    <s v="USD"/>
    <n v="1337885168"/>
    <n v="1335293168"/>
    <b v="0"/>
    <n v="221"/>
    <b v="1"/>
    <x v="4"/>
    <s v="pop"/>
    <x v="1657"/>
    <x v="5"/>
    <m/>
  </r>
  <r>
    <n v="1658"/>
    <s v="New Amy Rivard album!!!"/>
    <s v="I've had numerous song ideas spinning around in my head for years now, please help me get them out- into a studio and into your homes!"/>
    <n v="2450"/>
    <n v="2596"/>
    <x v="0"/>
    <x v="0"/>
    <s v="USD"/>
    <n v="1355840400"/>
    <n v="1352524767"/>
    <b v="0"/>
    <n v="107"/>
    <b v="1"/>
    <x v="4"/>
    <s v="pop"/>
    <x v="1658"/>
    <x v="5"/>
    <m/>
  </r>
  <r>
    <n v="1659"/>
    <s v="The Penny Arcade Quartet's Christmas EP"/>
    <s v="The long awaited Christmas EP is in session! We need your help to get it professionally mixed, produced and manufactured."/>
    <n v="2500"/>
    <n v="2594"/>
    <x v="0"/>
    <x v="1"/>
    <s v="GBP"/>
    <n v="1387281600"/>
    <n v="1384811721"/>
    <b v="0"/>
    <n v="45"/>
    <b v="1"/>
    <x v="4"/>
    <s v="pop"/>
    <x v="1659"/>
    <x v="4"/>
    <m/>
  </r>
  <r>
    <n v="1660"/>
    <s v="Risotto fragole e champagne"/>
    <s v="Vogliamo realizzare un risotto fragole e champagne e condividerlo con i nostri fan. Faremo il risotto durante un concerto casalingo."/>
    <n v="2500"/>
    <n v="2585"/>
    <x v="0"/>
    <x v="13"/>
    <s v="EUR"/>
    <n v="1462053540"/>
    <n v="1459355950"/>
    <b v="0"/>
    <n v="36"/>
    <b v="1"/>
    <x v="4"/>
    <s v="pop"/>
    <x v="1660"/>
    <x v="2"/>
    <m/>
  </r>
  <r>
    <n v="1661"/>
    <s v="Kyana"/>
    <s v="I am excited to present my debut pop project Kyana!_x000a_Piano and vocal sounds embedded in sophisticated, bold arrangements &amp; brisk beats"/>
    <n v="2500"/>
    <n v="2585"/>
    <x v="0"/>
    <x v="15"/>
    <s v="EUR"/>
    <n v="1453064400"/>
    <n v="1449359831"/>
    <b v="0"/>
    <n v="101"/>
    <b v="1"/>
    <x v="4"/>
    <s v="pop"/>
    <x v="1661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x v="0"/>
    <s v="USD"/>
    <n v="1325310336"/>
    <n v="1320122736"/>
    <b v="0"/>
    <n v="62"/>
    <b v="1"/>
    <x v="4"/>
    <s v="pop"/>
    <x v="1662"/>
    <x v="6"/>
    <m/>
  </r>
  <r>
    <n v="1663"/>
    <s v="ghost -- a music video"/>
    <s v="music is as important to the eyes as it is to the ears. help bring ghost to life in front of your eyes."/>
    <n v="1500"/>
    <n v="2576"/>
    <x v="0"/>
    <x v="0"/>
    <s v="USD"/>
    <n v="1422750707"/>
    <n v="1420158707"/>
    <b v="0"/>
    <n v="32"/>
    <b v="1"/>
    <x v="4"/>
    <s v="pop"/>
    <x v="1663"/>
    <x v="0"/>
    <m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4"/>
    <s v="pop"/>
    <x v="1664"/>
    <x v="5"/>
    <m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x v="0"/>
    <s v="USD"/>
    <n v="1298343600"/>
    <n v="1295624113"/>
    <b v="0"/>
    <n v="93"/>
    <b v="1"/>
    <x v="4"/>
    <s v="pop"/>
    <x v="1665"/>
    <x v="6"/>
    <m/>
  </r>
  <r>
    <n v="1666"/>
    <s v="Venus On Fire + Extraordinary Producer = Legendary New EP"/>
    <s v="Play a KEY role in Venus On Fire's success - Working with a World Class Producer to make a memorable EP."/>
    <n v="2000"/>
    <n v="2569"/>
    <x v="0"/>
    <x v="0"/>
    <s v="USD"/>
    <n v="1364447073"/>
    <n v="1361858673"/>
    <b v="0"/>
    <n v="98"/>
    <b v="1"/>
    <x v="4"/>
    <s v="pop"/>
    <x v="1666"/>
    <x v="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x v="0"/>
    <s v="USD"/>
    <n v="1394521140"/>
    <n v="1392169298"/>
    <b v="0"/>
    <n v="82"/>
    <b v="1"/>
    <x v="4"/>
    <s v="pop"/>
    <x v="1667"/>
    <x v="3"/>
    <m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x v="0"/>
    <s v="USD"/>
    <n v="1322454939"/>
    <n v="1319859339"/>
    <b v="0"/>
    <n v="116"/>
    <b v="1"/>
    <x v="4"/>
    <s v="pop"/>
    <x v="1668"/>
    <x v="6"/>
    <m/>
  </r>
  <r>
    <n v="1669"/>
    <s v="Summer Gill 'Stormy Weather' EP"/>
    <s v="Hi guys! I'll be recording a 6-7 song EP this summer and I need your help to make it happen! _x000a_Any support is appreciated!"/>
    <n v="2500"/>
    <n v="2565"/>
    <x v="0"/>
    <x v="0"/>
    <s v="USD"/>
    <n v="1464729276"/>
    <n v="1459545276"/>
    <b v="0"/>
    <n v="52"/>
    <b v="1"/>
    <x v="4"/>
    <s v="pop"/>
    <x v="1669"/>
    <x v="2"/>
    <m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x v="0"/>
    <s v="USD"/>
    <n v="1278302400"/>
    <n v="1273961999"/>
    <b v="0"/>
    <n v="23"/>
    <b v="1"/>
    <x v="4"/>
    <s v="pop"/>
    <x v="1670"/>
    <x v="7"/>
    <m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4"/>
    <s v="pop"/>
    <x v="1671"/>
    <x v="2"/>
    <m/>
  </r>
  <r>
    <n v="1672"/>
    <s v="High Altotude Debut Album"/>
    <s v="Sweet, sweet harmonies from Portland Oregon's premiere high school women's a cappella group."/>
    <n v="2500"/>
    <n v="2560"/>
    <x v="0"/>
    <x v="0"/>
    <s v="USD"/>
    <n v="1338824730"/>
    <n v="1336232730"/>
    <b v="0"/>
    <n v="49"/>
    <b v="1"/>
    <x v="4"/>
    <s v="pop"/>
    <x v="1672"/>
    <x v="5"/>
    <m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x v="0"/>
    <s v="USD"/>
    <n v="1425675892"/>
    <n v="1423083892"/>
    <b v="0"/>
    <n v="59"/>
    <b v="1"/>
    <x v="4"/>
    <s v="pop"/>
    <x v="1673"/>
    <x v="0"/>
    <m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x v="0"/>
    <s v="USD"/>
    <n v="1471503540"/>
    <n v="1468852306"/>
    <b v="0"/>
    <n v="113"/>
    <b v="1"/>
    <x v="4"/>
    <s v="pop"/>
    <x v="1674"/>
    <x v="2"/>
    <m/>
  </r>
  <r>
    <n v="1675"/>
    <s v="The Great Party's Debut Album!"/>
    <s v="The Great Party is releasing their debut album. Here's your chance to be a part of it!"/>
    <n v="2000"/>
    <n v="2555"/>
    <x v="0"/>
    <x v="0"/>
    <s v="USD"/>
    <n v="1318802580"/>
    <n v="1316194540"/>
    <b v="0"/>
    <n v="34"/>
    <b v="1"/>
    <x v="4"/>
    <s v="pop"/>
    <x v="1675"/>
    <x v="6"/>
    <m/>
  </r>
  <r>
    <n v="1676"/>
    <s v="Bridge 19 CD Release Tour"/>
    <s v="Help fund Bridge 19's tour in support of their first duo record, to be released in May 2012."/>
    <n v="2500"/>
    <n v="2550"/>
    <x v="0"/>
    <x v="0"/>
    <s v="USD"/>
    <n v="1334980740"/>
    <n v="1330968347"/>
    <b v="0"/>
    <n v="42"/>
    <b v="1"/>
    <x v="4"/>
    <s v="pop"/>
    <x v="1676"/>
    <x v="5"/>
    <m/>
  </r>
  <r>
    <n v="1677"/>
    <s v="Andrius Pojavis new album &quot;Seven&quot;"/>
    <s v="It's time to record my new album. Studio, musicians and arranger are ready, are you coming on this journey with me?"/>
    <n v="20000"/>
    <n v="2550"/>
    <x v="0"/>
    <x v="3"/>
    <s v="EUR"/>
    <n v="1460786340"/>
    <n v="1455615976"/>
    <b v="0"/>
    <n v="42"/>
    <b v="1"/>
    <x v="4"/>
    <s v="pop"/>
    <x v="1677"/>
    <x v="2"/>
    <m/>
  </r>
  <r>
    <n v="1678"/>
    <s v="Cassandra Violet &quot;Beyond the Fray&quot; Music Video"/>
    <s v="Help me make an amazing music video so that I can take my music to the next level and get a manager!"/>
    <n v="5500"/>
    <n v="2550"/>
    <x v="0"/>
    <x v="0"/>
    <s v="USD"/>
    <n v="1391718671"/>
    <n v="1390509071"/>
    <b v="0"/>
    <n v="49"/>
    <b v="1"/>
    <x v="4"/>
    <s v="pop"/>
    <x v="1678"/>
    <x v="3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x v="0"/>
    <s v="USD"/>
    <n v="1311298745"/>
    <n v="1309311545"/>
    <b v="0"/>
    <n v="56"/>
    <b v="1"/>
    <x v="4"/>
    <s v="pop"/>
    <x v="1679"/>
    <x v="6"/>
    <m/>
  </r>
  <r>
    <n v="1680"/>
    <s v="Kick Out a Record"/>
    <s v="Working Musician dilemma #164: how the taxman put Kick the Record 2.0 on hold"/>
    <n v="2500"/>
    <n v="2547.69"/>
    <x v="0"/>
    <x v="0"/>
    <s v="USD"/>
    <n v="1405188667"/>
    <n v="1402596667"/>
    <b v="0"/>
    <n v="25"/>
    <b v="1"/>
    <x v="4"/>
    <s v="pop"/>
    <x v="1680"/>
    <x v="3"/>
    <m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x v="0"/>
    <s v="USD"/>
    <n v="1490752800"/>
    <n v="1486522484"/>
    <b v="0"/>
    <n v="884"/>
    <b v="0"/>
    <x v="4"/>
    <s v="faith"/>
    <x v="1681"/>
    <x v="1"/>
    <m/>
  </r>
  <r>
    <n v="1682"/>
    <s v="Looking Up &amp; Holding On CD Project - Christian songwriter"/>
    <s v="Christian singer-wongerwriter searching for funding to record CD of original Christian music."/>
    <n v="14000"/>
    <n v="2540"/>
    <x v="3"/>
    <x v="0"/>
    <s v="USD"/>
    <n v="1492142860"/>
    <n v="1486962460"/>
    <b v="0"/>
    <n v="0"/>
    <b v="0"/>
    <x v="4"/>
    <s v="faith"/>
    <x v="1682"/>
    <x v="1"/>
    <m/>
  </r>
  <r>
    <n v="1683"/>
    <s v="Manman doudou tÃ©moignage d'une mÃ¨re Album"/>
    <s v="Rendre tÃ©moignage de ce que Dieu fait chaque jour pour moi et venir en  aide  aux autres, c'est  mon but."/>
    <n v="5000"/>
    <n v="2537"/>
    <x v="3"/>
    <x v="6"/>
    <s v="EUR"/>
    <n v="1491590738"/>
    <n v="1489517138"/>
    <b v="0"/>
    <n v="10"/>
    <b v="0"/>
    <x v="4"/>
    <s v="faith"/>
    <x v="1683"/>
    <x v="1"/>
    <m/>
  </r>
  <r>
    <n v="1684"/>
    <s v="Goodness &amp; Mercy EP - Marty Mikles"/>
    <s v="New Music from Marty Mikles!  A new EP all about God's Goodness &amp; Mercy."/>
    <n v="2500"/>
    <n v="2535"/>
    <x v="3"/>
    <x v="0"/>
    <s v="USD"/>
    <n v="1489775641"/>
    <n v="1487360041"/>
    <b v="0"/>
    <n v="101"/>
    <b v="0"/>
    <x v="4"/>
    <s v="faith"/>
    <x v="1684"/>
    <x v="1"/>
    <m/>
  </r>
  <r>
    <n v="1685"/>
    <s v="Help Support Brad Dassey's Music"/>
    <s v="My name is Brad Dassey.  I've been composing and making music for 18 years now.  I want to get my music out there even further."/>
    <n v="2500"/>
    <n v="2535"/>
    <x v="3"/>
    <x v="0"/>
    <s v="USD"/>
    <n v="1490331623"/>
    <n v="1487743223"/>
    <b v="0"/>
    <n v="15"/>
    <b v="0"/>
    <x v="4"/>
    <s v="faith"/>
    <x v="1685"/>
    <x v="1"/>
    <m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x v="5"/>
    <s v="CAD"/>
    <n v="1493320519"/>
    <n v="1488140119"/>
    <b v="0"/>
    <n v="1"/>
    <b v="0"/>
    <x v="4"/>
    <s v="faith"/>
    <x v="1686"/>
    <x v="1"/>
    <m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x v="0"/>
    <s v="USD"/>
    <n v="1491855300"/>
    <n v="1488935245"/>
    <b v="0"/>
    <n v="39"/>
    <b v="0"/>
    <x v="4"/>
    <s v="faith"/>
    <x v="1687"/>
    <x v="1"/>
    <m/>
  </r>
  <r>
    <n v="1688"/>
    <s v="Christofer Scott: Dive In EP"/>
    <s v="Professionally recording a worship and contemporary Christian music album that connects to people and connects their heart to God."/>
    <n v="2500"/>
    <n v="2525"/>
    <x v="3"/>
    <x v="0"/>
    <s v="USD"/>
    <n v="1491738594"/>
    <n v="1489150194"/>
    <b v="0"/>
    <n v="7"/>
    <b v="0"/>
    <x v="4"/>
    <s v="faith"/>
    <x v="1688"/>
    <x v="1"/>
    <m/>
  </r>
  <r>
    <n v="1689"/>
    <s v="Fly Away"/>
    <s v="Praising the Living God in the second half of life."/>
    <n v="15000"/>
    <n v="2524"/>
    <x v="3"/>
    <x v="0"/>
    <s v="USD"/>
    <n v="1489700230"/>
    <n v="1487111830"/>
    <b v="0"/>
    <n v="14"/>
    <b v="0"/>
    <x v="4"/>
    <s v="faith"/>
    <x v="1689"/>
    <x v="1"/>
    <m/>
  </r>
  <r>
    <n v="1690"/>
    <s v="NewKings Album &quot;Rise Up&quot;"/>
    <s v="Our newest project! We are hard at it trying to bring music that uplifts the spirit, and tells a story of life-changing love."/>
    <n v="7000"/>
    <n v="2521"/>
    <x v="3"/>
    <x v="0"/>
    <s v="USD"/>
    <n v="1491470442"/>
    <n v="1488882042"/>
    <b v="0"/>
    <n v="11"/>
    <b v="0"/>
    <x v="4"/>
    <s v="faith"/>
    <x v="1690"/>
    <x v="1"/>
    <m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x v="0"/>
    <s v="USD"/>
    <n v="1491181200"/>
    <n v="1488387008"/>
    <b v="0"/>
    <n v="38"/>
    <b v="0"/>
    <x v="4"/>
    <s v="faith"/>
    <x v="1691"/>
    <x v="1"/>
    <m/>
  </r>
  <r>
    <n v="1692"/>
    <s v="Get Your Hopes Up"/>
    <s v="After 3 years.....It's time for some new music! Album #2 is in motion and I can't wait to share it with all of you!"/>
    <n v="2500"/>
    <n v="2520"/>
    <x v="3"/>
    <x v="0"/>
    <s v="USD"/>
    <n v="1490572740"/>
    <n v="1487734667"/>
    <b v="0"/>
    <n v="15"/>
    <b v="0"/>
    <x v="4"/>
    <s v="faith"/>
    <x v="1692"/>
    <x v="1"/>
    <m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x v="1"/>
    <s v="GBP"/>
    <n v="1491768000"/>
    <n v="1489097112"/>
    <b v="0"/>
    <n v="8"/>
    <b v="0"/>
    <x v="4"/>
    <s v="faith"/>
    <x v="1693"/>
    <x v="1"/>
    <m/>
  </r>
  <r>
    <n v="1694"/>
    <s v="Thundercreek Studios"/>
    <s v="Hey all I'm building out my Christian Recording studio in a new building. I have the building but lack the funds to build it out!!!"/>
    <n v="2000"/>
    <n v="2512"/>
    <x v="3"/>
    <x v="0"/>
    <s v="USD"/>
    <n v="1490589360"/>
    <n v="1488038674"/>
    <b v="0"/>
    <n v="1"/>
    <b v="0"/>
    <x v="4"/>
    <s v="faith"/>
    <x v="1694"/>
    <x v="1"/>
    <m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x v="0"/>
    <s v="USD"/>
    <n v="1491786000"/>
    <n v="1488847514"/>
    <b v="0"/>
    <n v="23"/>
    <b v="0"/>
    <x v="4"/>
    <s v="faith"/>
    <x v="1695"/>
    <x v="1"/>
    <m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x v="0"/>
    <s v="USD"/>
    <n v="1491007211"/>
    <n v="1488418811"/>
    <b v="0"/>
    <n v="0"/>
    <b v="0"/>
    <x v="4"/>
    <s v="faith"/>
    <x v="1696"/>
    <x v="1"/>
    <m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x v="0"/>
    <s v="USD"/>
    <n v="1491781648"/>
    <n v="1489193248"/>
    <b v="0"/>
    <n v="22"/>
    <b v="0"/>
    <x v="4"/>
    <s v="faith"/>
    <x v="1697"/>
    <x v="1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x v="0"/>
    <s v="USD"/>
    <n v="1490499180"/>
    <n v="1488430760"/>
    <b v="0"/>
    <n v="0"/>
    <b v="0"/>
    <x v="4"/>
    <s v="faith"/>
    <x v="1698"/>
    <x v="1"/>
    <m/>
  </r>
  <r>
    <n v="1699"/>
    <s v="THE WORSHIP ALBUM!"/>
    <s v="Friends! Will you help me create a new worship album??! I want this album to give God the worship he deserves and draw people to Him."/>
    <n v="2500"/>
    <n v="2503"/>
    <x v="3"/>
    <x v="0"/>
    <s v="USD"/>
    <n v="1491943445"/>
    <n v="1489351445"/>
    <b v="0"/>
    <n v="4"/>
    <b v="0"/>
    <x v="4"/>
    <s v="faith"/>
    <x v="1699"/>
    <x v="1"/>
    <m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x v="0"/>
    <s v="USD"/>
    <n v="1491019200"/>
    <n v="1488418990"/>
    <b v="0"/>
    <n v="79"/>
    <b v="0"/>
    <x v="4"/>
    <s v="faith"/>
    <x v="1700"/>
    <x v="1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x v="0"/>
    <s v="USD"/>
    <n v="1421337405"/>
    <n v="1418745405"/>
    <b v="0"/>
    <n v="2"/>
    <b v="0"/>
    <x v="4"/>
    <s v="faith"/>
    <x v="1701"/>
    <x v="3"/>
    <m/>
  </r>
  <r>
    <n v="1702"/>
    <s v="lyndale lewis and new vision prosper cd release"/>
    <s v="I can do all things through christ jesus"/>
    <n v="2500"/>
    <n v="2501"/>
    <x v="2"/>
    <x v="0"/>
    <s v="USD"/>
    <n v="1427745150"/>
    <n v="1425156750"/>
    <b v="0"/>
    <n v="1"/>
    <b v="0"/>
    <x v="4"/>
    <s v="faith"/>
    <x v="1702"/>
    <x v="0"/>
    <m/>
  </r>
  <r>
    <n v="1703"/>
    <s v="Joy Full Noise!"/>
    <s v="I would love for you to be a part of helping me raise money for music and video production to launch my first Worship album!"/>
    <n v="1500"/>
    <n v="2500.25"/>
    <x v="2"/>
    <x v="0"/>
    <s v="USD"/>
    <n v="1441003537"/>
    <n v="1435819537"/>
    <b v="0"/>
    <n v="2"/>
    <b v="0"/>
    <x v="4"/>
    <s v="faith"/>
    <x v="1703"/>
    <x v="0"/>
    <m/>
  </r>
  <r>
    <n v="1704"/>
    <s v="Jericho Down Worship Album"/>
    <s v="We want to record an album of popular praise &amp; worship songs with our own influence and style."/>
    <n v="2500"/>
    <n v="2500"/>
    <x v="2"/>
    <x v="0"/>
    <s v="USD"/>
    <n v="1424056873"/>
    <n v="1421464873"/>
    <b v="0"/>
    <n v="11"/>
    <b v="0"/>
    <x v="4"/>
    <s v="faith"/>
    <x v="1704"/>
    <x v="0"/>
    <m/>
  </r>
  <r>
    <n v="1705"/>
    <s v="Piano Prayer Album - Russ James"/>
    <s v="An instrumental album that ranges from hymns to contemporary music. All the music is recorded by myself."/>
    <n v="2500"/>
    <n v="2500"/>
    <x v="2"/>
    <x v="0"/>
    <s v="USD"/>
    <n v="1441814400"/>
    <n v="1440807846"/>
    <b v="0"/>
    <n v="0"/>
    <b v="0"/>
    <x v="4"/>
    <s v="faith"/>
    <x v="1705"/>
    <x v="0"/>
    <m/>
  </r>
  <r>
    <n v="1706"/>
    <s v="Gemeinde in Bremen"/>
    <s v="Unsere &quot;Aufgabe&quot; ist es, fÃ¼r Christen da zu sein die keiner Gemeinde angehÃ¶ren. Zudem spielt Lobpreis eine Zentrale Rolle."/>
    <n v="2500"/>
    <n v="2500"/>
    <x v="2"/>
    <x v="12"/>
    <s v="EUR"/>
    <n v="1440314472"/>
    <n v="1435130472"/>
    <b v="0"/>
    <n v="0"/>
    <b v="0"/>
    <x v="4"/>
    <s v="faith"/>
    <x v="1706"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x v="0"/>
    <s v="USD"/>
    <n v="1459181895"/>
    <n v="1456593495"/>
    <b v="0"/>
    <n v="9"/>
    <b v="0"/>
    <x v="4"/>
    <s v="faith"/>
    <x v="1707"/>
    <x v="2"/>
    <m/>
  </r>
  <r>
    <n v="1708"/>
    <s v="Praise: It's what we do"/>
    <s v="A debut album for the New Gate Church's praise team; making a cd filled with original songs from a team of misfits with 1 goal in mind"/>
    <n v="2500"/>
    <n v="2500"/>
    <x v="2"/>
    <x v="0"/>
    <s v="USD"/>
    <n v="1462135706"/>
    <n v="1458679706"/>
    <b v="0"/>
    <n v="0"/>
    <b v="0"/>
    <x v="4"/>
    <s v="faith"/>
    <x v="1708"/>
    <x v="2"/>
    <m/>
  </r>
  <r>
    <n v="1709"/>
    <s v="Psalms"/>
    <s v="A project to set psalms to music. The psalms are taken from the English Standard Version (ESV) of the Bible."/>
    <n v="2500"/>
    <n v="2500"/>
    <x v="2"/>
    <x v="0"/>
    <s v="USD"/>
    <n v="1409513940"/>
    <n v="1405949514"/>
    <b v="0"/>
    <n v="4"/>
    <b v="0"/>
    <x v="4"/>
    <s v="faith"/>
    <x v="1709"/>
    <x v="3"/>
    <m/>
  </r>
  <r>
    <n v="1710"/>
    <s v="Producing a live album of our upcoming Europe tour"/>
    <s v="We want to create a gospel live album which has never been produced before."/>
    <n v="2500"/>
    <n v="2500"/>
    <x v="2"/>
    <x v="12"/>
    <s v="EUR"/>
    <n v="1453122000"/>
    <n v="1449151888"/>
    <b v="0"/>
    <n v="1"/>
    <b v="0"/>
    <x v="4"/>
    <s v="faith"/>
    <x v="1710"/>
    <x v="0"/>
    <m/>
  </r>
  <r>
    <n v="1711"/>
    <s v="Redemption - Debut Multi-cultural Worship Album"/>
    <s v="&quot;Redemption&quot; is a multi-cultural worship album aimed at giving you an 'around-the-world' experience of Jesus-focused worship."/>
    <n v="8000"/>
    <n v="2500"/>
    <x v="2"/>
    <x v="0"/>
    <s v="USD"/>
    <n v="1409585434"/>
    <n v="1406907034"/>
    <b v="0"/>
    <n v="2"/>
    <b v="0"/>
    <x v="4"/>
    <s v="faith"/>
    <x v="1711"/>
    <x v="3"/>
    <m/>
  </r>
  <r>
    <n v="1712"/>
    <s v="Midwest Cowboy Ministries"/>
    <s v="Recording/equipment for MCM - a team of musicians who will help your local musicians to hold your own Cowboy Church with Gospel Music"/>
    <n v="38888"/>
    <n v="2495"/>
    <x v="2"/>
    <x v="0"/>
    <s v="USD"/>
    <n v="1435701353"/>
    <n v="1430517353"/>
    <b v="0"/>
    <n v="0"/>
    <b v="0"/>
    <x v="4"/>
    <s v="faith"/>
    <x v="1712"/>
    <x v="0"/>
    <m/>
  </r>
  <r>
    <n v="1713"/>
    <s v="&quot;UNCOVERED ME&quot;"/>
    <s v="This music project is a compilation to my up-coming book UNCOVERED ME, I need your support to help me go to New York and complete it."/>
    <n v="2885"/>
    <n v="2485"/>
    <x v="2"/>
    <x v="0"/>
    <s v="USD"/>
    <n v="1412536412"/>
    <n v="1409944412"/>
    <b v="0"/>
    <n v="1"/>
    <b v="0"/>
    <x v="4"/>
    <s v="faith"/>
    <x v="1713"/>
    <x v="3"/>
    <m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x v="0"/>
    <s v="USD"/>
    <n v="1430517761"/>
    <n v="1427925761"/>
    <b v="0"/>
    <n v="17"/>
    <b v="0"/>
    <x v="4"/>
    <s v="faith"/>
    <x v="1714"/>
    <x v="0"/>
    <m/>
  </r>
  <r>
    <n v="1715"/>
    <s v="The Heart of a P.K."/>
    <s v="Kimberly Stokes the daughter of Elder Baby Stokes Jr, of Bibleway C.O.G.I.C, is currently working on a EP. She is sharing her heart"/>
    <n v="6000"/>
    <n v="2484"/>
    <x v="2"/>
    <x v="0"/>
    <s v="USD"/>
    <n v="1427772120"/>
    <n v="1425186785"/>
    <b v="0"/>
    <n v="2"/>
    <b v="0"/>
    <x v="4"/>
    <s v="faith"/>
    <x v="1715"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x v="0"/>
    <s v="USD"/>
    <n v="1481295099"/>
    <n v="1477835499"/>
    <b v="0"/>
    <n v="3"/>
    <b v="0"/>
    <x v="4"/>
    <s v="faith"/>
    <x v="1716"/>
    <x v="2"/>
    <m/>
  </r>
  <r>
    <n v="1717"/>
    <s v="Shift Records A New EP!"/>
    <s v="Our first record created to reach, inspire, and ultimately express the love of Jesus to our generation."/>
    <n v="20000"/>
    <n v="2468"/>
    <x v="2"/>
    <x v="0"/>
    <s v="USD"/>
    <n v="1461211200"/>
    <n v="1459467238"/>
    <b v="0"/>
    <n v="41"/>
    <b v="0"/>
    <x v="4"/>
    <s v="faith"/>
    <x v="1717"/>
    <x v="2"/>
    <m/>
  </r>
  <r>
    <n v="1718"/>
    <s v="The Prodigal Son"/>
    <s v="A melody for the galaxy."/>
    <n v="2000"/>
    <n v="2456.66"/>
    <x v="2"/>
    <x v="0"/>
    <s v="USD"/>
    <n v="1463201940"/>
    <n v="1459435149"/>
    <b v="0"/>
    <n v="2"/>
    <b v="0"/>
    <x v="4"/>
    <s v="faith"/>
    <x v="1718"/>
    <x v="2"/>
    <m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x v="0"/>
    <s v="USD"/>
    <n v="1410958191"/>
    <n v="1408366191"/>
    <b v="0"/>
    <n v="3"/>
    <b v="0"/>
    <x v="4"/>
    <s v="faith"/>
    <x v="1719"/>
    <x v="3"/>
    <m/>
  </r>
  <r>
    <n v="1720"/>
    <s v="Justin &amp; Elly Heckel DEBUT ALBUM!"/>
    <s v="Justin and Elly Heckel just finished recording their Debut Album and need your help to release it to the rest of the World!"/>
    <n v="6000"/>
    <n v="2445"/>
    <x v="2"/>
    <x v="0"/>
    <s v="USD"/>
    <n v="1415562471"/>
    <n v="1412966871"/>
    <b v="0"/>
    <n v="8"/>
    <b v="0"/>
    <x v="4"/>
    <s v="faith"/>
    <x v="1720"/>
    <x v="3"/>
    <m/>
  </r>
  <r>
    <n v="1721"/>
    <s v="&quot;HEAVEN'S CALLING&quot;"/>
    <s v="Heavens calling is an album for people all over the world in need of a healing for the soul, positive mindset and total prosperity"/>
    <n v="2000"/>
    <n v="2424"/>
    <x v="2"/>
    <x v="0"/>
    <s v="USD"/>
    <n v="1449831863"/>
    <n v="1447239863"/>
    <b v="0"/>
    <n v="0"/>
    <b v="0"/>
    <x v="4"/>
    <s v="faith"/>
    <x v="1721"/>
    <x v="0"/>
    <m/>
  </r>
  <r>
    <n v="1722"/>
    <s v="Preserving the DC Gospel Stars"/>
    <s v="I am raising money to leave a legacy for the DC Gospel Stars and preserve this art form for music lovers of this style."/>
    <n v="2000"/>
    <n v="2412.02"/>
    <x v="2"/>
    <x v="0"/>
    <s v="USD"/>
    <n v="1459642200"/>
    <n v="1456441429"/>
    <b v="0"/>
    <n v="1"/>
    <b v="0"/>
    <x v="4"/>
    <s v="faith"/>
    <x v="1722"/>
    <x v="2"/>
    <m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x v="0"/>
    <s v="USD"/>
    <n v="1435730400"/>
    <n v="1430855315"/>
    <b v="0"/>
    <n v="3"/>
    <b v="0"/>
    <x v="4"/>
    <s v="faith"/>
    <x v="1723"/>
    <x v="0"/>
    <m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x v="0"/>
    <s v="USD"/>
    <n v="1414707762"/>
    <n v="1412115762"/>
    <b v="0"/>
    <n v="4"/>
    <b v="0"/>
    <x v="4"/>
    <s v="faith"/>
    <x v="1724"/>
    <x v="3"/>
    <m/>
  </r>
  <r>
    <n v="1725"/>
    <s v="Unveiled Debut Album"/>
    <s v="Christian band signed to VECA Records to release their debut album in Spring 2015.  This ministry is relying on faith-based donations."/>
    <n v="2000"/>
    <n v="2405"/>
    <x v="2"/>
    <x v="0"/>
    <s v="USD"/>
    <n v="1408922049"/>
    <n v="1406330049"/>
    <b v="0"/>
    <n v="9"/>
    <b v="0"/>
    <x v="4"/>
    <s v="faith"/>
    <x v="1725"/>
    <x v="3"/>
    <m/>
  </r>
  <r>
    <n v="1726"/>
    <s v="&quot;Every Day&quot; CD by Amanda Joy Hall"/>
    <s v="Amanda Joy Hall's sophomore album, &quot;Every Day&quot;. Release expected July 2014"/>
    <n v="2000"/>
    <n v="2405"/>
    <x v="2"/>
    <x v="0"/>
    <s v="USD"/>
    <n v="1403906664"/>
    <n v="1401401064"/>
    <b v="0"/>
    <n v="16"/>
    <b v="0"/>
    <x v="4"/>
    <s v="faith"/>
    <x v="1726"/>
    <x v="3"/>
    <m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x v="1"/>
    <s v="GBP"/>
    <n v="1428231600"/>
    <n v="1423520177"/>
    <b v="0"/>
    <n v="1"/>
    <b v="0"/>
    <x v="4"/>
    <s v="faith"/>
    <x v="1727"/>
    <x v="0"/>
    <m/>
  </r>
  <r>
    <n v="1728"/>
    <s v="With His Presence"/>
    <s v="Be in God's presence through instrumental covers of hymns. Help me build a home studio to freely distribute this album."/>
    <n v="2400"/>
    <n v="2400"/>
    <x v="2"/>
    <x v="0"/>
    <s v="USD"/>
    <n v="1445439674"/>
    <n v="1442847674"/>
    <b v="0"/>
    <n v="7"/>
    <b v="0"/>
    <x v="4"/>
    <s v="faith"/>
    <x v="1728"/>
    <x v="0"/>
    <m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x v="0"/>
    <s v="USD"/>
    <n v="1465521306"/>
    <n v="1460337306"/>
    <b v="0"/>
    <n v="0"/>
    <b v="0"/>
    <x v="4"/>
    <s v="faith"/>
    <x v="1729"/>
    <x v="2"/>
    <m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x v="0"/>
    <s v="USD"/>
    <n v="1445738783"/>
    <n v="1443146783"/>
    <b v="0"/>
    <n v="0"/>
    <b v="0"/>
    <x v="4"/>
    <s v="faith"/>
    <x v="1730"/>
    <x v="0"/>
    <m/>
  </r>
  <r>
    <n v="1731"/>
    <s v="Sam Cox Band First Christian Tour"/>
    <s v="We are a Christin Worship band looking to midwest tour. God Bless!"/>
    <n v="2000"/>
    <n v="2389"/>
    <x v="2"/>
    <x v="0"/>
    <s v="USD"/>
    <n v="1434034800"/>
    <n v="1432849552"/>
    <b v="0"/>
    <n v="0"/>
    <b v="0"/>
    <x v="4"/>
    <s v="faith"/>
    <x v="1731"/>
    <x v="0"/>
    <m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x v="0"/>
    <s v="USD"/>
    <n v="1452920400"/>
    <n v="1447777481"/>
    <b v="0"/>
    <n v="0"/>
    <b v="0"/>
    <x v="4"/>
    <s v="faith"/>
    <x v="1732"/>
    <x v="0"/>
    <m/>
  </r>
  <r>
    <n v="1733"/>
    <s v="What Faith Is EP/Album"/>
    <s v="I am trying to share the music I am blessed to have written. https://www.johncox4.com or https://reverbnation.com/johncox4"/>
    <n v="2000"/>
    <n v="2372"/>
    <x v="2"/>
    <x v="0"/>
    <s v="USD"/>
    <n v="1473802200"/>
    <n v="1472746374"/>
    <b v="0"/>
    <n v="0"/>
    <b v="0"/>
    <x v="4"/>
    <s v="faith"/>
    <x v="1733"/>
    <x v="2"/>
    <m/>
  </r>
  <r>
    <n v="1734"/>
    <s v="Street Prophet Los CD and new book"/>
    <s v="This is a double venture project. I have finished a new manuscript and currently working on creating a Christian rap CD."/>
    <n v="2000"/>
    <n v="2370"/>
    <x v="2"/>
    <x v="0"/>
    <s v="USD"/>
    <n v="1431046356"/>
    <n v="1428454356"/>
    <b v="0"/>
    <n v="1"/>
    <b v="0"/>
    <x v="4"/>
    <s v="faith"/>
    <x v="1734"/>
    <x v="0"/>
    <m/>
  </r>
  <r>
    <n v="1735"/>
    <s v="Leo's RainSong Artist program"/>
    <s v="RainSong is letting my buy a discounted guitar. I will use this to offer my talents to the ministry programs I'm a part of."/>
    <n v="1500"/>
    <n v="2370"/>
    <x v="2"/>
    <x v="0"/>
    <s v="USD"/>
    <n v="1470598345"/>
    <n v="1468006345"/>
    <b v="0"/>
    <n v="2"/>
    <b v="0"/>
    <x v="4"/>
    <s v="faith"/>
    <x v="1735"/>
    <x v="2"/>
    <m/>
  </r>
  <r>
    <n v="1736"/>
    <s v="In His Presence"/>
    <s v="A unique meditative album reflecting on the life of Christ, inviting Him into your presence"/>
    <n v="7500"/>
    <n v="2366"/>
    <x v="2"/>
    <x v="0"/>
    <s v="USD"/>
    <n v="1447018833"/>
    <n v="1444423233"/>
    <b v="0"/>
    <n v="1"/>
    <b v="0"/>
    <x v="4"/>
    <s v="faith"/>
    <x v="1736"/>
    <x v="0"/>
    <m/>
  </r>
  <r>
    <n v="1737"/>
    <s v="Healing"/>
    <s v="An instrumental project in which all songs are incorporated around the healing power of our God. Used for times of prayer &amp; devotion"/>
    <n v="2200"/>
    <n v="2363"/>
    <x v="2"/>
    <x v="0"/>
    <s v="USD"/>
    <n v="1437432392"/>
    <n v="1434840392"/>
    <b v="0"/>
    <n v="15"/>
    <b v="0"/>
    <x v="4"/>
    <s v="faith"/>
    <x v="1737"/>
    <x v="0"/>
    <m/>
  </r>
  <r>
    <n v="1738"/>
    <s v="The Flashing Lights"/>
    <s v="Music that inspires and gives hope for overcoming and change. And it is good music."/>
    <n v="1800"/>
    <n v="2361"/>
    <x v="2"/>
    <x v="0"/>
    <s v="USD"/>
    <n v="1412283542"/>
    <n v="1409691542"/>
    <b v="0"/>
    <n v="1"/>
    <b v="0"/>
    <x v="4"/>
    <s v="faith"/>
    <x v="1738"/>
    <x v="3"/>
    <m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x v="0"/>
    <s v="USD"/>
    <n v="1462391932"/>
    <n v="1457297932"/>
    <b v="0"/>
    <n v="1"/>
    <b v="0"/>
    <x v="4"/>
    <s v="faith"/>
    <x v="1739"/>
    <x v="2"/>
    <m/>
  </r>
  <r>
    <n v="1740"/>
    <s v="Recording Studio Time"/>
    <s v="I recently recorded a new single. With your help I can return to the studio. Would you like to be part of my next worship project?"/>
    <n v="12000"/>
    <n v="2358"/>
    <x v="2"/>
    <x v="0"/>
    <s v="USD"/>
    <n v="1437075422"/>
    <n v="1434483422"/>
    <b v="0"/>
    <n v="0"/>
    <b v="0"/>
    <x v="4"/>
    <s v="faith"/>
    <x v="1740"/>
    <x v="0"/>
    <m/>
  </r>
  <r>
    <n v="1741"/>
    <s v="Caught off Guard"/>
    <s v="A photo journal documenting my experiences and travels across New Zealand"/>
    <n v="17000"/>
    <n v="2355"/>
    <x v="0"/>
    <x v="1"/>
    <s v="GBP"/>
    <n v="1433948671"/>
    <n v="1430060671"/>
    <b v="0"/>
    <n v="52"/>
    <b v="1"/>
    <x v="8"/>
    <s v="photobooks"/>
    <x v="1741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x v="0"/>
    <s v="USD"/>
    <n v="1483822800"/>
    <n v="1481058170"/>
    <b v="0"/>
    <n v="34"/>
    <b v="1"/>
    <x v="8"/>
    <s v="photobooks"/>
    <x v="1742"/>
    <x v="2"/>
    <m/>
  </r>
  <r>
    <n v="1743"/>
    <s v="The Fringes Project: Photobook of a Dying Language"/>
    <s v="Visual documentation of the endangered IÃ±upiat language, captured in the form of a printed photography book."/>
    <n v="1800"/>
    <n v="2355"/>
    <x v="0"/>
    <x v="0"/>
    <s v="USD"/>
    <n v="1472270340"/>
    <n v="1470348775"/>
    <b v="0"/>
    <n v="67"/>
    <b v="1"/>
    <x v="8"/>
    <s v="photobooks"/>
    <x v="1743"/>
    <x v="2"/>
    <m/>
  </r>
  <r>
    <n v="1744"/>
    <s v="Water World"/>
    <s v="This book is the embodiment of my passion for water &amp; photography, which I hope will inspire you to pick up your camera and explore."/>
    <n v="2000"/>
    <n v="2345"/>
    <x v="0"/>
    <x v="1"/>
    <s v="GBP"/>
    <n v="1425821477"/>
    <n v="1421937077"/>
    <b v="0"/>
    <n v="70"/>
    <b v="1"/>
    <x v="8"/>
    <s v="photobooks"/>
    <x v="1744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x v="0"/>
    <s v="USD"/>
    <n v="1482372000"/>
    <n v="1479276838"/>
    <b v="0"/>
    <n v="89"/>
    <b v="1"/>
    <x v="8"/>
    <s v="photobooks"/>
    <x v="1745"/>
    <x v="2"/>
    <m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x v="0"/>
    <s v="USD"/>
    <n v="1479952800"/>
    <n v="1477368867"/>
    <b v="0"/>
    <n v="107"/>
    <b v="1"/>
    <x v="8"/>
    <s v="photobooks"/>
    <x v="1746"/>
    <x v="2"/>
    <m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x v="1"/>
    <s v="GBP"/>
    <n v="1447426800"/>
    <n v="1444904830"/>
    <b v="0"/>
    <n v="159"/>
    <b v="1"/>
    <x v="8"/>
    <s v="photobooks"/>
    <x v="1747"/>
    <x v="0"/>
    <m/>
  </r>
  <r>
    <n v="1748"/>
    <s v="So It Is: Vancouver"/>
    <s v="Telling the story of the city through remarkable people who live in Vancouver today."/>
    <n v="2000"/>
    <n v="2335"/>
    <x v="0"/>
    <x v="5"/>
    <s v="CAD"/>
    <n v="1441234143"/>
    <n v="1438642143"/>
    <b v="0"/>
    <n v="181"/>
    <b v="1"/>
    <x v="8"/>
    <s v="photobooks"/>
    <x v="1748"/>
    <x v="0"/>
    <m/>
  </r>
  <r>
    <n v="1749"/>
    <s v="E FOTOGRAFESCHE RECKBLECK - 367 DEEG AM AUSLAND ASAZ"/>
    <s v="Help me fund the production run of my first book by local Photographer Sandro Ortolani."/>
    <n v="1500"/>
    <n v="2333"/>
    <x v="0"/>
    <x v="19"/>
    <s v="EUR"/>
    <n v="1488394800"/>
    <n v="1485213921"/>
    <b v="0"/>
    <n v="131"/>
    <b v="1"/>
    <x v="8"/>
    <s v="photobooks"/>
    <x v="1749"/>
    <x v="1"/>
    <m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x v="0"/>
    <s v="USD"/>
    <n v="1461096304"/>
    <n v="1458936304"/>
    <b v="0"/>
    <n v="125"/>
    <b v="1"/>
    <x v="8"/>
    <s v="photobooks"/>
    <x v="1750"/>
    <x v="2"/>
    <m/>
  </r>
  <r>
    <n v="1751"/>
    <s v="Daily Bread: Stories from Rural Greece"/>
    <s v="Photographs and stories culled from 10 years of road trips through rural Greece"/>
    <n v="2000"/>
    <n v="2325"/>
    <x v="0"/>
    <x v="0"/>
    <s v="USD"/>
    <n v="1426787123"/>
    <n v="1424198723"/>
    <b v="0"/>
    <n v="61"/>
    <b v="1"/>
    <x v="8"/>
    <s v="photobooks"/>
    <x v="1751"/>
    <x v="0"/>
    <m/>
  </r>
  <r>
    <n v="1752"/>
    <s v="Adfectus Book"/>
    <s v="A little book of calm, in picture form, that will soothe the soul and un-furrow the brow."/>
    <n v="2000"/>
    <n v="2325"/>
    <x v="0"/>
    <x v="1"/>
    <s v="GBP"/>
    <n v="1476425082"/>
    <n v="1473833082"/>
    <b v="0"/>
    <n v="90"/>
    <b v="1"/>
    <x v="8"/>
    <s v="photobooks"/>
    <x v="1752"/>
    <x v="2"/>
    <m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x v="8"/>
    <s v="DKK"/>
    <n v="1458579568"/>
    <n v="1455991168"/>
    <b v="0"/>
    <n v="35"/>
    <b v="1"/>
    <x v="8"/>
    <s v="photobooks"/>
    <x v="1753"/>
    <x v="2"/>
    <m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x v="5"/>
    <s v="CAD"/>
    <n v="1428091353"/>
    <n v="1425502953"/>
    <b v="0"/>
    <n v="90"/>
    <b v="1"/>
    <x v="8"/>
    <s v="photobooks"/>
    <x v="1754"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x v="0"/>
    <s v="USD"/>
    <n v="1444071361"/>
    <n v="1441479361"/>
    <b v="0"/>
    <n v="4"/>
    <b v="1"/>
    <x v="8"/>
    <s v="photobooks"/>
    <x v="1755"/>
    <x v="0"/>
    <m/>
  </r>
  <r>
    <n v="1756"/>
    <s v="214: A Photobook of Dallas Hip Hop"/>
    <s v="214 is a photobook about the local hip hop culture in Dallas, Texas between 2012 and 2014 by photographer, Mariah Tyler."/>
    <n v="2100"/>
    <n v="2305"/>
    <x v="0"/>
    <x v="0"/>
    <s v="USD"/>
    <n v="1472443269"/>
    <n v="1468987269"/>
    <b v="0"/>
    <n v="120"/>
    <b v="1"/>
    <x v="8"/>
    <s v="photobooks"/>
    <x v="1756"/>
    <x v="2"/>
    <m/>
  </r>
  <r>
    <n v="1757"/>
    <s v="The Resurgence of Femininity Photo Thesis"/>
    <s v="I want to create a self published photo art book on the topic of the resurgence of femininity."/>
    <n v="2000"/>
    <n v="2300"/>
    <x v="0"/>
    <x v="0"/>
    <s v="USD"/>
    <n v="1485631740"/>
    <n v="1483041083"/>
    <b v="0"/>
    <n v="14"/>
    <b v="1"/>
    <x v="8"/>
    <s v="photobooks"/>
    <x v="1757"/>
    <x v="2"/>
    <m/>
  </r>
  <r>
    <n v="1758"/>
    <s v="Yashica TLR Cameras History -Playing Cards"/>
    <s v="Yashica TLRs (Twin Lens Reflex) history cards are a cool way to present Yashica TLR collections in a fun way: by playing cards. Enjoy!"/>
    <n v="33000"/>
    <n v="2300"/>
    <x v="0"/>
    <x v="0"/>
    <s v="USD"/>
    <n v="1468536992"/>
    <n v="1463352992"/>
    <b v="0"/>
    <n v="27"/>
    <b v="1"/>
    <x v="8"/>
    <s v="photobooks"/>
    <x v="1758"/>
    <x v="2"/>
    <m/>
  </r>
  <r>
    <n v="1759"/>
    <s v="Death Valley"/>
    <s v="Death Valley will be the first photo book of Andi State"/>
    <n v="500"/>
    <n v="2299"/>
    <x v="0"/>
    <x v="0"/>
    <s v="USD"/>
    <n v="1427309629"/>
    <n v="1425585229"/>
    <b v="0"/>
    <n v="49"/>
    <b v="1"/>
    <x v="8"/>
    <s v="photobooks"/>
    <x v="1759"/>
    <x v="0"/>
    <m/>
  </r>
  <r>
    <n v="1760"/>
    <s v="Portraits by Aris Jerome"/>
    <s v="Thank you all so much for your pledges! We reached the goal! To continue supporting or for any questions email arisjerome@gmail.com"/>
    <n v="2000"/>
    <n v="2298"/>
    <x v="0"/>
    <x v="0"/>
    <s v="USD"/>
    <n v="1456416513"/>
    <n v="1454688513"/>
    <b v="0"/>
    <n v="102"/>
    <b v="1"/>
    <x v="8"/>
    <s v="photobooks"/>
    <x v="1760"/>
    <x v="2"/>
    <m/>
  </r>
  <r>
    <n v="1761"/>
    <s v="I Wanted To See Boobs"/>
    <s v="A hardcover photobook telling the naked truth of a young photographers journey."/>
    <n v="5000"/>
    <n v="2296"/>
    <x v="0"/>
    <x v="1"/>
    <s v="GBP"/>
    <n v="1442065060"/>
    <n v="1437745060"/>
    <b v="0"/>
    <n v="3"/>
    <b v="1"/>
    <x v="8"/>
    <s v="photobooks"/>
    <x v="1761"/>
    <x v="0"/>
    <m/>
  </r>
  <r>
    <n v="1762"/>
    <s v="&quot;The Naked Pixel&quot; Ali Pakele"/>
    <s v="Project rewards $25 gets you 190+ digital images"/>
    <n v="10000"/>
    <n v="2291"/>
    <x v="0"/>
    <x v="0"/>
    <s v="USD"/>
    <n v="1457739245"/>
    <n v="1455147245"/>
    <b v="0"/>
    <n v="25"/>
    <b v="1"/>
    <x v="8"/>
    <s v="photobooks"/>
    <x v="1762"/>
    <x v="2"/>
    <m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x v="0"/>
    <s v="USD"/>
    <n v="1477255840"/>
    <n v="1474663840"/>
    <b v="0"/>
    <n v="118"/>
    <b v="1"/>
    <x v="8"/>
    <s v="photobooks"/>
    <x v="1763"/>
    <x v="2"/>
    <m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x v="1"/>
    <s v="GBP"/>
    <n v="1407065979"/>
    <n v="1404560379"/>
    <b v="1"/>
    <n v="39"/>
    <b v="0"/>
    <x v="8"/>
    <s v="photobooks"/>
    <x v="1764"/>
    <x v="3"/>
    <m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x v="0"/>
    <s v="USD"/>
    <n v="1407972712"/>
    <n v="1405380712"/>
    <b v="1"/>
    <n v="103"/>
    <b v="0"/>
    <x v="8"/>
    <s v="photobooks"/>
    <x v="1765"/>
    <x v="3"/>
    <m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8"/>
    <s v="photobooks"/>
    <x v="1766"/>
    <x v="3"/>
    <m/>
  </r>
  <r>
    <n v="1767"/>
    <s v="OR-GÃ“L-HO -A search for meaning during the World Cup"/>
    <s v="A photographic search for the true meaning of pride for ones country during the World Cup"/>
    <n v="2000"/>
    <n v="2280"/>
    <x v="2"/>
    <x v="0"/>
    <s v="USD"/>
    <n v="1407080884"/>
    <n v="1404488884"/>
    <b v="1"/>
    <n v="39"/>
    <b v="0"/>
    <x v="8"/>
    <s v="photobooks"/>
    <x v="1767"/>
    <x v="3"/>
    <m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x v="0"/>
    <s v="USD"/>
    <n v="1411824444"/>
    <n v="1406640444"/>
    <b v="1"/>
    <n v="15"/>
    <b v="0"/>
    <x v="8"/>
    <s v="photobooks"/>
    <x v="1768"/>
    <x v="3"/>
    <m/>
  </r>
  <r>
    <n v="1769"/>
    <s v="Navajo Textile Project"/>
    <s v="To create a publication, and exhibition documenting the collection of Jamie Ross, longtime collector of Navajo Textiles"/>
    <n v="2000"/>
    <n v="2265"/>
    <x v="2"/>
    <x v="0"/>
    <s v="USD"/>
    <n v="1421177959"/>
    <n v="1418585959"/>
    <b v="1"/>
    <n v="22"/>
    <b v="0"/>
    <x v="8"/>
    <s v="photobooks"/>
    <x v="1769"/>
    <x v="3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x v="0"/>
    <s v="USD"/>
    <n v="1413312194"/>
    <n v="1410288194"/>
    <b v="1"/>
    <n v="92"/>
    <b v="0"/>
    <x v="8"/>
    <s v="photobooks"/>
    <x v="1770"/>
    <x v="3"/>
    <m/>
  </r>
  <r>
    <n v="1771"/>
    <s v="&quot;Drakes Folly&quot;"/>
    <s v="Photographic book on the historic oil region of Pennsylvania where Edwin Drake drilled the well that started the modern oil industry."/>
    <n v="15000"/>
    <n v="2249"/>
    <x v="2"/>
    <x v="1"/>
    <s v="GBP"/>
    <n v="1414107040"/>
    <n v="1411515040"/>
    <b v="1"/>
    <n v="25"/>
    <b v="0"/>
    <x v="8"/>
    <s v="photobooks"/>
    <x v="1771"/>
    <x v="3"/>
    <m/>
  </r>
  <r>
    <n v="1772"/>
    <s v="White Mountain"/>
    <s v="A photobook and a short documentary film telling the story of Holocaust in Northwestern Lithuania"/>
    <n v="2000"/>
    <n v="2245"/>
    <x v="2"/>
    <x v="1"/>
    <s v="GBP"/>
    <n v="1404666836"/>
    <n v="1399482836"/>
    <b v="1"/>
    <n v="19"/>
    <b v="0"/>
    <x v="8"/>
    <s v="photobooks"/>
    <x v="1772"/>
    <x v="3"/>
    <m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x v="0"/>
    <s v="USD"/>
    <n v="1421691298"/>
    <n v="1417803298"/>
    <b v="1"/>
    <n v="19"/>
    <b v="0"/>
    <x v="8"/>
    <s v="photobooks"/>
    <x v="1773"/>
    <x v="3"/>
    <m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x v="0"/>
    <s v="USD"/>
    <n v="1417273140"/>
    <n v="1413609292"/>
    <b v="1"/>
    <n v="13"/>
    <b v="0"/>
    <x v="8"/>
    <s v="photobooks"/>
    <x v="1774"/>
    <x v="3"/>
    <m/>
  </r>
  <r>
    <n v="1775"/>
    <s v="Muhammad Ali - The Comeback"/>
    <s v="Rarely seen images of Muhammad Ali in his prime as he trained in Miami Beach at the famous 5th Street Gym in the early 70s"/>
    <n v="5000"/>
    <n v="2230"/>
    <x v="2"/>
    <x v="0"/>
    <s v="USD"/>
    <n v="1414193160"/>
    <n v="1410305160"/>
    <b v="1"/>
    <n v="124"/>
    <b v="0"/>
    <x v="8"/>
    <s v="photobooks"/>
    <x v="1775"/>
    <x v="3"/>
    <m/>
  </r>
  <r>
    <n v="1776"/>
    <s v="Dubai: A Synthetic City - Photobook &amp; Journal"/>
    <s v="A documentation of the implications of hedonistic architectural ventures in Dubai, the fastest growing city on the planet."/>
    <n v="1500"/>
    <n v="2222"/>
    <x v="2"/>
    <x v="1"/>
    <s v="GBP"/>
    <n v="1414623471"/>
    <n v="1411513071"/>
    <b v="1"/>
    <n v="4"/>
    <b v="0"/>
    <x v="8"/>
    <s v="photobooks"/>
    <x v="1776"/>
    <x v="3"/>
    <m/>
  </r>
  <r>
    <n v="1777"/>
    <s v="All along the Control Tower"/>
    <s v="Photobook â€˜All along the Control Towerâ€™ by Theo and Frans Barten. Photos of more than 50 disused WW2 Control Towers in the UK."/>
    <n v="2000"/>
    <n v="2222"/>
    <x v="2"/>
    <x v="9"/>
    <s v="EUR"/>
    <n v="1424421253"/>
    <n v="1421829253"/>
    <b v="1"/>
    <n v="10"/>
    <b v="0"/>
    <x v="8"/>
    <s v="photobooks"/>
    <x v="1777"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x v="0"/>
    <s v="USD"/>
    <n v="1427485395"/>
    <n v="1423600995"/>
    <b v="1"/>
    <n v="15"/>
    <b v="0"/>
    <x v="8"/>
    <s v="photobooks"/>
    <x v="1778"/>
    <x v="0"/>
    <m/>
  </r>
  <r>
    <n v="1779"/>
    <s v="Ozymandias : a photo book"/>
    <s v="Publication of an award-winning photographic series that explores the endless and beautiful dance between creation and destruction."/>
    <n v="1750"/>
    <n v="2210"/>
    <x v="2"/>
    <x v="0"/>
    <s v="USD"/>
    <n v="1472834180"/>
    <n v="1470242180"/>
    <b v="1"/>
    <n v="38"/>
    <b v="0"/>
    <x v="8"/>
    <s v="photobooks"/>
    <x v="1779"/>
    <x v="2"/>
    <m/>
  </r>
  <r>
    <n v="1780"/>
    <s v="Native Nation"/>
    <s v="It is time to recognize and give to the indigenus groups the credit they deserve. It is time to understand where we come from."/>
    <n v="2200"/>
    <n v="2210"/>
    <x v="2"/>
    <x v="0"/>
    <s v="USD"/>
    <n v="1467469510"/>
    <n v="1462285510"/>
    <b v="1"/>
    <n v="152"/>
    <b v="0"/>
    <x v="8"/>
    <s v="photobooks"/>
    <x v="1780"/>
    <x v="2"/>
    <m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x v="0"/>
    <s v="USD"/>
    <n v="1473950945"/>
    <n v="1471272545"/>
    <b v="1"/>
    <n v="24"/>
    <b v="0"/>
    <x v="8"/>
    <s v="photobooks"/>
    <x v="1781"/>
    <x v="2"/>
    <m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x v="0"/>
    <s v="USD"/>
    <n v="1456062489"/>
    <n v="1453211289"/>
    <b v="1"/>
    <n v="76"/>
    <b v="0"/>
    <x v="8"/>
    <s v="photobooks"/>
    <x v="1782"/>
    <x v="2"/>
    <m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8"/>
    <s v="photobooks"/>
    <x v="1783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x v="0"/>
    <s v="USD"/>
    <n v="1422674700"/>
    <n v="1419954240"/>
    <b v="1"/>
    <n v="33"/>
    <b v="0"/>
    <x v="8"/>
    <s v="photobooks"/>
    <x v="1784"/>
    <x v="3"/>
    <m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x v="0"/>
    <s v="USD"/>
    <n v="1413417600"/>
    <n v="1410750855"/>
    <b v="1"/>
    <n v="108"/>
    <b v="0"/>
    <x v="8"/>
    <s v="photobooks"/>
    <x v="1785"/>
    <x v="3"/>
    <m/>
  </r>
  <r>
    <n v="1786"/>
    <s v="Observations in 6x6"/>
    <s v="A photo book that shows a timeless trip from Portugal to Sri Lanka in a subjective point of view through an old Hasselblad objective."/>
    <n v="1000"/>
    <n v="2195"/>
    <x v="2"/>
    <x v="9"/>
    <s v="EUR"/>
    <n v="1418649177"/>
    <n v="1416057177"/>
    <b v="1"/>
    <n v="29"/>
    <b v="0"/>
    <x v="8"/>
    <s v="photobooks"/>
    <x v="1786"/>
    <x v="3"/>
    <m/>
  </r>
  <r>
    <n v="1787"/>
    <s v="Alpamayo to Yerupaja"/>
    <s v="Raising awareness to the effects of global warming through photographs of the high mountains of Peru."/>
    <n v="2000"/>
    <n v="2193"/>
    <x v="2"/>
    <x v="0"/>
    <s v="USD"/>
    <n v="1428158637"/>
    <n v="1425570237"/>
    <b v="1"/>
    <n v="24"/>
    <b v="0"/>
    <x v="8"/>
    <s v="photobooks"/>
    <x v="1787"/>
    <x v="0"/>
    <m/>
  </r>
  <r>
    <n v="1788"/>
    <s v="Beyond the Pale"/>
    <s v="A photo book celebrating Goths, exploring their lives and giving an insight into what Goth is for them."/>
    <n v="2000"/>
    <n v="2191"/>
    <x v="2"/>
    <x v="1"/>
    <s v="GBP"/>
    <n v="1414795542"/>
    <n v="1412203542"/>
    <b v="1"/>
    <n v="4"/>
    <b v="0"/>
    <x v="8"/>
    <s v="photobooks"/>
    <x v="1788"/>
    <x v="3"/>
    <m/>
  </r>
  <r>
    <n v="1789"/>
    <s v="Paintball: Beyond The Paint"/>
    <s v="I want to create a portfolio to show all the aspects of the adrenaline filled game of paintball. Focusing on tournament players"/>
    <n v="2000"/>
    <n v="2191"/>
    <x v="2"/>
    <x v="0"/>
    <s v="USD"/>
    <n v="1421042403"/>
    <n v="1415858403"/>
    <b v="1"/>
    <n v="4"/>
    <b v="0"/>
    <x v="8"/>
    <s v="photobooks"/>
    <x v="1789"/>
    <x v="3"/>
    <m/>
  </r>
  <r>
    <n v="1790"/>
    <s v="Return to Relevance: The Scott Hyde Archive"/>
    <s v="70 years of incredible photography sits patiently in old film sheet boxes, waiting for a return to relevance."/>
    <n v="16000"/>
    <n v="2182"/>
    <x v="2"/>
    <x v="0"/>
    <s v="USD"/>
    <n v="1423152678"/>
    <n v="1420560678"/>
    <b v="1"/>
    <n v="15"/>
    <b v="0"/>
    <x v="8"/>
    <s v="photobooks"/>
    <x v="1790"/>
    <x v="0"/>
    <m/>
  </r>
  <r>
    <n v="1791"/>
    <s v="disCover: Napoli"/>
    <s v="For the love of street photography and the beauty of traditional cultures in southern Italy."/>
    <n v="1900"/>
    <n v="2182"/>
    <x v="2"/>
    <x v="1"/>
    <s v="GBP"/>
    <n v="1422553565"/>
    <n v="1417369565"/>
    <b v="1"/>
    <n v="4"/>
    <b v="0"/>
    <x v="8"/>
    <s v="photobooks"/>
    <x v="1791"/>
    <x v="3"/>
    <m/>
  </r>
  <r>
    <n v="1792"/>
    <s v="Bensinger's: Photographs by Helaine Garren"/>
    <s v="In 1970 Helaine Garren shot a series of images at Bensingerâ€™s Pool Hall in Chicago, Illinois."/>
    <n v="1500"/>
    <n v="2180"/>
    <x v="2"/>
    <x v="0"/>
    <s v="USD"/>
    <n v="1439189940"/>
    <n v="1435970682"/>
    <b v="1"/>
    <n v="139"/>
    <b v="0"/>
    <x v="8"/>
    <s v="photobooks"/>
    <x v="1792"/>
    <x v="0"/>
    <m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x v="2"/>
    <s v="AUD"/>
    <n v="1417127040"/>
    <n v="1414531440"/>
    <b v="1"/>
    <n v="2"/>
    <b v="0"/>
    <x v="8"/>
    <s v="photobooks"/>
    <x v="1793"/>
    <x v="3"/>
    <m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x v="0"/>
    <s v="USD"/>
    <n v="1423660422"/>
    <n v="1420636422"/>
    <b v="1"/>
    <n v="18"/>
    <b v="0"/>
    <x v="8"/>
    <s v="photobooks"/>
    <x v="1794"/>
    <x v="0"/>
    <m/>
  </r>
  <r>
    <n v="1795"/>
    <s v="THE AFGHANS - A Photo Book"/>
    <s v="A photography book documenting the impact of the ISAF mission on the Afghan people of Mazar-e Sharif."/>
    <n v="1500"/>
    <n v="2161"/>
    <x v="2"/>
    <x v="12"/>
    <s v="EUR"/>
    <n v="1476460800"/>
    <n v="1473922541"/>
    <b v="1"/>
    <n v="81"/>
    <b v="0"/>
    <x v="8"/>
    <s v="photobooks"/>
    <x v="1795"/>
    <x v="2"/>
    <m/>
  </r>
  <r>
    <n v="1796"/>
    <s v="Kenema"/>
    <s v="Kenema is a stunning portrait photography book by British Photographer, Peter Dibdin, capturing community life in Kenema, Sierra Leone."/>
    <n v="2000"/>
    <n v="2160"/>
    <x v="2"/>
    <x v="1"/>
    <s v="GBP"/>
    <n v="1469356366"/>
    <n v="1464172366"/>
    <b v="1"/>
    <n v="86"/>
    <b v="0"/>
    <x v="8"/>
    <s v="photobooks"/>
    <x v="1796"/>
    <x v="2"/>
    <m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x v="0"/>
    <s v="USD"/>
    <n v="1481809189"/>
    <n v="1479217189"/>
    <b v="1"/>
    <n v="140"/>
    <b v="0"/>
    <x v="8"/>
    <s v="photobooks"/>
    <x v="1797"/>
    <x v="2"/>
    <m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x v="0"/>
    <s v="USD"/>
    <n v="1454572233"/>
    <n v="1449388233"/>
    <b v="1"/>
    <n v="37"/>
    <b v="0"/>
    <x v="8"/>
    <s v="photobooks"/>
    <x v="1798"/>
    <x v="0"/>
    <m/>
  </r>
  <r>
    <n v="1799"/>
    <s v="The UnDiscovered Image"/>
    <s v="The UnDiscovered Image, a monthly publication dedicated to photographers."/>
    <n v="2000"/>
    <n v="2155"/>
    <x v="2"/>
    <x v="1"/>
    <s v="GBP"/>
    <n v="1415740408"/>
    <n v="1414008808"/>
    <b v="1"/>
    <n v="6"/>
    <b v="0"/>
    <x v="8"/>
    <s v="photobooks"/>
    <x v="1799"/>
    <x v="3"/>
    <m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x v="1"/>
    <s v="GBP"/>
    <n v="1476109970"/>
    <n v="1473517970"/>
    <b v="1"/>
    <n v="113"/>
    <b v="0"/>
    <x v="8"/>
    <s v="photobooks"/>
    <x v="1800"/>
    <x v="2"/>
    <m/>
  </r>
  <r>
    <n v="1801"/>
    <s v="Come, Bring, Punish"/>
    <s v="Get involved in Come, Bring, Punish, a new photo book by Ewen Spencer, documenting the European Ballroom scene and the life around it"/>
    <n v="12000"/>
    <n v="2152"/>
    <x v="2"/>
    <x v="1"/>
    <s v="GBP"/>
    <n v="1450181400"/>
    <n v="1447429868"/>
    <b v="1"/>
    <n v="37"/>
    <b v="0"/>
    <x v="8"/>
    <s v="photobooks"/>
    <x v="1801"/>
    <x v="0"/>
    <m/>
  </r>
  <r>
    <n v="1802"/>
    <s v="Out Of The Dark"/>
    <s v="Inner Darkness turned into a photobook. Personal work i shot during my recovery...in Berlin."/>
    <n v="2000"/>
    <n v="2152"/>
    <x v="2"/>
    <x v="12"/>
    <s v="EUR"/>
    <n v="1435442340"/>
    <n v="1433416830"/>
    <b v="1"/>
    <n v="18"/>
    <b v="0"/>
    <x v="8"/>
    <s v="photobooks"/>
    <x v="1802"/>
    <x v="0"/>
    <m/>
  </r>
  <r>
    <n v="1803"/>
    <s v="On the Verge, the book."/>
    <s v="Photographs capture fleeting experiences, where childhood is our past and adulthood is our future. In between. On the verge."/>
    <n v="1600"/>
    <n v="2150.1"/>
    <x v="2"/>
    <x v="0"/>
    <s v="USD"/>
    <n v="1423878182"/>
    <n v="1421199782"/>
    <b v="1"/>
    <n v="75"/>
    <b v="0"/>
    <x v="8"/>
    <s v="photobooks"/>
    <x v="1803"/>
    <x v="0"/>
    <m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x v="0"/>
    <s v="USD"/>
    <n v="1447521404"/>
    <n v="1444061804"/>
    <b v="1"/>
    <n v="52"/>
    <b v="0"/>
    <x v="8"/>
    <s v="photobooks"/>
    <x v="1804"/>
    <x v="0"/>
    <m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x v="12"/>
    <s v="EUR"/>
    <n v="1443808800"/>
    <n v="1441048658"/>
    <b v="1"/>
    <n v="122"/>
    <b v="0"/>
    <x v="8"/>
    <s v="photobooks"/>
    <x v="1805"/>
    <x v="0"/>
    <m/>
  </r>
  <r>
    <n v="1806"/>
    <s v="American Presidents Naked"/>
    <s v="Join me in publishing an amazing and unprecedented book with full frontal photopraphs of 8 American Presidents Naked"/>
    <n v="2000"/>
    <n v="2145"/>
    <x v="2"/>
    <x v="1"/>
    <s v="GBP"/>
    <n v="1412090349"/>
    <n v="1409066349"/>
    <b v="1"/>
    <n v="8"/>
    <b v="0"/>
    <x v="8"/>
    <s v="photobooks"/>
    <x v="1806"/>
    <x v="3"/>
    <m/>
  </r>
  <r>
    <n v="1807"/>
    <s v="Anywhere but Here"/>
    <s v="I want to explore alternative cultures and lifestyles in America."/>
    <n v="2000"/>
    <n v="2144.34"/>
    <x v="2"/>
    <x v="0"/>
    <s v="USD"/>
    <n v="1411868313"/>
    <n v="1409276313"/>
    <b v="1"/>
    <n v="8"/>
    <b v="0"/>
    <x v="8"/>
    <s v="photobooks"/>
    <x v="1807"/>
    <x v="3"/>
    <m/>
  </r>
  <r>
    <n v="1808"/>
    <s v="An Iranian Journey"/>
    <s v="An Iranian Journey exposes the duality of life in modern Iran where youth navigate a thicket of Islamic laws and customs to live freely"/>
    <n v="1500"/>
    <n v="2143"/>
    <x v="2"/>
    <x v="0"/>
    <s v="USD"/>
    <n v="1486830030"/>
    <n v="1483806030"/>
    <b v="1"/>
    <n v="96"/>
    <b v="0"/>
    <x v="8"/>
    <s v="photobooks"/>
    <x v="1808"/>
    <x v="1"/>
    <m/>
  </r>
  <r>
    <n v="1809"/>
    <s v="Hamilton: A Different Perspective"/>
    <s v="A stunning photo book highlighting the visual diversity of the City of Hamilton and showcasing it in a new light."/>
    <n v="2000"/>
    <n v="2142"/>
    <x v="2"/>
    <x v="5"/>
    <s v="CAD"/>
    <n v="1425246439"/>
    <n v="1422222439"/>
    <b v="1"/>
    <n v="9"/>
    <b v="0"/>
    <x v="8"/>
    <s v="photobooks"/>
    <x v="1809"/>
    <x v="0"/>
    <m/>
  </r>
  <r>
    <n v="1810"/>
    <s v="Film Speed"/>
    <s v="Film Speed is a series of Zines focusing on architecture shot completely on 35 and 120mm film."/>
    <n v="2000"/>
    <n v="2141"/>
    <x v="2"/>
    <x v="0"/>
    <s v="USD"/>
    <n v="1408657826"/>
    <n v="1407621026"/>
    <b v="0"/>
    <n v="2"/>
    <b v="0"/>
    <x v="8"/>
    <s v="photobooks"/>
    <x v="1810"/>
    <x v="3"/>
    <m/>
  </r>
  <r>
    <n v="1811"/>
    <s v="The Year of Sunsets"/>
    <s v="A collection of 365 color photographs of sunsets in 2014, beautifully presented in a hardcover book."/>
    <n v="1500"/>
    <n v="2140"/>
    <x v="2"/>
    <x v="0"/>
    <s v="USD"/>
    <n v="1414123200"/>
    <n v="1408962270"/>
    <b v="0"/>
    <n v="26"/>
    <b v="0"/>
    <x v="8"/>
    <s v="photobooks"/>
    <x v="1811"/>
    <x v="3"/>
    <m/>
  </r>
  <r>
    <n v="1812"/>
    <s v="Run Rwanda: A Photo Book showcasing contemporary Rwanda"/>
    <s v="Run Rwanda - 211 miles, 100 photos:  An intimate visual documentation  of the inspiring and innovative reality of modern day Rwanda"/>
    <n v="2100"/>
    <n v="2140"/>
    <x v="2"/>
    <x v="1"/>
    <s v="GBP"/>
    <n v="1467531536"/>
    <n v="1464939536"/>
    <b v="0"/>
    <n v="23"/>
    <b v="0"/>
    <x v="8"/>
    <s v="photobooks"/>
    <x v="1812"/>
    <x v="2"/>
    <m/>
  </r>
  <r>
    <n v="1813"/>
    <s v="Libya : The Lost Days"/>
    <s v="This project aims to document, Libyan photographic history; through both print and artisan mediums ."/>
    <n v="2000"/>
    <n v="2132"/>
    <x v="2"/>
    <x v="1"/>
    <s v="GBP"/>
    <n v="1407532812"/>
    <n v="1404940812"/>
    <b v="0"/>
    <n v="0"/>
    <b v="0"/>
    <x v="8"/>
    <s v="photobooks"/>
    <x v="1813"/>
    <x v="3"/>
    <m/>
  </r>
  <r>
    <n v="1814"/>
    <s v="My Favourite Colour Was Yellow"/>
    <s v="A self published photo book documenting the overwhelming presence of the colour pink, in young girls lives here in the UK."/>
    <n v="2000"/>
    <n v="2132"/>
    <x v="2"/>
    <x v="1"/>
    <s v="GBP"/>
    <n v="1425108736"/>
    <n v="1422516736"/>
    <b v="0"/>
    <n v="140"/>
    <b v="0"/>
    <x v="8"/>
    <s v="photobooks"/>
    <x v="1814"/>
    <x v="0"/>
    <m/>
  </r>
  <r>
    <n v="1815"/>
    <s v="Texas to Florida"/>
    <s v="Photographic roadtrip from Dallas/Ft Worth, Texas to Florida's beaches. A summer photography roadtrip project to include 5 states."/>
    <n v="14000"/>
    <n v="2130"/>
    <x v="2"/>
    <x v="0"/>
    <s v="USD"/>
    <n v="1435787137"/>
    <n v="1434577537"/>
    <b v="0"/>
    <n v="0"/>
    <b v="0"/>
    <x v="8"/>
    <s v="photobooks"/>
    <x v="1815"/>
    <x v="0"/>
    <m/>
  </r>
  <r>
    <n v="1816"/>
    <s v="Moments of Passion"/>
    <s v="A unique Photographic Book Project about the Passionate Moments and Strong Emotions that lie within Karate"/>
    <n v="2000"/>
    <n v="2130"/>
    <x v="2"/>
    <x v="16"/>
    <s v="CHF"/>
    <n v="1469473200"/>
    <n v="1467061303"/>
    <b v="0"/>
    <n v="6"/>
    <b v="0"/>
    <x v="8"/>
    <s v="photobooks"/>
    <x v="1816"/>
    <x v="2"/>
    <m/>
  </r>
  <r>
    <n v="1817"/>
    <s v="Through the Lens of Jerry Gustafson"/>
    <s v="Hundreds of breathtaking rodeo photographs collected in a beautiful coffee table book."/>
    <n v="13000"/>
    <n v="2129"/>
    <x v="2"/>
    <x v="0"/>
    <s v="USD"/>
    <n v="1485759540"/>
    <n v="1480607607"/>
    <b v="0"/>
    <n v="100"/>
    <b v="0"/>
    <x v="8"/>
    <s v="photobooks"/>
    <x v="1817"/>
    <x v="2"/>
    <m/>
  </r>
  <r>
    <n v="1818"/>
    <s v="Give Me Your Goofy-ist"/>
    <s v="We are all different, this is a way to honor and celebrate the authenticity in being different."/>
    <n v="2000"/>
    <n v="2125.9899999999998"/>
    <x v="2"/>
    <x v="0"/>
    <s v="USD"/>
    <n v="1428035850"/>
    <n v="1425447450"/>
    <b v="0"/>
    <n v="0"/>
    <b v="0"/>
    <x v="8"/>
    <s v="photobooks"/>
    <x v="1818"/>
    <x v="0"/>
    <m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x v="0"/>
    <s v="USD"/>
    <n v="1406743396"/>
    <n v="1404151396"/>
    <b v="0"/>
    <n v="4"/>
    <b v="0"/>
    <x v="8"/>
    <s v="photobooks"/>
    <x v="1819"/>
    <x v="3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x v="0"/>
    <s v="USD"/>
    <n v="1427850090"/>
    <n v="1425261690"/>
    <b v="0"/>
    <n v="8"/>
    <b v="0"/>
    <x v="8"/>
    <s v="photobooks"/>
    <x v="1820"/>
    <x v="0"/>
    <m/>
  </r>
  <r>
    <n v="1821"/>
    <s v="Glass Cloud on the road!"/>
    <s v="Glass Cloud tour dates are already beginning to pile up. They are turning to YOU to help get them from town to town."/>
    <n v="30000"/>
    <n v="2113"/>
    <x v="0"/>
    <x v="0"/>
    <s v="USD"/>
    <n v="1330760367"/>
    <n v="1326872367"/>
    <b v="0"/>
    <n v="57"/>
    <b v="1"/>
    <x v="4"/>
    <s v="rock"/>
    <x v="1821"/>
    <x v="5"/>
    <m/>
  </r>
  <r>
    <n v="1822"/>
    <s v="Wood Butcher's new music video- I Don't Wanna Party"/>
    <s v="Wood Butcher needs your help to make this happen. Buy a CD, support local music!"/>
    <n v="100000"/>
    <n v="2112.9899999999998"/>
    <x v="0"/>
    <x v="5"/>
    <s v="CAD"/>
    <n v="1391194860"/>
    <n v="1388084862"/>
    <b v="0"/>
    <n v="11"/>
    <b v="1"/>
    <x v="4"/>
    <s v="rock"/>
    <x v="1822"/>
    <x v="4"/>
    <m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x v="0"/>
    <s v="USD"/>
    <n v="1351095976"/>
    <n v="1348503976"/>
    <b v="0"/>
    <n v="33"/>
    <b v="1"/>
    <x v="4"/>
    <s v="rock"/>
    <x v="1823"/>
    <x v="5"/>
    <m/>
  </r>
  <r>
    <n v="1824"/>
    <s v="Tin Man's Broken Wisdom Fund"/>
    <s v="cd fund raiser"/>
    <n v="2000"/>
    <n v="2110"/>
    <x v="0"/>
    <x v="0"/>
    <s v="USD"/>
    <n v="1389146880"/>
    <n v="1387403967"/>
    <b v="0"/>
    <n v="40"/>
    <b v="1"/>
    <x v="4"/>
    <s v="rock"/>
    <x v="1824"/>
    <x v="4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4"/>
    <s v="rock"/>
    <x v="1825"/>
    <x v="4"/>
    <m/>
  </r>
  <r>
    <n v="1826"/>
    <s v="BEAR GHOST! Professional Recording! Yay!"/>
    <s v="Hear your favorite Bear Ghost in eargasmic quality!"/>
    <n v="1000000"/>
    <n v="2103"/>
    <x v="0"/>
    <x v="0"/>
    <s v="USD"/>
    <n v="1392675017"/>
    <n v="1390083017"/>
    <b v="0"/>
    <n v="38"/>
    <b v="1"/>
    <x v="4"/>
    <s v="rock"/>
    <x v="1826"/>
    <x v="3"/>
    <m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x v="0"/>
    <s v="USD"/>
    <n v="1299138561"/>
    <n v="1294818561"/>
    <b v="0"/>
    <n v="96"/>
    <b v="1"/>
    <x v="4"/>
    <s v="rock"/>
    <x v="1827"/>
    <x v="6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x v="0"/>
    <s v="USD"/>
    <n v="1399672800"/>
    <n v="1396906530"/>
    <b v="0"/>
    <n v="48"/>
    <b v="1"/>
    <x v="4"/>
    <s v="rock"/>
    <x v="1828"/>
    <x v="3"/>
    <m/>
  </r>
  <r>
    <n v="1829"/>
    <s v="Help JUICE (Boston) Record Their First Album"/>
    <s v="Everything is set to record are EP except for our finances. Please donate if you can! Any amount is appreciated. "/>
    <n v="2000"/>
    <n v="2101"/>
    <x v="0"/>
    <x v="0"/>
    <s v="USD"/>
    <n v="1295647200"/>
    <n v="1291428371"/>
    <b v="0"/>
    <n v="33"/>
    <b v="1"/>
    <x v="4"/>
    <s v="rock"/>
    <x v="1829"/>
    <x v="7"/>
    <m/>
  </r>
  <r>
    <n v="1830"/>
    <s v="Help Vintage Blue Complete and Promote Our Record!"/>
    <s v="We have come a long way on our new record, but now we need your help.  Help us, and together we can make magic!"/>
    <n v="2000"/>
    <n v="2100"/>
    <x v="0"/>
    <x v="0"/>
    <s v="USD"/>
    <n v="1393259107"/>
    <n v="1390667107"/>
    <b v="0"/>
    <n v="226"/>
    <b v="1"/>
    <x v="4"/>
    <s v="rock"/>
    <x v="1830"/>
    <x v="3"/>
    <m/>
  </r>
  <r>
    <n v="1831"/>
    <s v="Darling Waste Trailer Bail Out!"/>
    <s v="After a 2 year Odyssey, Darling Waste's trailer is still not home! We need $3,500 to get it through U.S. Customs!"/>
    <n v="20000"/>
    <n v="2100"/>
    <x v="0"/>
    <x v="0"/>
    <s v="USD"/>
    <n v="1336866863"/>
    <n v="1335570863"/>
    <b v="0"/>
    <n v="14"/>
    <b v="1"/>
    <x v="4"/>
    <s v="rock"/>
    <x v="1831"/>
    <x v="5"/>
    <m/>
  </r>
  <r>
    <n v="1832"/>
    <s v="Black Swan Theories Debut CD"/>
    <s v="Hi! We're the music duo Black Swan Theories and our project is to manufacture our debut CD of 10 already-completed songs.  "/>
    <n v="2000"/>
    <n v="2100"/>
    <x v="0"/>
    <x v="0"/>
    <s v="USD"/>
    <n v="1299243427"/>
    <n v="1296651427"/>
    <b v="0"/>
    <n v="20"/>
    <b v="1"/>
    <x v="4"/>
    <s v="rock"/>
    <x v="1832"/>
    <x v="6"/>
    <m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x v="0"/>
    <s v="USD"/>
    <n v="1362211140"/>
    <n v="1359421403"/>
    <b v="0"/>
    <n v="25"/>
    <b v="1"/>
    <x v="4"/>
    <s v="rock"/>
    <x v="1833"/>
    <x v="4"/>
    <m/>
  </r>
  <r>
    <n v="1834"/>
    <s v="TDJ - All Part of the Plan EP/Tour"/>
    <s v="Help us fund our first tour and promote our new EP!"/>
    <n v="1964.47"/>
    <n v="2095.2600000000002"/>
    <x v="0"/>
    <x v="0"/>
    <s v="USD"/>
    <n v="1422140895"/>
    <n v="1418684895"/>
    <b v="0"/>
    <n v="90"/>
    <b v="1"/>
    <x v="4"/>
    <s v="rock"/>
    <x v="1834"/>
    <x v="3"/>
    <m/>
  </r>
  <r>
    <n v="1835"/>
    <s v="DIRTY LITTLE REBEL EP"/>
    <s v="WE ARE A HARD ROCK/PUNK BAND SEEKING FUNDS TO RECORD A NEW EP. _x000a__x000a_https://www.reverbnation.com/dirtylittlerebel"/>
    <n v="2000"/>
    <n v="2095"/>
    <x v="0"/>
    <x v="1"/>
    <s v="GBP"/>
    <n v="1459439471"/>
    <n v="1456851071"/>
    <b v="0"/>
    <n v="11"/>
    <b v="1"/>
    <x v="4"/>
    <s v="rock"/>
    <x v="1835"/>
    <x v="2"/>
    <m/>
  </r>
  <r>
    <n v="1836"/>
    <s v="KICKSTART OUR &lt;+3"/>
    <s v="Help fund our 2013 Sound &amp; Lighting Touring rig!"/>
    <n v="2000"/>
    <n v="2093"/>
    <x v="0"/>
    <x v="0"/>
    <s v="USD"/>
    <n v="1361129129"/>
    <n v="1359660329"/>
    <b v="0"/>
    <n v="55"/>
    <b v="1"/>
    <x v="4"/>
    <s v="rock"/>
    <x v="1836"/>
    <x v="4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x v="0"/>
    <s v="USD"/>
    <n v="1332029335"/>
    <n v="1326848935"/>
    <b v="0"/>
    <n v="30"/>
    <b v="1"/>
    <x v="4"/>
    <s v="rock"/>
    <x v="1837"/>
    <x v="5"/>
    <m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x v="0"/>
    <s v="USD"/>
    <n v="1317438000"/>
    <n v="1314989557"/>
    <b v="0"/>
    <n v="28"/>
    <b v="1"/>
    <x v="4"/>
    <s v="rock"/>
    <x v="1838"/>
    <x v="6"/>
    <m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x v="0"/>
    <s v="USD"/>
    <n v="1475342382"/>
    <n v="1472750382"/>
    <b v="0"/>
    <n v="45"/>
    <b v="1"/>
    <x v="4"/>
    <s v="rock"/>
    <x v="1839"/>
    <x v="2"/>
    <m/>
  </r>
  <r>
    <n v="1840"/>
    <s v="City of the Weak on Tour!"/>
    <s v="St. Paul five-piece band City of the Weak hits the road May 9th, heading for Ft. Lauderdale to attend the Driven Music Conference!"/>
    <n v="1200"/>
    <n v="2080"/>
    <x v="0"/>
    <x v="0"/>
    <s v="USD"/>
    <n v="1367902740"/>
    <n v="1366251510"/>
    <b v="0"/>
    <n v="13"/>
    <b v="1"/>
    <x v="4"/>
    <s v="rock"/>
    <x v="1840"/>
    <x v="4"/>
    <m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4"/>
    <s v="rock"/>
    <x v="1841"/>
    <x v="3"/>
    <m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x v="0"/>
    <s v="USD"/>
    <n v="1425275940"/>
    <n v="1422371381"/>
    <b v="0"/>
    <n v="21"/>
    <b v="1"/>
    <x v="4"/>
    <s v="rock"/>
    <x v="1842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x v="0"/>
    <s v="USD"/>
    <n v="1298245954"/>
    <n v="1295653954"/>
    <b v="0"/>
    <n v="134"/>
    <b v="1"/>
    <x v="4"/>
    <s v="rock"/>
    <x v="1843"/>
    <x v="6"/>
    <m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x v="0"/>
    <s v="USD"/>
    <n v="1307761200"/>
    <n v="1304464914"/>
    <b v="0"/>
    <n v="20"/>
    <b v="1"/>
    <x v="4"/>
    <s v="rock"/>
    <x v="1844"/>
    <x v="6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x v="0"/>
    <s v="USD"/>
    <n v="1466139300"/>
    <n v="1464854398"/>
    <b v="0"/>
    <n v="19"/>
    <b v="1"/>
    <x v="4"/>
    <s v="rock"/>
    <x v="1845"/>
    <x v="2"/>
    <m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x v="0"/>
    <s v="USD"/>
    <n v="1355585777"/>
    <n v="1352993777"/>
    <b v="0"/>
    <n v="209"/>
    <b v="1"/>
    <x v="4"/>
    <s v="rock"/>
    <x v="1846"/>
    <x v="5"/>
    <m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x v="0"/>
    <s v="USD"/>
    <n v="1429594832"/>
    <n v="1427780432"/>
    <b v="0"/>
    <n v="38"/>
    <b v="1"/>
    <x v="4"/>
    <s v="rock"/>
    <x v="1847"/>
    <x v="0"/>
    <m/>
  </r>
  <r>
    <n v="1848"/>
    <s v="Hopeless Jack First National Tour"/>
    <s v="Hopeless Jack &amp; the Handsome Devil's first American tour. Help us bring our dirty brand of &quot;Roots &amp; Roll&quot; across the country!"/>
    <n v="999"/>
    <n v="2065"/>
    <x v="0"/>
    <x v="0"/>
    <s v="USD"/>
    <n v="1312095540"/>
    <n v="1306608888"/>
    <b v="0"/>
    <n v="24"/>
    <b v="1"/>
    <x v="4"/>
    <s v="rock"/>
    <x v="1848"/>
    <x v="6"/>
    <m/>
  </r>
  <r>
    <n v="1849"/>
    <s v="Release the Skyline Album"/>
    <s v="Release the Skylines is a small, local Cleveland metal band looking to record an album."/>
    <n v="2000"/>
    <n v="2065"/>
    <x v="0"/>
    <x v="0"/>
    <s v="USD"/>
    <n v="1350505059"/>
    <n v="1347913059"/>
    <b v="0"/>
    <n v="8"/>
    <b v="1"/>
    <x v="4"/>
    <s v="rock"/>
    <x v="1849"/>
    <x v="5"/>
    <m/>
  </r>
  <r>
    <n v="1850"/>
    <s v="WILKES EP"/>
    <s v="WILKES is the solo venture of HighFlightSociety singer / Disciple bassist, Jason Wilkes. This project is to fund the debut 6 song EP."/>
    <n v="2000"/>
    <n v="2063"/>
    <x v="0"/>
    <x v="0"/>
    <s v="USD"/>
    <n v="1405033300"/>
    <n v="1402441300"/>
    <b v="0"/>
    <n v="179"/>
    <b v="1"/>
    <x v="4"/>
    <s v="rock"/>
    <x v="1850"/>
    <x v="3"/>
    <m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x v="0"/>
    <s v="USD"/>
    <n v="1406509200"/>
    <n v="1404769538"/>
    <b v="0"/>
    <n v="26"/>
    <b v="1"/>
    <x v="4"/>
    <s v="rock"/>
    <x v="1851"/>
    <x v="3"/>
    <m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x v="0"/>
    <s v="USD"/>
    <n v="1429920000"/>
    <n v="1426703452"/>
    <b v="0"/>
    <n v="131"/>
    <b v="1"/>
    <x v="4"/>
    <s v="rock"/>
    <x v="1852"/>
    <x v="0"/>
    <m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x v="0"/>
    <s v="USD"/>
    <n v="1352860017"/>
    <n v="1348536417"/>
    <b v="0"/>
    <n v="14"/>
    <b v="1"/>
    <x v="4"/>
    <s v="rock"/>
    <x v="1853"/>
    <x v="5"/>
    <m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x v="0"/>
    <s v="USD"/>
    <n v="1369355437"/>
    <n v="1366763437"/>
    <b v="0"/>
    <n v="174"/>
    <b v="1"/>
    <x v="4"/>
    <s v="rock"/>
    <x v="1854"/>
    <x v="4"/>
    <m/>
  </r>
  <r>
    <n v="1855"/>
    <s v="Motion Device Debut EP"/>
    <s v="11 year old Sara &amp; Motion Device want rock &amp; metal fans all over the world to unite and join the ROCK REVOLUTION!!!"/>
    <n v="2000"/>
    <n v="2055"/>
    <x v="0"/>
    <x v="5"/>
    <s v="CAD"/>
    <n v="1389012940"/>
    <n v="1385124940"/>
    <b v="0"/>
    <n v="191"/>
    <b v="1"/>
    <x v="4"/>
    <s v="rock"/>
    <x v="1855"/>
    <x v="4"/>
    <m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4"/>
    <s v="rock"/>
    <x v="1856"/>
    <x v="3"/>
    <m/>
  </r>
  <r>
    <n v="1857"/>
    <s v="Holy Water Moses - A Hail Dale Project"/>
    <s v="We need to get back to Nashville to record our second record, a full LP this time.  It ain't cheap and we need your help!"/>
    <n v="1000"/>
    <n v="2053"/>
    <x v="0"/>
    <x v="0"/>
    <s v="USD"/>
    <n v="1410546413"/>
    <n v="1407954413"/>
    <b v="0"/>
    <n v="22"/>
    <b v="1"/>
    <x v="4"/>
    <s v="rock"/>
    <x v="1857"/>
    <x v="3"/>
    <m/>
  </r>
  <r>
    <n v="1858"/>
    <s v="Curriculum-Based Rock Music For Kids"/>
    <s v="I write songs to teach with at two Chicago schools.  The enthusiastic response from my students &amp; colleagues inspired me to do do this!"/>
    <n v="100000"/>
    <n v="2053"/>
    <x v="0"/>
    <x v="0"/>
    <s v="USD"/>
    <n v="1324014521"/>
    <n v="1318826921"/>
    <b v="0"/>
    <n v="149"/>
    <b v="1"/>
    <x v="4"/>
    <s v="rock"/>
    <x v="1858"/>
    <x v="6"/>
    <m/>
  </r>
  <r>
    <n v="1859"/>
    <s v="Queen Kwong Tour to London and Paris"/>
    <s v="Queen Kwong is going ON TOUR to London and Paris!"/>
    <n v="1500"/>
    <n v="2052"/>
    <x v="0"/>
    <x v="0"/>
    <s v="USD"/>
    <n v="1316716129"/>
    <n v="1314124129"/>
    <b v="0"/>
    <n v="56"/>
    <b v="1"/>
    <x v="4"/>
    <s v="rock"/>
    <x v="1859"/>
    <x v="6"/>
    <m/>
  </r>
  <r>
    <n v="1860"/>
    <s v="A Simple Complex's 2013 CD Release Party DVD"/>
    <s v="ASC had a one-of-a-kind CD release party in 2013, and we want to share it with the world - in DVD format!"/>
    <n v="2000"/>
    <n v="2050"/>
    <x v="0"/>
    <x v="0"/>
    <s v="USD"/>
    <n v="1391706084"/>
    <n v="1389891684"/>
    <b v="0"/>
    <n v="19"/>
    <b v="1"/>
    <x v="4"/>
    <s v="rock"/>
    <x v="1860"/>
    <x v="3"/>
    <m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x v="1"/>
    <s v="GBP"/>
    <n v="1422256341"/>
    <n v="1419664341"/>
    <b v="0"/>
    <n v="0"/>
    <b v="0"/>
    <x v="6"/>
    <s v="mobile games"/>
    <x v="1861"/>
    <x v="3"/>
    <m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x v="0"/>
    <s v="USD"/>
    <n v="1488958200"/>
    <n v="1484912974"/>
    <b v="0"/>
    <n v="16"/>
    <b v="0"/>
    <x v="6"/>
    <s v="mobile games"/>
    <x v="1862"/>
    <x v="1"/>
    <m/>
  </r>
  <r>
    <n v="1863"/>
    <s v="Project: 20M813"/>
    <s v="This is an Android game where you take control of the zombies and try to eat your way to world domination!"/>
    <n v="2000"/>
    <n v="2050"/>
    <x v="2"/>
    <x v="0"/>
    <s v="USD"/>
    <n v="1402600085"/>
    <n v="1400008085"/>
    <b v="0"/>
    <n v="2"/>
    <b v="0"/>
    <x v="6"/>
    <s v="mobile games"/>
    <x v="1863"/>
    <x v="3"/>
    <m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x v="0"/>
    <s v="USD"/>
    <n v="1399223500"/>
    <n v="1396631500"/>
    <b v="0"/>
    <n v="48"/>
    <b v="0"/>
    <x v="6"/>
    <s v="mobile games"/>
    <x v="1864"/>
    <x v="3"/>
    <m/>
  </r>
  <r>
    <n v="1865"/>
    <s v="THE RUNNING GAME"/>
    <s v="This game is an alternative to the boring morning jogs This game will make you excited to workout Following elite footballer movements!"/>
    <n v="2000"/>
    <n v="2042"/>
    <x v="2"/>
    <x v="1"/>
    <s v="GBP"/>
    <n v="1478425747"/>
    <n v="1475398147"/>
    <b v="0"/>
    <n v="2"/>
    <b v="0"/>
    <x v="6"/>
    <s v="mobile games"/>
    <x v="1865"/>
    <x v="2"/>
    <m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x v="0"/>
    <s v="USD"/>
    <n v="1488340800"/>
    <n v="1483768497"/>
    <b v="0"/>
    <n v="2"/>
    <b v="0"/>
    <x v="6"/>
    <s v="mobile games"/>
    <x v="1866"/>
    <x v="1"/>
    <m/>
  </r>
  <r>
    <n v="1867"/>
    <s v="Meme Wars - Dank Age"/>
    <s v="A mix of PokemonGo, Game of War- Fire Age, DragonSoul, &amp; Throwdown. Join a clan, collect meme, upgrade features, fight, &amp; compete."/>
    <n v="1000"/>
    <n v="2035.05"/>
    <x v="2"/>
    <x v="0"/>
    <s v="USD"/>
    <n v="1478383912"/>
    <n v="1475791912"/>
    <b v="0"/>
    <n v="1"/>
    <b v="0"/>
    <x v="6"/>
    <s v="mobile games"/>
    <x v="1867"/>
    <x v="2"/>
    <m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x v="0"/>
    <s v="USD"/>
    <n v="1450166340"/>
    <n v="1448044925"/>
    <b v="0"/>
    <n v="17"/>
    <b v="0"/>
    <x v="6"/>
    <s v="mobile games"/>
    <x v="1868"/>
    <x v="0"/>
    <m/>
  </r>
  <r>
    <n v="1869"/>
    <s v="Castle Crawler RPG"/>
    <s v="CCRPG will be a 2D Pixel Art Game based on similar elements to the SNES game &quot;Zelda: A Link to the Past&quot; with RPG elements added in."/>
    <n v="2000"/>
    <n v="2035"/>
    <x v="2"/>
    <x v="0"/>
    <s v="USD"/>
    <n v="1483488249"/>
    <n v="1480896249"/>
    <b v="0"/>
    <n v="0"/>
    <b v="0"/>
    <x v="6"/>
    <s v="mobile games"/>
    <x v="1869"/>
    <x v="2"/>
    <m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x v="0"/>
    <s v="USD"/>
    <n v="1454213820"/>
    <n v="1451723535"/>
    <b v="0"/>
    <n v="11"/>
    <b v="0"/>
    <x v="6"/>
    <s v="mobile games"/>
    <x v="1870"/>
    <x v="2"/>
    <m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x v="0"/>
    <s v="USD"/>
    <n v="1416512901"/>
    <n v="1413053301"/>
    <b v="0"/>
    <n v="95"/>
    <b v="0"/>
    <x v="6"/>
    <s v="mobile games"/>
    <x v="1871"/>
    <x v="3"/>
    <m/>
  </r>
  <r>
    <n v="1872"/>
    <s v="ZombieTime!"/>
    <s v="A Top-View Action game where you play as Bob, the FIRST zombie to rise from the grave. Bring chaos to town, feast and don't die again."/>
    <n v="14440"/>
    <n v="2030"/>
    <x v="2"/>
    <x v="0"/>
    <s v="USD"/>
    <n v="1435633602"/>
    <n v="1433041602"/>
    <b v="0"/>
    <n v="13"/>
    <b v="0"/>
    <x v="6"/>
    <s v="mobile games"/>
    <x v="1872"/>
    <x v="0"/>
    <m/>
  </r>
  <r>
    <n v="1873"/>
    <s v="The Red Card Blue Card Game"/>
    <s v="It's time for The Red Card Blue Card Game to be available everywhere! Help save the sanity of ALL parent's! Help make it an App!!"/>
    <n v="2000"/>
    <n v="2030"/>
    <x v="2"/>
    <x v="5"/>
    <s v="CAD"/>
    <n v="1436373900"/>
    <n v="1433861210"/>
    <b v="0"/>
    <n v="2"/>
    <b v="0"/>
    <x v="6"/>
    <s v="mobile games"/>
    <x v="1873"/>
    <x v="0"/>
    <m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x v="0"/>
    <s v="USD"/>
    <n v="1467155733"/>
    <n v="1465427733"/>
    <b v="0"/>
    <n v="2"/>
    <b v="0"/>
    <x v="6"/>
    <s v="mobile games"/>
    <x v="1874"/>
    <x v="2"/>
    <m/>
  </r>
  <r>
    <n v="1875"/>
    <s v="Claws &amp; Fins"/>
    <s v="Sea opposition of Crab's family and angry fishes. Who is going to win, and who is going to loose ?!"/>
    <n v="2000"/>
    <n v="2027"/>
    <x v="2"/>
    <x v="0"/>
    <s v="USD"/>
    <n v="1470519308"/>
    <n v="1465335308"/>
    <b v="0"/>
    <n v="3"/>
    <b v="0"/>
    <x v="6"/>
    <s v="mobile games"/>
    <x v="1875"/>
    <x v="2"/>
    <m/>
  </r>
  <r>
    <n v="1876"/>
    <s v="Migration Madness (Android)"/>
    <s v="An arcade styled side scroller. Help Bob the pilot steer his plane through hordes of migrating birds strapped with explosives."/>
    <n v="2000"/>
    <n v="2027"/>
    <x v="2"/>
    <x v="2"/>
    <s v="AUD"/>
    <n v="1402901405"/>
    <n v="1400309405"/>
    <b v="0"/>
    <n v="0"/>
    <b v="0"/>
    <x v="6"/>
    <s v="mobile games"/>
    <x v="1876"/>
    <x v="3"/>
    <m/>
  </r>
  <r>
    <n v="1877"/>
    <s v="Chip Dip II: Son of Chip Dip! - A Terrible, Terrible Game"/>
    <s v="It's obvious you won't survive by your wits alone. Unfortunately that's all you've got, Chip. Run!"/>
    <n v="2000"/>
    <n v="2025"/>
    <x v="2"/>
    <x v="0"/>
    <s v="USD"/>
    <n v="1425170525"/>
    <n v="1422664925"/>
    <b v="0"/>
    <n v="0"/>
    <b v="0"/>
    <x v="6"/>
    <s v="mobile games"/>
    <x v="1877"/>
    <x v="0"/>
    <m/>
  </r>
  <r>
    <n v="1878"/>
    <s v="Aussies versus Zombies"/>
    <s v="Action game now playable on Android/iOS platforms and PC browsers. Easy gameplay even for starters yet hard to be skilled. Multi-player"/>
    <n v="2000"/>
    <n v="2025"/>
    <x v="2"/>
    <x v="2"/>
    <s v="AUD"/>
    <n v="1402618355"/>
    <n v="1400026355"/>
    <b v="0"/>
    <n v="0"/>
    <b v="0"/>
    <x v="6"/>
    <s v="mobile games"/>
    <x v="1878"/>
    <x v="3"/>
    <m/>
  </r>
  <r>
    <n v="1879"/>
    <s v="Alex and More"/>
    <s v="Juego de plataformas con 20 personajes. Cada personaje tiene cuatro habilidades distintas al resto de personajes y sus propias voces."/>
    <n v="2000"/>
    <n v="2025"/>
    <x v="2"/>
    <x v="3"/>
    <s v="EUR"/>
    <n v="1457966129"/>
    <n v="1455377729"/>
    <b v="0"/>
    <n v="2"/>
    <b v="0"/>
    <x v="6"/>
    <s v="mobile games"/>
    <x v="1879"/>
    <x v="2"/>
    <m/>
  </r>
  <r>
    <n v="1880"/>
    <s v="Sim Betting Football"/>
    <s v="Sim Betting Football is the only football (soccer) betting simulation  game."/>
    <n v="2000"/>
    <n v="2025"/>
    <x v="2"/>
    <x v="1"/>
    <s v="GBP"/>
    <n v="1459341380"/>
    <n v="1456839380"/>
    <b v="0"/>
    <n v="24"/>
    <b v="0"/>
    <x v="6"/>
    <s v="mobile games"/>
    <x v="1880"/>
    <x v="2"/>
    <m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4"/>
    <s v="indie rock"/>
    <x v="1881"/>
    <x v="0"/>
    <m/>
  </r>
  <r>
    <n v="1882"/>
    <s v="American Lit or...Trespassing for Beginners"/>
    <s v="New songs have been popping out of Mark Donato for years now and he's got a large, squirming litter of them in need of triage.  Help!"/>
    <n v="180000"/>
    <n v="2020"/>
    <x v="0"/>
    <x v="0"/>
    <s v="USD"/>
    <n v="1341964080"/>
    <n v="1339109212"/>
    <b v="0"/>
    <n v="81"/>
    <b v="1"/>
    <x v="4"/>
    <s v="indie rock"/>
    <x v="1882"/>
    <x v="5"/>
    <m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x v="0"/>
    <s v="USD"/>
    <n v="1333921508"/>
    <n v="1331333108"/>
    <b v="0"/>
    <n v="32"/>
    <b v="1"/>
    <x v="4"/>
    <s v="indie rock"/>
    <x v="1883"/>
    <x v="5"/>
    <m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x v="0"/>
    <s v="USD"/>
    <n v="1354017600"/>
    <n v="1350967535"/>
    <b v="0"/>
    <n v="26"/>
    <b v="1"/>
    <x v="4"/>
    <s v="indie rock"/>
    <x v="1884"/>
    <x v="5"/>
    <m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x v="0"/>
    <s v="USD"/>
    <n v="1344636000"/>
    <n v="1341800110"/>
    <b v="0"/>
    <n v="105"/>
    <b v="1"/>
    <x v="4"/>
    <s v="indie rock"/>
    <x v="1885"/>
    <x v="5"/>
    <m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x v="0"/>
    <s v="USD"/>
    <n v="1415832338"/>
    <n v="1413236738"/>
    <b v="0"/>
    <n v="29"/>
    <b v="1"/>
    <x v="4"/>
    <s v="indie rock"/>
    <x v="1886"/>
    <x v="3"/>
    <m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x v="3"/>
    <s v="EUR"/>
    <n v="1449178200"/>
    <n v="1447614732"/>
    <b v="0"/>
    <n v="8"/>
    <b v="1"/>
    <x v="4"/>
    <s v="indie rock"/>
    <x v="1887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x v="0"/>
    <s v="USD"/>
    <n v="1275368340"/>
    <n v="1272692732"/>
    <b v="0"/>
    <n v="89"/>
    <b v="1"/>
    <x v="4"/>
    <s v="indie rock"/>
    <x v="1888"/>
    <x v="7"/>
    <m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4"/>
    <s v="indie rock"/>
    <x v="1889"/>
    <x v="4"/>
    <m/>
  </r>
  <r>
    <n v="1890"/>
    <s v="The Spring Standards LIVE at the Arden Gild Hall!"/>
    <s v="We want to record a live album at this year's annual Boxing Day show at the Arden Gild Hall - we need your help to do it!"/>
    <n v="1600"/>
    <n v="2015"/>
    <x v="0"/>
    <x v="0"/>
    <s v="USD"/>
    <n v="1355597528"/>
    <n v="1353005528"/>
    <b v="0"/>
    <n v="246"/>
    <b v="1"/>
    <x v="4"/>
    <s v="indie rock"/>
    <x v="1890"/>
    <x v="5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000"/>
    <n v="2015"/>
    <x v="0"/>
    <x v="0"/>
    <s v="USD"/>
    <n v="1279778400"/>
    <n v="1275851354"/>
    <b v="0"/>
    <n v="120"/>
    <b v="1"/>
    <x v="4"/>
    <s v="indie rock"/>
    <x v="1891"/>
    <x v="7"/>
    <m/>
  </r>
  <r>
    <n v="1892"/>
    <s v="Nemes wants you to be able to hear their new songs!"/>
    <s v="Nemes has just recorded a new album and is raising $500 to get it mixed and mastered professionally."/>
    <n v="2000"/>
    <n v="2013.47"/>
    <x v="0"/>
    <x v="0"/>
    <s v="USD"/>
    <n v="1307459881"/>
    <n v="1304867881"/>
    <b v="0"/>
    <n v="26"/>
    <b v="1"/>
    <x v="4"/>
    <s v="indie rock"/>
    <x v="1892"/>
    <x v="6"/>
    <m/>
  </r>
  <r>
    <n v="1893"/>
    <s v="Archeology 7&quot; Vinyl"/>
    <s v="Archeology is looking to gain support to release their 7&quot; vinyl single &quot;Hunger&quot; as well as the b-side, &quot;Kings canyon."/>
    <n v="2000"/>
    <n v="2010"/>
    <x v="0"/>
    <x v="0"/>
    <s v="USD"/>
    <n v="1302926340"/>
    <n v="1301524585"/>
    <b v="0"/>
    <n v="45"/>
    <b v="1"/>
    <x v="4"/>
    <s v="indie rock"/>
    <x v="1893"/>
    <x v="6"/>
    <m/>
  </r>
  <r>
    <n v="1894"/>
    <s v="Help me release my first 3 song EP!!"/>
    <s v="Im trying to raise $1000 for a 3 song EP in a studio!"/>
    <n v="2000"/>
    <n v="2010"/>
    <x v="0"/>
    <x v="0"/>
    <s v="USD"/>
    <n v="1329082983"/>
    <n v="1326404583"/>
    <b v="0"/>
    <n v="20"/>
    <b v="1"/>
    <x v="4"/>
    <s v="indie rock"/>
    <x v="1894"/>
    <x v="5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x v="0"/>
    <s v="USD"/>
    <n v="1445363722"/>
    <n v="1442771722"/>
    <b v="0"/>
    <n v="47"/>
    <b v="1"/>
    <x v="4"/>
    <s v="indie rock"/>
    <x v="1895"/>
    <x v="0"/>
    <m/>
  </r>
  <r>
    <n v="1896"/>
    <s v="the bridge"/>
    <s v="My barely anticipated second album of self produced songs is ready to go.  Just need a little help to cover mastering, artwork etc."/>
    <n v="2000"/>
    <n v="2005"/>
    <x v="0"/>
    <x v="0"/>
    <s v="USD"/>
    <n v="1334250165"/>
    <n v="1331658165"/>
    <b v="0"/>
    <n v="13"/>
    <b v="1"/>
    <x v="4"/>
    <s v="indie rock"/>
    <x v="1896"/>
    <x v="5"/>
    <m/>
  </r>
  <r>
    <n v="1897"/>
    <s v="Vanessa Lively's New Album 2014"/>
    <s v="My new album produced by Paul Curreri is one of the most unique musical projects I have done. Let's finish it before the baby comes!"/>
    <n v="140000"/>
    <n v="2005"/>
    <x v="0"/>
    <x v="0"/>
    <s v="USD"/>
    <n v="1393966800"/>
    <n v="1392040806"/>
    <b v="0"/>
    <n v="183"/>
    <b v="1"/>
    <x v="4"/>
    <s v="indie rock"/>
    <x v="1897"/>
    <x v="3"/>
    <m/>
  </r>
  <r>
    <n v="1898"/>
    <s v="Degenerate Matters EP Funding Campaign"/>
    <s v="We are heading into the studio to create the most soulfully orchestrated Indie Pop masterpiece mankind has ever witnessed."/>
    <n v="2000"/>
    <n v="2005"/>
    <x v="0"/>
    <x v="0"/>
    <s v="USD"/>
    <n v="1454349600"/>
    <n v="1451277473"/>
    <b v="0"/>
    <n v="21"/>
    <b v="1"/>
    <x v="4"/>
    <s v="indie rock"/>
    <x v="1898"/>
    <x v="0"/>
    <m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x v="0"/>
    <s v="USD"/>
    <n v="1427319366"/>
    <n v="1424730966"/>
    <b v="0"/>
    <n v="42"/>
    <b v="1"/>
    <x v="4"/>
    <s v="indie rock"/>
    <x v="1899"/>
    <x v="0"/>
    <m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x v="0"/>
    <s v="USD"/>
    <n v="1349517540"/>
    <n v="1347137731"/>
    <b v="0"/>
    <n v="54"/>
    <b v="1"/>
    <x v="4"/>
    <s v="indie rock"/>
    <x v="1900"/>
    <x v="5"/>
    <m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x v="1"/>
    <s v="GBP"/>
    <n v="1432299600"/>
    <n v="1429707729"/>
    <b v="0"/>
    <n v="25"/>
    <b v="0"/>
    <x v="2"/>
    <s v="gadgets"/>
    <x v="1901"/>
    <x v="0"/>
    <m/>
  </r>
  <r>
    <n v="1902"/>
    <s v="Cardboard reality"/>
    <s v="Virtual reality is expensive, here is the solution. I've created a VR device out of cardboard. I present: World's cheapest VR Device."/>
    <n v="1500"/>
    <n v="2002.22"/>
    <x v="2"/>
    <x v="9"/>
    <s v="EUR"/>
    <n v="1425495447"/>
    <n v="1422903447"/>
    <b v="0"/>
    <n v="3"/>
    <b v="0"/>
    <x v="2"/>
    <s v="gadgets"/>
    <x v="1902"/>
    <x v="0"/>
    <m/>
  </r>
  <r>
    <n v="1903"/>
    <s v="MiPointer"/>
    <s v="A cool smart laser pointer for presenting professionals. Unique by design, widest functional coverage for both IOS and Android."/>
    <n v="5000"/>
    <n v="2001"/>
    <x v="2"/>
    <x v="0"/>
    <s v="USD"/>
    <n v="1485541791"/>
    <n v="1480357791"/>
    <b v="0"/>
    <n v="41"/>
    <b v="0"/>
    <x v="2"/>
    <s v="gadgets"/>
    <x v="1903"/>
    <x v="2"/>
    <m/>
  </r>
  <r>
    <n v="1904"/>
    <s v="Small Animal Deterrent Latch (S.A.D.L.)"/>
    <s v="Animals knocking over your waste wheeler making a mess on trash day? The S.A.D.L. will help prevent that from happening!"/>
    <n v="2000"/>
    <n v="2001"/>
    <x v="2"/>
    <x v="0"/>
    <s v="USD"/>
    <n v="1451752021"/>
    <n v="1447864021"/>
    <b v="0"/>
    <n v="2"/>
    <b v="0"/>
    <x v="2"/>
    <s v="gadgets"/>
    <x v="1904"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x v="0"/>
    <s v="USD"/>
    <n v="1410127994"/>
    <n v="1407535994"/>
    <b v="0"/>
    <n v="4"/>
    <b v="0"/>
    <x v="2"/>
    <s v="gadgets"/>
    <x v="1905"/>
    <x v="3"/>
    <m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x v="0"/>
    <s v="USD"/>
    <n v="1466697983"/>
    <n v="1464105983"/>
    <b v="0"/>
    <n v="99"/>
    <b v="0"/>
    <x v="2"/>
    <s v="gadgets"/>
    <x v="1906"/>
    <x v="2"/>
    <m/>
  </r>
  <r>
    <n v="1907"/>
    <s v="Litter-Buddy"/>
    <s v="Litter-Buddy is great economical alternative to leading pet waste disposal systems with cartridge bag elements."/>
    <n v="2000"/>
    <n v="2000"/>
    <x v="2"/>
    <x v="0"/>
    <s v="USD"/>
    <n v="1400853925"/>
    <n v="1399557925"/>
    <b v="0"/>
    <n v="4"/>
    <b v="0"/>
    <x v="2"/>
    <s v="gadgets"/>
    <x v="1907"/>
    <x v="3"/>
    <m/>
  </r>
  <r>
    <n v="1908"/>
    <s v="Better WiFi for today's Internet of Everything WiFi devices"/>
    <s v="Our device eliminates WiFi range issues with your connected devices by allowing you to locate our device where you will use your WiFi."/>
    <n v="1500"/>
    <n v="2000"/>
    <x v="2"/>
    <x v="0"/>
    <s v="USD"/>
    <n v="1483048900"/>
    <n v="1480456900"/>
    <b v="0"/>
    <n v="4"/>
    <b v="0"/>
    <x v="2"/>
    <s v="gadgets"/>
    <x v="1908"/>
    <x v="2"/>
    <m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x v="0"/>
    <s v="USD"/>
    <n v="1414059479"/>
    <n v="1411467479"/>
    <b v="0"/>
    <n v="38"/>
    <b v="0"/>
    <x v="2"/>
    <s v="gadgets"/>
    <x v="1909"/>
    <x v="3"/>
    <m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x v="9"/>
    <s v="EUR"/>
    <n v="1446331500"/>
    <n v="1442531217"/>
    <b v="0"/>
    <n v="285"/>
    <b v="0"/>
    <x v="2"/>
    <s v="gadgets"/>
    <x v="1910"/>
    <x v="0"/>
    <m/>
  </r>
  <r>
    <n v="1911"/>
    <s v="Charge Furniture"/>
    <s v="Charge furniture, making it simple and comfortable to charge your USB devices without leaving the comfort of your couch or armchair"/>
    <n v="2000"/>
    <n v="2000"/>
    <x v="2"/>
    <x v="4"/>
    <s v="NZD"/>
    <n v="1407545334"/>
    <n v="1404953334"/>
    <b v="0"/>
    <n v="1"/>
    <b v="0"/>
    <x v="2"/>
    <s v="gadgets"/>
    <x v="1911"/>
    <x v="3"/>
    <m/>
  </r>
  <r>
    <n v="1912"/>
    <s v="SOLO TESTER: Electrical Wiring Testing &amp; Troubleshooter"/>
    <s v="Finally! Electrical Wiring Testing Made Easy...  Designed by a Professional for Professionals, Homeowners and DIYs, Too!"/>
    <n v="1500"/>
    <n v="2000"/>
    <x v="2"/>
    <x v="0"/>
    <s v="USD"/>
    <n v="1433395560"/>
    <n v="1430803560"/>
    <b v="0"/>
    <n v="42"/>
    <b v="0"/>
    <x v="2"/>
    <s v="gadgets"/>
    <x v="1912"/>
    <x v="0"/>
    <m/>
  </r>
  <r>
    <n v="1913"/>
    <s v="Tibio - Spreading warmth in everyones home"/>
    <s v="Tibio is a revolutionary new product designed to solve an age old problem."/>
    <n v="2000"/>
    <n v="2000"/>
    <x v="2"/>
    <x v="1"/>
    <s v="GBP"/>
    <n v="1412770578"/>
    <n v="1410178578"/>
    <b v="0"/>
    <n v="26"/>
    <b v="0"/>
    <x v="2"/>
    <s v="gadgets"/>
    <x v="1913"/>
    <x v="3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x v="0"/>
    <s v="USD"/>
    <n v="1414814340"/>
    <n v="1413519073"/>
    <b v="0"/>
    <n v="2"/>
    <b v="0"/>
    <x v="2"/>
    <s v="gadgets"/>
    <x v="1914"/>
    <x v="3"/>
    <m/>
  </r>
  <r>
    <n v="1915"/>
    <s v="The Cat-Bath Contraption"/>
    <s v="The picture above is of our current prototype for the cat bath - we hope to move beyond a simple bin and create a cat bath revolution!"/>
    <n v="2000"/>
    <n v="2000"/>
    <x v="2"/>
    <x v="0"/>
    <s v="USD"/>
    <n v="1409620222"/>
    <n v="1407892222"/>
    <b v="0"/>
    <n v="4"/>
    <b v="0"/>
    <x v="2"/>
    <s v="gadgets"/>
    <x v="1915"/>
    <x v="3"/>
    <m/>
  </r>
  <r>
    <n v="1916"/>
    <s v="The Paint Can Holder by U.S. Green Products"/>
    <s v="The Paint Can Holder Makes Painting Easier and Safer on Extension Ladders."/>
    <n v="2000"/>
    <n v="2000"/>
    <x v="2"/>
    <x v="0"/>
    <s v="USD"/>
    <n v="1478542375"/>
    <n v="1476378775"/>
    <b v="0"/>
    <n v="6"/>
    <b v="0"/>
    <x v="2"/>
    <s v="gadgets"/>
    <x v="1916"/>
    <x v="2"/>
    <m/>
  </r>
  <r>
    <n v="1917"/>
    <s v="Chronovisor:The MOST innovative watch for night time reading"/>
    <s v="Let's build a legendary brand altogether"/>
    <n v="2000"/>
    <n v="2000"/>
    <x v="2"/>
    <x v="7"/>
    <s v="HKD"/>
    <n v="1486708133"/>
    <n v="1484116133"/>
    <b v="0"/>
    <n v="70"/>
    <b v="0"/>
    <x v="2"/>
    <s v="gadgets"/>
    <x v="1917"/>
    <x v="1"/>
    <m/>
  </r>
  <r>
    <n v="1918"/>
    <s v="BugVibesâ„¢-Better Flowers, Plants, Trees with less Pesticides"/>
    <s v="Repel Japanese beetles and garden pests. Grow organic fruit and vegetables to help the environment, one plant at a time."/>
    <n v="2000"/>
    <n v="2000"/>
    <x v="2"/>
    <x v="0"/>
    <s v="USD"/>
    <n v="1407869851"/>
    <n v="1404845851"/>
    <b v="0"/>
    <n v="9"/>
    <b v="0"/>
    <x v="2"/>
    <s v="gadgets"/>
    <x v="1918"/>
    <x v="3"/>
    <m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x v="0"/>
    <s v="USD"/>
    <n v="1432069249"/>
    <n v="1429477249"/>
    <b v="0"/>
    <n v="8"/>
    <b v="0"/>
    <x v="2"/>
    <s v="gadgets"/>
    <x v="1919"/>
    <x v="0"/>
    <m/>
  </r>
  <r>
    <n v="1920"/>
    <s v="Brightside - Side lighting for cyclists"/>
    <s v="A new concept in bike light safety, protecting cyclists from being hit in the side. Bright, amber sideways."/>
    <n v="5000"/>
    <n v="1988"/>
    <x v="2"/>
    <x v="1"/>
    <s v="GBP"/>
    <n v="1445468400"/>
    <n v="1443042061"/>
    <b v="0"/>
    <n v="105"/>
    <b v="0"/>
    <x v="2"/>
    <s v="gadgets"/>
    <x v="1920"/>
    <x v="0"/>
    <m/>
  </r>
  <r>
    <n v="1921"/>
    <s v="The Fine Spirits are making an album!"/>
    <s v="The Fine Spirits are making an album, but we need your help!"/>
    <n v="30000"/>
    <n v="1982"/>
    <x v="0"/>
    <x v="0"/>
    <s v="USD"/>
    <n v="1342243143"/>
    <n v="1339651143"/>
    <b v="0"/>
    <n v="38"/>
    <b v="1"/>
    <x v="4"/>
    <s v="indie rock"/>
    <x v="1921"/>
    <x v="5"/>
    <m/>
  </r>
  <r>
    <n v="1922"/>
    <s v="Low Weather // Debut Album"/>
    <s v="Low Weather's debut album is halfway finished.  With your help and your help alone we can record the rest!"/>
    <n v="1500"/>
    <n v="1967.76"/>
    <x v="0"/>
    <x v="0"/>
    <s v="USD"/>
    <n v="1386828507"/>
    <n v="1384236507"/>
    <b v="0"/>
    <n v="64"/>
    <b v="1"/>
    <x v="4"/>
    <s v="indie rock"/>
    <x v="1922"/>
    <x v="4"/>
    <m/>
  </r>
  <r>
    <n v="1923"/>
    <s v="Help Lions&amp;Creators print their album!"/>
    <s v="We just finished recording our first album! All we need is a little extra help to be able to get it printed!"/>
    <n v="25000"/>
    <n v="1967"/>
    <x v="0"/>
    <x v="0"/>
    <s v="USD"/>
    <n v="1317099540"/>
    <n v="1313612532"/>
    <b v="0"/>
    <n v="13"/>
    <b v="1"/>
    <x v="4"/>
    <s v="indie rock"/>
    <x v="1923"/>
    <x v="6"/>
    <m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x v="0"/>
    <s v="USD"/>
    <n v="1389814380"/>
    <n v="1387390555"/>
    <b v="0"/>
    <n v="33"/>
    <b v="1"/>
    <x v="4"/>
    <s v="indie rock"/>
    <x v="1924"/>
    <x v="4"/>
    <m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4"/>
    <s v="indie rock"/>
    <x v="1925"/>
    <x v="4"/>
    <m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x v="0"/>
    <s v="USD"/>
    <n v="1288657560"/>
    <n v="1286319256"/>
    <b v="0"/>
    <n v="107"/>
    <b v="1"/>
    <x v="4"/>
    <s v="indie rock"/>
    <x v="1926"/>
    <x v="7"/>
    <m/>
  </r>
  <r>
    <n v="1927"/>
    <s v="GBS Detroit Presents Hampshire"/>
    <s v="Hampshire is headed to GBS Detroit."/>
    <n v="1250"/>
    <n v="1940"/>
    <x v="0"/>
    <x v="0"/>
    <s v="USD"/>
    <n v="1331182740"/>
    <n v="1329856839"/>
    <b v="0"/>
    <n v="11"/>
    <b v="1"/>
    <x v="4"/>
    <s v="indie rock"/>
    <x v="1927"/>
    <x v="5"/>
    <m/>
  </r>
  <r>
    <n v="1928"/>
    <s v="Jollyheads Circus Debut Album &quot;The Kaleidoscope Dawn&quot;"/>
    <s v="Help us master and release our debut album &quot;The Kaleidoscope Dawn&quot;"/>
    <n v="50000"/>
    <n v="1937"/>
    <x v="0"/>
    <x v="0"/>
    <s v="USD"/>
    <n v="1367940794"/>
    <n v="1365348794"/>
    <b v="0"/>
    <n v="34"/>
    <b v="1"/>
    <x v="4"/>
    <s v="indie rock"/>
    <x v="1928"/>
    <x v="4"/>
    <m/>
  </r>
  <r>
    <n v="1929"/>
    <s v="Surplus 1980 album funds for release on CD/LP."/>
    <s v="Trying to raise funds to release a full-length album on LP and CD by my post-punk studio project, Surplus 1980."/>
    <n v="1700"/>
    <n v="1920"/>
    <x v="0"/>
    <x v="0"/>
    <s v="USD"/>
    <n v="1309825866"/>
    <n v="1306197066"/>
    <b v="0"/>
    <n v="75"/>
    <b v="1"/>
    <x v="4"/>
    <s v="indie rock"/>
    <x v="1929"/>
    <x v="6"/>
    <m/>
  </r>
  <r>
    <n v="1930"/>
    <s v="Magnetic Flowers Presents: Old, Cold. Losing It."/>
    <s v="We're nearly done recording, but we're out of money! Help us release the record!!!"/>
    <n v="1500"/>
    <n v="1920"/>
    <x v="0"/>
    <x v="0"/>
    <s v="USD"/>
    <n v="1373203482"/>
    <n v="1368019482"/>
    <b v="0"/>
    <n v="26"/>
    <b v="1"/>
    <x v="4"/>
    <s v="indie rock"/>
    <x v="1930"/>
    <x v="4"/>
    <m/>
  </r>
  <r>
    <n v="1931"/>
    <s v="New Lions After Dark EP!"/>
    <s v="We're an indie rock band from Clearwater, FL headed back into the studio to finish our latest EP."/>
    <n v="1500"/>
    <n v="1918"/>
    <x v="0"/>
    <x v="0"/>
    <s v="USD"/>
    <n v="1337657400"/>
    <n v="1336512309"/>
    <b v="0"/>
    <n v="50"/>
    <b v="1"/>
    <x v="4"/>
    <s v="indie rock"/>
    <x v="1931"/>
    <x v="5"/>
    <m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x v="0"/>
    <s v="USD"/>
    <n v="1327433173"/>
    <n v="1325618773"/>
    <b v="0"/>
    <n v="80"/>
    <b v="1"/>
    <x v="4"/>
    <s v="indie rock"/>
    <x v="1932"/>
    <x v="5"/>
    <m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x v="0"/>
    <s v="USD"/>
    <n v="1411787307"/>
    <n v="1409195307"/>
    <b v="0"/>
    <n v="110"/>
    <b v="1"/>
    <x v="4"/>
    <s v="indie rock"/>
    <x v="1933"/>
    <x v="3"/>
    <m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x v="0"/>
    <s v="USD"/>
    <n v="1324789200"/>
    <n v="1321649321"/>
    <b v="0"/>
    <n v="77"/>
    <b v="1"/>
    <x v="4"/>
    <s v="indie rock"/>
    <x v="1934"/>
    <x v="6"/>
    <m/>
  </r>
  <r>
    <n v="1935"/>
    <s v="the last echo AM/PM Project"/>
    <s v="AM/PM is a 20 song dual-disk album that we're trying to record with your help! AM is a pop album and PM is an ambient/intense album!"/>
    <n v="25000"/>
    <n v="1897"/>
    <x v="0"/>
    <x v="0"/>
    <s v="USD"/>
    <n v="1403326740"/>
    <n v="1400106171"/>
    <b v="0"/>
    <n v="50"/>
    <b v="1"/>
    <x v="4"/>
    <s v="indie rock"/>
    <x v="1935"/>
    <x v="3"/>
    <m/>
  </r>
  <r>
    <n v="1936"/>
    <s v="Grandkids Record a Full-length Album!"/>
    <s v="Hey, we're Grandkids! We have enough songs to record an LP, and we need your help! We're going to make you proud, promise!"/>
    <n v="30000"/>
    <n v="1888"/>
    <x v="0"/>
    <x v="0"/>
    <s v="USD"/>
    <n v="1323151140"/>
    <n v="1320528070"/>
    <b v="0"/>
    <n v="145"/>
    <b v="1"/>
    <x v="4"/>
    <s v="indie rock"/>
    <x v="1936"/>
    <x v="6"/>
    <m/>
  </r>
  <r>
    <n v="1937"/>
    <s v="GBS Detroit Presents My Pal Val"/>
    <s v="My Pal Val is headed to Groovebox Studios in Detroit, Michigan on June 15th to record and film a live GBS Detroit EP."/>
    <n v="1000"/>
    <n v="1884"/>
    <x v="0"/>
    <x v="0"/>
    <s v="USD"/>
    <n v="1339732740"/>
    <n v="1338346281"/>
    <b v="0"/>
    <n v="29"/>
    <b v="1"/>
    <x v="4"/>
    <s v="indie rock"/>
    <x v="1937"/>
    <x v="5"/>
    <m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x v="0"/>
    <s v="USD"/>
    <n v="1372741200"/>
    <n v="1370067231"/>
    <b v="0"/>
    <n v="114"/>
    <b v="1"/>
    <x v="4"/>
    <s v="indie rock"/>
    <x v="1938"/>
    <x v="4"/>
    <m/>
  </r>
  <r>
    <n v="1939"/>
    <s v="Help I Am Clay Release Their First CD For FREE"/>
    <s v="Partner with the ministry of I Am Clay by helping them fund their new album! This enables them to release it for FREE as a gift to all!"/>
    <n v="1500"/>
    <n v="1877"/>
    <x v="0"/>
    <x v="0"/>
    <s v="USD"/>
    <n v="1362955108"/>
    <n v="1360366708"/>
    <b v="0"/>
    <n v="96"/>
    <b v="1"/>
    <x v="4"/>
    <s v="indie rock"/>
    <x v="1939"/>
    <x v="4"/>
    <m/>
  </r>
  <r>
    <n v="1940"/>
    <s v="History Grows: New K. Record"/>
    <s v="K. is about *this* close to finishing up our third record, History Grows.  Now we just need to master it and release it!"/>
    <n v="30000"/>
    <n v="1877"/>
    <x v="0"/>
    <x v="0"/>
    <s v="USD"/>
    <n v="1308110340"/>
    <n v="1304770233"/>
    <b v="0"/>
    <n v="31"/>
    <b v="1"/>
    <x v="4"/>
    <s v="indie rock"/>
    <x v="1940"/>
    <x v="6"/>
    <m/>
  </r>
  <r>
    <n v="1941"/>
    <s v="Gramofon: Modern Cloud Jukebox"/>
    <s v="Gramofon streams cloud music to your sound system. A modern jukebox: smartphones are the remotes + WiFi brings everyone together."/>
    <n v="20000"/>
    <n v="1876"/>
    <x v="0"/>
    <x v="0"/>
    <s v="USD"/>
    <n v="1400137131"/>
    <n v="1397545131"/>
    <b v="1"/>
    <n v="4883"/>
    <b v="1"/>
    <x v="2"/>
    <s v="hardware"/>
    <x v="1941"/>
    <x v="3"/>
    <m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x v="0"/>
    <s v="USD"/>
    <n v="1309809140"/>
    <n v="1302033140"/>
    <b v="1"/>
    <n v="95"/>
    <b v="1"/>
    <x v="2"/>
    <s v="hardware"/>
    <x v="1942"/>
    <x v="6"/>
    <m/>
  </r>
  <r>
    <n v="1943"/>
    <s v="RuuviTag - Open-Source Bluetooth Sensor Beacon"/>
    <s v="Next-gen 100% open-source sensor beacon platform designed especially for makers, developers and IoT companies."/>
    <n v="1000"/>
    <n v="1873"/>
    <x v="0"/>
    <x v="0"/>
    <s v="USD"/>
    <n v="1470896916"/>
    <n v="1467008916"/>
    <b v="1"/>
    <n v="2478"/>
    <b v="1"/>
    <x v="2"/>
    <s v="hardware"/>
    <x v="1943"/>
    <x v="2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x v="0"/>
    <s v="USD"/>
    <n v="1398952890"/>
    <n v="1396360890"/>
    <b v="1"/>
    <n v="1789"/>
    <b v="1"/>
    <x v="2"/>
    <s v="hardware"/>
    <x v="1944"/>
    <x v="3"/>
    <m/>
  </r>
  <r>
    <n v="1945"/>
    <s v="Oval - The First Digital HandPan"/>
    <s v="A new electronic musical instrument which allows you to play, learn and perform music using any sound you can imagine."/>
    <n v="1700"/>
    <n v="1870"/>
    <x v="0"/>
    <x v="3"/>
    <s v="EUR"/>
    <n v="1436680958"/>
    <n v="1433224958"/>
    <b v="1"/>
    <n v="680"/>
    <b v="1"/>
    <x v="2"/>
    <s v="hardware"/>
    <x v="1945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x v="0"/>
    <s v="USD"/>
    <n v="1397961361"/>
    <n v="1392780961"/>
    <b v="1"/>
    <n v="70"/>
    <b v="1"/>
    <x v="2"/>
    <s v="hardware"/>
    <x v="1946"/>
    <x v="3"/>
    <m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x v="0"/>
    <s v="USD"/>
    <n v="1258955940"/>
    <n v="1255730520"/>
    <b v="1"/>
    <n v="23"/>
    <b v="1"/>
    <x v="2"/>
    <s v="hardware"/>
    <x v="1947"/>
    <x v="8"/>
    <m/>
  </r>
  <r>
    <n v="1948"/>
    <s v="UDOO X86: The Most Powerful Maker Board Ever"/>
    <s v="10 times more powerful than Raspberry Pi 3, x86 64-bit architecture"/>
    <n v="10000"/>
    <n v="1864"/>
    <x v="0"/>
    <x v="0"/>
    <s v="USD"/>
    <n v="1465232520"/>
    <n v="1460557809"/>
    <b v="1"/>
    <n v="4245"/>
    <b v="1"/>
    <x v="2"/>
    <s v="hardware"/>
    <x v="1948"/>
    <x v="2"/>
    <m/>
  </r>
  <r>
    <n v="1949"/>
    <s v="Shake Your Power"/>
    <s v="#ShakeYourPower brings clean energy to places in the world without electricity through the power of music."/>
    <n v="20000"/>
    <n v="1862"/>
    <x v="0"/>
    <x v="1"/>
    <s v="GBP"/>
    <n v="1404986951"/>
    <n v="1402394951"/>
    <b v="1"/>
    <n v="943"/>
    <b v="1"/>
    <x v="2"/>
    <s v="hardware"/>
    <x v="1949"/>
    <x v="3"/>
    <m/>
  </r>
  <r>
    <n v="1950"/>
    <s v="Trebuchette - the snap-together, desktop trebuchet"/>
    <s v="We're building snap-together model trebuchets that are perfect for office warfare or annoying your roommate!"/>
    <n v="1700"/>
    <n v="1860"/>
    <x v="0"/>
    <x v="0"/>
    <s v="USD"/>
    <n v="1303446073"/>
    <n v="1300767673"/>
    <b v="1"/>
    <n v="1876"/>
    <b v="1"/>
    <x v="2"/>
    <s v="hardware"/>
    <x v="1950"/>
    <x v="6"/>
    <m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x v="0"/>
    <s v="USD"/>
    <n v="1478516737"/>
    <n v="1475921137"/>
    <b v="1"/>
    <n v="834"/>
    <b v="1"/>
    <x v="2"/>
    <s v="hardware"/>
    <x v="1951"/>
    <x v="2"/>
    <m/>
  </r>
  <r>
    <n v="1952"/>
    <s v="Nix Color Sensor"/>
    <s v="Nix is a breakthrough smartphone accessory. Just scan an object and instantly view the color on your iPhone, Android, PC, or Mac."/>
    <n v="1000"/>
    <n v="1855"/>
    <x v="0"/>
    <x v="5"/>
    <s v="CAD"/>
    <n v="1381934015"/>
    <n v="1378737215"/>
    <b v="1"/>
    <n v="682"/>
    <b v="1"/>
    <x v="2"/>
    <s v="hardware"/>
    <x v="1952"/>
    <x v="4"/>
    <m/>
  </r>
  <r>
    <n v="1953"/>
    <s v="NTH Music Synthesizer"/>
    <s v="The NTH is an open source music synthesizer featuring instant fun, awesome sound, and a hackable design."/>
    <n v="600"/>
    <n v="1841"/>
    <x v="0"/>
    <x v="0"/>
    <s v="USD"/>
    <n v="1330657200"/>
    <n v="1328158065"/>
    <b v="1"/>
    <n v="147"/>
    <b v="1"/>
    <x v="2"/>
    <s v="hardware"/>
    <x v="1953"/>
    <x v="5"/>
    <m/>
  </r>
  <r>
    <n v="1954"/>
    <s v="Orison â€“ Rethink the Power of Energy"/>
    <s v="The First Home Battery System You Simply Plug in to Install"/>
    <n v="1570.79"/>
    <n v="1839"/>
    <x v="0"/>
    <x v="0"/>
    <s v="USD"/>
    <n v="1457758800"/>
    <n v="1453730176"/>
    <b v="1"/>
    <n v="415"/>
    <b v="1"/>
    <x v="2"/>
    <s v="hardware"/>
    <x v="1954"/>
    <x v="2"/>
    <m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x v="0"/>
    <s v="USD"/>
    <n v="1337799600"/>
    <n v="1334989881"/>
    <b v="1"/>
    <n v="290"/>
    <b v="1"/>
    <x v="2"/>
    <s v="hardware"/>
    <x v="1955"/>
    <x v="5"/>
    <m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x v="0"/>
    <s v="USD"/>
    <n v="1429391405"/>
    <n v="1425507005"/>
    <b v="1"/>
    <n v="365"/>
    <b v="1"/>
    <x v="2"/>
    <s v="hardware"/>
    <x v="1956"/>
    <x v="0"/>
    <m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2"/>
    <s v="hardware"/>
    <x v="1957"/>
    <x v="5"/>
    <m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x v="0"/>
    <s v="USD"/>
    <n v="1364078561"/>
    <n v="1361490161"/>
    <b v="1"/>
    <n v="1356"/>
    <b v="1"/>
    <x v="2"/>
    <s v="hardware"/>
    <x v="1958"/>
    <x v="4"/>
    <m/>
  </r>
  <r>
    <n v="1959"/>
    <s v="Heat Seek NYC"/>
    <s v="A thermometer that connects to the internet to help New York City turn the heat on for thousands of tenants with no heat in the winter."/>
    <n v="12000"/>
    <n v="1827"/>
    <x v="0"/>
    <x v="0"/>
    <s v="USD"/>
    <n v="1412121600"/>
    <n v="1408565860"/>
    <b v="1"/>
    <n v="424"/>
    <b v="1"/>
    <x v="2"/>
    <s v="hardware"/>
    <x v="1959"/>
    <x v="3"/>
    <m/>
  </r>
  <r>
    <n v="1960"/>
    <s v="TREKKAYAK"/>
    <s v="Trekkayak is an ultralight, durable and inflatable boat to be carried in your backpack to cross a lake or paddle down a river."/>
    <n v="1500"/>
    <n v="1826"/>
    <x v="0"/>
    <x v="11"/>
    <s v="SEK"/>
    <n v="1419151341"/>
    <n v="1416559341"/>
    <b v="1"/>
    <n v="33"/>
    <b v="1"/>
    <x v="2"/>
    <s v="hardware"/>
    <x v="1960"/>
    <x v="3"/>
    <m/>
  </r>
  <r>
    <n v="1961"/>
    <s v="Public Lab DIY Spectrometry Kit"/>
    <s v="This DIY kit helps analyze materials and contaminants. We need your help to build a library of open-source spectral data."/>
    <n v="15000"/>
    <n v="1825"/>
    <x v="0"/>
    <x v="0"/>
    <s v="USD"/>
    <n v="1349495940"/>
    <n v="1346042417"/>
    <b v="1"/>
    <n v="1633"/>
    <b v="1"/>
    <x v="2"/>
    <s v="hardware"/>
    <x v="1961"/>
    <x v="5"/>
    <m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x v="0"/>
    <s v="USD"/>
    <n v="1400006636"/>
    <n v="1397414636"/>
    <b v="1"/>
    <n v="306"/>
    <b v="1"/>
    <x v="2"/>
    <s v="hardware"/>
    <x v="1962"/>
    <x v="3"/>
    <m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x v="1"/>
    <s v="GBP"/>
    <n v="1410862734"/>
    <n v="1407838734"/>
    <b v="1"/>
    <n v="205"/>
    <b v="1"/>
    <x v="2"/>
    <s v="hardware"/>
    <x v="1963"/>
    <x v="3"/>
    <m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x v="13"/>
    <s v="EUR"/>
    <n v="1461306772"/>
    <n v="1458714772"/>
    <b v="1"/>
    <n v="1281"/>
    <b v="1"/>
    <x v="2"/>
    <s v="hardware"/>
    <x v="1964"/>
    <x v="2"/>
    <m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x v="0"/>
    <s v="USD"/>
    <n v="1326330000"/>
    <n v="1324433310"/>
    <b v="1"/>
    <n v="103"/>
    <b v="1"/>
    <x v="2"/>
    <s v="hardware"/>
    <x v="1965"/>
    <x v="6"/>
    <m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x v="0"/>
    <s v="USD"/>
    <n v="1408021098"/>
    <n v="1405429098"/>
    <b v="1"/>
    <n v="1513"/>
    <b v="1"/>
    <x v="2"/>
    <s v="hardware"/>
    <x v="1966"/>
    <x v="3"/>
    <m/>
  </r>
  <r>
    <n v="1967"/>
    <s v="Ion: A Music Detecting Mood Light with Bluetooth Low Energy"/>
    <s v="Ion is a light show for your desk, dorm room, or living room.  It responds to music, connects to your phone, and brightens your day!"/>
    <n v="1800"/>
    <n v="1800"/>
    <x v="0"/>
    <x v="0"/>
    <s v="USD"/>
    <n v="1398959729"/>
    <n v="1396367729"/>
    <b v="1"/>
    <n v="405"/>
    <b v="1"/>
    <x v="2"/>
    <s v="hardware"/>
    <x v="1967"/>
    <x v="3"/>
    <m/>
  </r>
  <r>
    <n v="1968"/>
    <s v="XSHIFTER: World's First Affordable Wireless Shifting System"/>
    <s v="Bringing the advantages of wireless smart shifting to every cyclist. FITS ANY BIKE"/>
    <n v="3000000"/>
    <n v="1800"/>
    <x v="0"/>
    <x v="0"/>
    <s v="USD"/>
    <n v="1480777515"/>
    <n v="1478095515"/>
    <b v="1"/>
    <n v="510"/>
    <b v="1"/>
    <x v="2"/>
    <s v="hardware"/>
    <x v="1968"/>
    <x v="2"/>
    <m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x v="1"/>
    <s v="GBP"/>
    <n v="1470423668"/>
    <n v="1467831668"/>
    <b v="1"/>
    <n v="1887"/>
    <b v="1"/>
    <x v="2"/>
    <s v="hardware"/>
    <x v="1969"/>
    <x v="2"/>
    <m/>
  </r>
  <r>
    <n v="1970"/>
    <s v="APOC: Mini Radiation Detector"/>
    <s v="The APOC is a gamma particle detector that will help you learn about radiation and find radioactive things!"/>
    <n v="1500"/>
    <n v="1788.57"/>
    <x v="0"/>
    <x v="0"/>
    <s v="USD"/>
    <n v="1366429101"/>
    <n v="1361248701"/>
    <b v="1"/>
    <n v="701"/>
    <b v="1"/>
    <x v="2"/>
    <s v="hardware"/>
    <x v="1970"/>
    <x v="4"/>
    <m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x v="0"/>
    <s v="USD"/>
    <n v="1384488000"/>
    <n v="1381752061"/>
    <b v="1"/>
    <n v="3863"/>
    <b v="1"/>
    <x v="2"/>
    <s v="hardware"/>
    <x v="1971"/>
    <x v="4"/>
    <m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x v="0"/>
    <s v="USD"/>
    <n v="1353201444"/>
    <n v="1350605844"/>
    <b v="1"/>
    <n v="238"/>
    <b v="1"/>
    <x v="2"/>
    <s v="hardware"/>
    <x v="1972"/>
    <x v="5"/>
    <m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x v="0"/>
    <s v="USD"/>
    <n v="1470466800"/>
    <n v="1467134464"/>
    <b v="1"/>
    <n v="2051"/>
    <b v="1"/>
    <x v="2"/>
    <s v="hardware"/>
    <x v="1973"/>
    <x v="2"/>
    <m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x v="1"/>
    <s v="GBP"/>
    <n v="1376899269"/>
    <n v="1371715269"/>
    <b v="1"/>
    <n v="402"/>
    <b v="1"/>
    <x v="2"/>
    <s v="hardware"/>
    <x v="1974"/>
    <x v="4"/>
    <m/>
  </r>
  <r>
    <n v="1975"/>
    <s v="Bugle2: A DIY Phono Preamp"/>
    <s v="The Bugle2 is a second generation DIY kit phono preamplifier for vinyl playback."/>
    <n v="12000"/>
    <n v="1776"/>
    <x v="0"/>
    <x v="0"/>
    <s v="USD"/>
    <n v="1362938851"/>
    <n v="1360346851"/>
    <b v="1"/>
    <n v="253"/>
    <b v="1"/>
    <x v="2"/>
    <s v="hardware"/>
    <x v="1975"/>
    <x v="4"/>
    <m/>
  </r>
  <r>
    <n v="1976"/>
    <s v="Pi Lite white - Bright white LED display for Raspberry Pi"/>
    <s v="Can you help us make an ultra bright white one a reality?"/>
    <n v="1500"/>
    <n v="1776"/>
    <x v="0"/>
    <x v="1"/>
    <s v="GBP"/>
    <n v="1373751325"/>
    <n v="1371159325"/>
    <b v="1"/>
    <n v="473"/>
    <b v="1"/>
    <x v="2"/>
    <s v="hardware"/>
    <x v="1976"/>
    <x v="4"/>
    <m/>
  </r>
  <r>
    <n v="1977"/>
    <s v="Ario: Smart Lighting. Better Health."/>
    <s v="Ario learns about you, syncs your body clock, and keeps you healthy through natural lighting patterns."/>
    <n v="1750"/>
    <n v="1776"/>
    <x v="0"/>
    <x v="0"/>
    <s v="USD"/>
    <n v="1450511940"/>
    <n v="1446527540"/>
    <b v="1"/>
    <n v="821"/>
    <b v="1"/>
    <x v="2"/>
    <s v="hardware"/>
    <x v="1977"/>
    <x v="0"/>
    <m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x v="0"/>
    <s v="USD"/>
    <n v="1339484400"/>
    <n v="1336627492"/>
    <b v="1"/>
    <n v="388"/>
    <b v="1"/>
    <x v="2"/>
    <s v="hardware"/>
    <x v="1978"/>
    <x v="5"/>
    <m/>
  </r>
  <r>
    <n v="1979"/>
    <s v="Skybuds - truly wireless earbuds and smartphone case"/>
    <s v="Truly wireless premium earbuds with a battery-boosting smartphone case for charging and storage"/>
    <n v="1200"/>
    <n v="1773"/>
    <x v="0"/>
    <x v="0"/>
    <s v="USD"/>
    <n v="1447909140"/>
    <n v="1444734146"/>
    <b v="1"/>
    <n v="813"/>
    <b v="1"/>
    <x v="2"/>
    <s v="hardware"/>
    <x v="1979"/>
    <x v="0"/>
    <m/>
  </r>
  <r>
    <n v="1980"/>
    <s v="YOUMO - Your Smart Modular Power Strip"/>
    <s v="Multi-power charging that is smarter, stylish and designed for you."/>
    <n v="4000"/>
    <n v="1772"/>
    <x v="0"/>
    <x v="12"/>
    <s v="EUR"/>
    <n v="1459684862"/>
    <n v="1456232462"/>
    <b v="1"/>
    <n v="1945"/>
    <b v="1"/>
    <x v="2"/>
    <s v="hardware"/>
    <x v="1980"/>
    <x v="2"/>
    <m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x v="5"/>
    <s v="CAD"/>
    <n v="1404926665"/>
    <n v="1402334665"/>
    <b v="0"/>
    <n v="12"/>
    <b v="0"/>
    <x v="8"/>
    <s v="people"/>
    <x v="1981"/>
    <x v="3"/>
    <m/>
  </r>
  <r>
    <n v="1982"/>
    <s v="Lonely Boy: 55 male models 200s sensual expression"/>
    <s v="Express a very dark place in my childhood. Release my emotions through photography in a form of Art."/>
    <n v="1500"/>
    <n v="1766"/>
    <x v="2"/>
    <x v="7"/>
    <s v="HKD"/>
    <n v="1480863887"/>
    <n v="1478268287"/>
    <b v="0"/>
    <n v="0"/>
    <b v="0"/>
    <x v="8"/>
    <s v="people"/>
    <x v="1982"/>
    <x v="2"/>
    <m/>
  </r>
  <r>
    <n v="1983"/>
    <s v="Vegans of Hawai'i - 140'000 Strong?"/>
    <s v="A vegan photographer bringing Hawaii to the tipping point of plant pure wisdom, featuring the most influential early adopters."/>
    <n v="5000"/>
    <n v="1762"/>
    <x v="2"/>
    <x v="0"/>
    <s v="USD"/>
    <n v="1472799600"/>
    <n v="1470874618"/>
    <b v="0"/>
    <n v="16"/>
    <b v="0"/>
    <x v="8"/>
    <s v="people"/>
    <x v="1983"/>
    <x v="2"/>
    <m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x v="0"/>
    <s v="USD"/>
    <n v="1417377481"/>
    <n v="1412189881"/>
    <b v="0"/>
    <n v="7"/>
    <b v="0"/>
    <x v="8"/>
    <s v="people"/>
    <x v="1984"/>
    <x v="3"/>
    <m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x v="1"/>
    <s v="GBP"/>
    <n v="1470178800"/>
    <n v="1467650771"/>
    <b v="0"/>
    <n v="4"/>
    <b v="0"/>
    <x v="8"/>
    <s v="people"/>
    <x v="1985"/>
    <x v="2"/>
    <m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x v="1"/>
    <s v="GBP"/>
    <n v="1457947483"/>
    <n v="1455359083"/>
    <b v="0"/>
    <n v="1"/>
    <b v="0"/>
    <x v="8"/>
    <s v="people"/>
    <x v="1986"/>
    <x v="2"/>
    <m/>
  </r>
  <r>
    <n v="1987"/>
    <s v="Ethiopia: Beheld"/>
    <s v="A collection of images that depicts the beauty and diversity within Ethiopia"/>
    <n v="700"/>
    <n v="1750"/>
    <x v="2"/>
    <x v="1"/>
    <s v="GBP"/>
    <n v="1425223276"/>
    <n v="1422631276"/>
    <b v="0"/>
    <n v="28"/>
    <b v="0"/>
    <x v="8"/>
    <s v="people"/>
    <x v="1987"/>
    <x v="0"/>
    <m/>
  </r>
  <r>
    <n v="1988"/>
    <s v="Phillip Michael Photography"/>
    <s v="Expressing art in an image!"/>
    <n v="75000"/>
    <n v="1748"/>
    <x v="2"/>
    <x v="0"/>
    <s v="USD"/>
    <n v="1440094742"/>
    <n v="1437502742"/>
    <b v="0"/>
    <n v="1"/>
    <b v="0"/>
    <x v="8"/>
    <s v="people"/>
    <x v="1988"/>
    <x v="0"/>
    <m/>
  </r>
  <r>
    <n v="1989"/>
    <s v="Shutters of Hope: The Real Faces of Infertility"/>
    <s v="Creating an awareness for infertility through photographing families and showcasing the real faces of infertility."/>
    <n v="7200"/>
    <n v="1742"/>
    <x v="2"/>
    <x v="0"/>
    <s v="USD"/>
    <n v="1481473208"/>
    <n v="1478881208"/>
    <b v="0"/>
    <n v="1"/>
    <b v="0"/>
    <x v="8"/>
    <s v="people"/>
    <x v="1989"/>
    <x v="2"/>
    <m/>
  </r>
  <r>
    <n v="1990"/>
    <s v="The Virgin of the Path"/>
    <s v="An art nude photography book that includes traditional black and white sepia nudes as well as experimiental color nudes."/>
    <n v="16500"/>
    <n v="1739"/>
    <x v="2"/>
    <x v="0"/>
    <s v="USD"/>
    <n v="1455338532"/>
    <n v="1454042532"/>
    <b v="0"/>
    <n v="5"/>
    <b v="0"/>
    <x v="8"/>
    <s v="people"/>
    <x v="1990"/>
    <x v="2"/>
    <m/>
  </r>
  <r>
    <n v="1991"/>
    <s v="Portraits of Resilience"/>
    <s v="Taking (and giving) professional portraits of survivors of human trafficking in Myanmar."/>
    <n v="1200"/>
    <n v="1728.07"/>
    <x v="2"/>
    <x v="0"/>
    <s v="USD"/>
    <n v="1435958786"/>
    <n v="1434144386"/>
    <b v="0"/>
    <n v="3"/>
    <b v="0"/>
    <x v="8"/>
    <s v="people"/>
    <x v="1991"/>
    <x v="0"/>
    <m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8"/>
    <s v="people"/>
    <x v="1992"/>
    <x v="0"/>
    <m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x v="1"/>
    <s v="GBP"/>
    <n v="1450706837"/>
    <n v="1448114837"/>
    <b v="0"/>
    <n v="0"/>
    <b v="0"/>
    <x v="8"/>
    <s v="people"/>
    <x v="1993"/>
    <x v="0"/>
    <m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x v="0"/>
    <s v="USD"/>
    <n v="1481072942"/>
    <n v="1475885342"/>
    <b v="0"/>
    <n v="0"/>
    <b v="0"/>
    <x v="8"/>
    <s v="people"/>
    <x v="1994"/>
    <x v="2"/>
    <m/>
  </r>
  <r>
    <n v="1995"/>
    <s v="The Girl With(out) The Camera"/>
    <s v="I'm looking to pursue my dream of becoming a full time photographer, using my current creative experience as a graphic designer."/>
    <n v="26000"/>
    <n v="1707"/>
    <x v="2"/>
    <x v="5"/>
    <s v="CAD"/>
    <n v="1437082736"/>
    <n v="1435354736"/>
    <b v="0"/>
    <n v="3"/>
    <b v="0"/>
    <x v="8"/>
    <s v="people"/>
    <x v="1995"/>
    <x v="0"/>
    <m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x v="0"/>
    <s v="USD"/>
    <n v="1405021211"/>
    <n v="1402429211"/>
    <b v="0"/>
    <n v="0"/>
    <b v="0"/>
    <x v="8"/>
    <s v="people"/>
    <x v="1996"/>
    <x v="3"/>
    <m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x v="0"/>
    <s v="USD"/>
    <n v="1409091612"/>
    <n v="1406499612"/>
    <b v="0"/>
    <n v="0"/>
    <b v="0"/>
    <x v="8"/>
    <s v="people"/>
    <x v="1997"/>
    <x v="3"/>
    <m/>
  </r>
  <r>
    <n v="1998"/>
    <s v="Photography from Below"/>
    <s v="I am moving to Guatemala to document and report on the growing community resistance movements across Central America and Mexico"/>
    <n v="1700"/>
    <n v="1700.01"/>
    <x v="2"/>
    <x v="0"/>
    <s v="USD"/>
    <n v="1406861438"/>
    <n v="1402973438"/>
    <b v="0"/>
    <n v="3"/>
    <b v="0"/>
    <x v="8"/>
    <s v="people"/>
    <x v="1998"/>
    <x v="3"/>
    <m/>
  </r>
  <r>
    <n v="1999"/>
    <s v="Planet Venus"/>
    <s v="This is a portrait photo project aiming to inspire women to explore themselves and live their passion"/>
    <n v="1300"/>
    <n v="1700"/>
    <x v="2"/>
    <x v="1"/>
    <s v="GBP"/>
    <n v="1415882108"/>
    <n v="1413286508"/>
    <b v="0"/>
    <n v="7"/>
    <b v="0"/>
    <x v="8"/>
    <s v="people"/>
    <x v="1999"/>
    <x v="3"/>
    <m/>
  </r>
  <r>
    <n v="2000"/>
    <s v="Jacs+Cam 2016 calendar"/>
    <s v="What do you get when you combine 2 of the hottest alt-models in North America with one Canadian photographer? Make a CALENDAR!!!"/>
    <n v="6000"/>
    <n v="1698"/>
    <x v="2"/>
    <x v="5"/>
    <s v="CAD"/>
    <n v="1452120613"/>
    <n v="1449528613"/>
    <b v="0"/>
    <n v="25"/>
    <b v="0"/>
    <x v="8"/>
    <s v="people"/>
    <x v="2000"/>
    <x v="0"/>
    <m/>
  </r>
  <r>
    <n v="2001"/>
    <s v="Nuimo: Seamless Smart Home Interface"/>
    <s v="Nuimo is a universal controller for the internet of things. Control your music, lights, locks and more."/>
    <n v="3500"/>
    <n v="1697"/>
    <x v="0"/>
    <x v="12"/>
    <s v="EUR"/>
    <n v="1434139200"/>
    <n v="1431406916"/>
    <b v="1"/>
    <n v="1637"/>
    <b v="1"/>
    <x v="2"/>
    <s v="hardware"/>
    <x v="2001"/>
    <x v="0"/>
    <m/>
  </r>
  <r>
    <n v="2002"/>
    <s v="JeVois: Open-Source Quad-Core Smart Machine Vision Camera"/>
    <s v="Open-source quad-core camera effortlessly adds powerful machine vision to all your PC/Arduino/Raspberry Pi projects"/>
    <n v="10500"/>
    <n v="1697"/>
    <x v="0"/>
    <x v="0"/>
    <s v="USD"/>
    <n v="1485191143"/>
    <n v="1482599143"/>
    <b v="1"/>
    <n v="1375"/>
    <b v="1"/>
    <x v="2"/>
    <s v="hardware"/>
    <x v="2002"/>
    <x v="2"/>
    <m/>
  </r>
  <r>
    <n v="2003"/>
    <s v="velosynth"/>
    <s v="velosynth is an open-source bicycle interaction synthesizer. it interprets the speed and acceleration of a bicycle into expressive audio feedback."/>
    <n v="12000"/>
    <n v="1691"/>
    <x v="0"/>
    <x v="0"/>
    <s v="USD"/>
    <n v="1278111600"/>
    <n v="1276830052"/>
    <b v="1"/>
    <n v="17"/>
    <b v="1"/>
    <x v="2"/>
    <s v="hardware"/>
    <x v="2003"/>
    <x v="7"/>
    <m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x v="0"/>
    <s v="USD"/>
    <n v="1405002663"/>
    <n v="1402410663"/>
    <b v="1"/>
    <n v="354"/>
    <b v="1"/>
    <x v="2"/>
    <s v="hardware"/>
    <x v="2004"/>
    <x v="3"/>
    <m/>
  </r>
  <r>
    <n v="2005"/>
    <s v="bassAware Holster"/>
    <s v="The bassAware Holster is a new type of wearable audio technology that uses vibration to create a massive bass experience."/>
    <n v="1500"/>
    <n v="1686"/>
    <x v="0"/>
    <x v="0"/>
    <s v="USD"/>
    <n v="1381895940"/>
    <n v="1379532618"/>
    <b v="1"/>
    <n v="191"/>
    <b v="1"/>
    <x v="2"/>
    <s v="hardware"/>
    <x v="2005"/>
    <x v="4"/>
    <m/>
  </r>
  <r>
    <n v="2006"/>
    <s v="MAID Oven - Make All Incredible Dishes"/>
    <s v="MAID is a smart kitchen assistant &amp; a multifunctional oven. MAID knows what to cook and how to cook. Cooking is now easy,fun &amp; social."/>
    <n v="800"/>
    <n v="1686"/>
    <x v="0"/>
    <x v="0"/>
    <s v="USD"/>
    <n v="1417611645"/>
    <n v="1414584045"/>
    <b v="1"/>
    <n v="303"/>
    <b v="1"/>
    <x v="2"/>
    <s v="hardware"/>
    <x v="2006"/>
    <x v="3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551"/>
    <n v="1686"/>
    <x v="0"/>
    <x v="0"/>
    <s v="USD"/>
    <n v="1282622400"/>
    <n v="1276891586"/>
    <b v="1"/>
    <n v="137"/>
    <b v="1"/>
    <x v="2"/>
    <s v="hardware"/>
    <x v="2007"/>
    <x v="7"/>
    <m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x v="0"/>
    <s v="USD"/>
    <n v="1316442622"/>
    <n v="1312641022"/>
    <b v="1"/>
    <n v="41"/>
    <b v="1"/>
    <x v="2"/>
    <s v="hardware"/>
    <x v="2008"/>
    <x v="6"/>
    <m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x v="12"/>
    <s v="EUR"/>
    <n v="1479890743"/>
    <n v="1476776743"/>
    <b v="1"/>
    <n v="398"/>
    <b v="1"/>
    <x v="2"/>
    <s v="hardware"/>
    <x v="2009"/>
    <x v="2"/>
    <m/>
  </r>
  <r>
    <n v="2010"/>
    <s v="Weighitz: Weigh Smarter"/>
    <s v="Weighitz are miniature smart scales designed to weigh anything in the home."/>
    <n v="1650"/>
    <n v="1669"/>
    <x v="0"/>
    <x v="0"/>
    <s v="USD"/>
    <n v="1471564491"/>
    <n v="1468972491"/>
    <b v="1"/>
    <n v="1737"/>
    <b v="1"/>
    <x v="2"/>
    <s v="hardware"/>
    <x v="2010"/>
    <x v="2"/>
    <m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x v="15"/>
    <s v="EUR"/>
    <n v="1452553200"/>
    <n v="1449650173"/>
    <b v="1"/>
    <n v="971"/>
    <b v="1"/>
    <x v="2"/>
    <s v="hardware"/>
    <x v="2011"/>
    <x v="0"/>
    <m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x v="0"/>
    <s v="USD"/>
    <n v="1423165441"/>
    <n v="1420573441"/>
    <b v="1"/>
    <n v="183"/>
    <b v="1"/>
    <x v="2"/>
    <s v="hardware"/>
    <x v="2012"/>
    <x v="0"/>
    <m/>
  </r>
  <r>
    <n v="2013"/>
    <s v="Portal: Turbocharged WiFi"/>
    <s v="Crowds can slow WiFi to a crawl, but not Portal. Stream ultraHD videos without buffering and play Internet games without lagging."/>
    <n v="1500"/>
    <n v="1661"/>
    <x v="0"/>
    <x v="0"/>
    <s v="USD"/>
    <n v="1468019014"/>
    <n v="1462835014"/>
    <b v="1"/>
    <n v="4562"/>
    <b v="1"/>
    <x v="2"/>
    <s v="hardware"/>
    <x v="2013"/>
    <x v="2"/>
    <m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x v="0"/>
    <s v="USD"/>
    <n v="1364184539"/>
    <n v="1361250539"/>
    <b v="1"/>
    <n v="26457"/>
    <b v="1"/>
    <x v="2"/>
    <s v="hardware"/>
    <x v="2014"/>
    <x v="4"/>
    <m/>
  </r>
  <r>
    <n v="2015"/>
    <s v="ExtraCore (Arduino Compatible)"/>
    <s v="ExtraCore is a 1&quot; x 1&quot; 22 I/O pin Arduino Compatible. It's 1.7 grams and 16mhz of tiny Arduino style coolness."/>
    <n v="1500"/>
    <n v="1660"/>
    <x v="0"/>
    <x v="0"/>
    <s v="USD"/>
    <n v="1315602163"/>
    <n v="1313010163"/>
    <b v="1"/>
    <n v="162"/>
    <b v="1"/>
    <x v="2"/>
    <s v="hardware"/>
    <x v="2015"/>
    <x v="6"/>
    <m/>
  </r>
  <r>
    <n v="2016"/>
    <s v="Hydra: a triple-output power supply for electronics projects"/>
    <s v="A smart, compact power supply designed to power anything, anywhere"/>
    <n v="1650"/>
    <n v="1660"/>
    <x v="0"/>
    <x v="0"/>
    <s v="USD"/>
    <n v="1362863299"/>
    <n v="1360271299"/>
    <b v="1"/>
    <n v="479"/>
    <b v="1"/>
    <x v="2"/>
    <s v="hardware"/>
    <x v="2016"/>
    <x v="4"/>
    <m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x v="0"/>
    <s v="USD"/>
    <n v="1332561600"/>
    <n v="1329873755"/>
    <b v="1"/>
    <n v="426"/>
    <b v="1"/>
    <x v="2"/>
    <s v="hardware"/>
    <x v="2017"/>
    <x v="5"/>
    <m/>
  </r>
  <r>
    <n v="2018"/>
    <s v="Scriba - the stylus reinvented"/>
    <s v="Scriba puts creative control back in your hands. Its flexible body and dynamic squeeze motion responding beautifully to your touch."/>
    <n v="1500"/>
    <n v="1655"/>
    <x v="0"/>
    <x v="17"/>
    <s v="EUR"/>
    <n v="1439455609"/>
    <n v="1436863609"/>
    <b v="1"/>
    <n v="450"/>
    <b v="1"/>
    <x v="2"/>
    <s v="hardware"/>
    <x v="2018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21000"/>
    <n v="1655"/>
    <x v="0"/>
    <x v="0"/>
    <s v="USD"/>
    <n v="1474563621"/>
    <n v="1471971621"/>
    <b v="1"/>
    <n v="1780"/>
    <b v="1"/>
    <x v="2"/>
    <s v="hardware"/>
    <x v="2019"/>
    <x v="2"/>
    <m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x v="0"/>
    <s v="USD"/>
    <n v="1400108640"/>
    <n v="1396923624"/>
    <b v="1"/>
    <n v="122"/>
    <b v="1"/>
    <x v="2"/>
    <s v="hardware"/>
    <x v="2020"/>
    <x v="3"/>
    <m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x v="0"/>
    <s v="USD"/>
    <n v="1411522897"/>
    <n v="1407634897"/>
    <b v="1"/>
    <n v="95"/>
    <b v="1"/>
    <x v="2"/>
    <s v="hardware"/>
    <x v="2021"/>
    <x v="3"/>
    <m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x v="0"/>
    <s v="USD"/>
    <n v="1465652372"/>
    <n v="1463060372"/>
    <b v="1"/>
    <n v="325"/>
    <b v="1"/>
    <x v="2"/>
    <s v="hardware"/>
    <x v="2022"/>
    <x v="2"/>
    <m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x v="0"/>
    <s v="USD"/>
    <n v="1434017153"/>
    <n v="1431425153"/>
    <b v="1"/>
    <n v="353"/>
    <b v="1"/>
    <x v="2"/>
    <s v="hardware"/>
    <x v="2023"/>
    <x v="0"/>
    <m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x v="0"/>
    <s v="USD"/>
    <n v="1344826800"/>
    <n v="1341875544"/>
    <b v="1"/>
    <n v="105"/>
    <b v="1"/>
    <x v="2"/>
    <s v="hardware"/>
    <x v="2024"/>
    <x v="5"/>
    <m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x v="12"/>
    <s v="EUR"/>
    <n v="1433996746"/>
    <n v="1431404746"/>
    <b v="1"/>
    <n v="729"/>
    <b v="1"/>
    <x v="2"/>
    <s v="hardware"/>
    <x v="2025"/>
    <x v="0"/>
    <m/>
  </r>
  <r>
    <n v="2026"/>
    <s v="MIDI Sprout - Biodata Sonification Device"/>
    <s v="MIDI Sprout enables plants to play synthesizers in real time."/>
    <n v="30000"/>
    <n v="1626"/>
    <x v="0"/>
    <x v="0"/>
    <s v="USD"/>
    <n v="1398052740"/>
    <n v="1394127585"/>
    <b v="1"/>
    <n v="454"/>
    <b v="1"/>
    <x v="2"/>
    <s v="hardware"/>
    <x v="2026"/>
    <x v="3"/>
    <m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x v="0"/>
    <s v="USD"/>
    <n v="1427740319"/>
    <n v="1423855919"/>
    <b v="1"/>
    <n v="539"/>
    <b v="1"/>
    <x v="2"/>
    <s v="hardware"/>
    <x v="2027"/>
    <x v="0"/>
    <m/>
  </r>
  <r>
    <n v="2028"/>
    <s v="Building the Open Source Bussard Fusion Reactor "/>
    <s v="Building an open source Bussard fusion reactor, aka the Polywell."/>
    <n v="1000"/>
    <n v="1625"/>
    <x v="0"/>
    <x v="0"/>
    <s v="USD"/>
    <n v="1268690100"/>
    <n v="1265493806"/>
    <b v="1"/>
    <n v="79"/>
    <b v="1"/>
    <x v="2"/>
    <s v="hardware"/>
    <x v="2028"/>
    <x v="7"/>
    <m/>
  </r>
  <r>
    <n v="2029"/>
    <s v="Lumin8 Pro"/>
    <s v="Lumin8 Pro is a fun and easy to use light controller that makes light dance to your favorite music."/>
    <n v="1000"/>
    <n v="1623"/>
    <x v="0"/>
    <x v="0"/>
    <s v="USD"/>
    <n v="1409099481"/>
    <n v="1406507481"/>
    <b v="1"/>
    <n v="94"/>
    <b v="1"/>
    <x v="2"/>
    <s v="hardware"/>
    <x v="2029"/>
    <x v="3"/>
    <m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x v="1"/>
    <s v="GBP"/>
    <n v="1354233296"/>
    <n v="1351641296"/>
    <b v="1"/>
    <n v="625"/>
    <b v="1"/>
    <x v="2"/>
    <s v="hardware"/>
    <x v="2030"/>
    <x v="5"/>
    <m/>
  </r>
  <r>
    <n v="2031"/>
    <s v="Linkio: the $100 Smart Home Devices Solution"/>
    <s v="With Linkio you can use your smartphone to control every electronic you own- for only $100!"/>
    <n v="1500"/>
    <n v="1616"/>
    <x v="0"/>
    <x v="9"/>
    <s v="EUR"/>
    <n v="1420765200"/>
    <n v="1417506853"/>
    <b v="1"/>
    <n v="508"/>
    <b v="1"/>
    <x v="2"/>
    <s v="hardware"/>
    <x v="2031"/>
    <x v="3"/>
    <m/>
  </r>
  <r>
    <n v="2032"/>
    <s v="PocketLab Voyager | Explore Science in Your World"/>
    <s v="PocketLab Voyager and PocketLab Weather are rugged science labs that you can take anywhere to explore the world around you."/>
    <n v="1000"/>
    <n v="1614"/>
    <x v="0"/>
    <x v="0"/>
    <s v="USD"/>
    <n v="1481778000"/>
    <n v="1479216874"/>
    <b v="1"/>
    <n v="531"/>
    <b v="1"/>
    <x v="2"/>
    <s v="hardware"/>
    <x v="2032"/>
    <x v="2"/>
    <m/>
  </r>
  <r>
    <n v="2033"/>
    <s v="BrewNanny Home Brew Monitor"/>
    <s v="BrewNannyâ„¢ accurately measures the health and progress of your home brew and alerts you to problems immediately, wherever you are."/>
    <n v="1570"/>
    <n v="1614"/>
    <x v="0"/>
    <x v="0"/>
    <s v="USD"/>
    <n v="1398477518"/>
    <n v="1395885518"/>
    <b v="1"/>
    <n v="158"/>
    <b v="1"/>
    <x v="2"/>
    <s v="hardware"/>
    <x v="2033"/>
    <x v="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x v="0"/>
    <s v="USD"/>
    <n v="1430981880"/>
    <n v="1426216033"/>
    <b v="1"/>
    <n v="508"/>
    <b v="1"/>
    <x v="2"/>
    <s v="hardware"/>
    <x v="2034"/>
    <x v="0"/>
    <m/>
  </r>
  <r>
    <n v="2035"/>
    <s v="OpenBCI: Biosensing for Everybody"/>
    <s v="Announcing the GANGLION and the ULTRACORTEXâ€”a $99 biodata acquisition device and a 3D-printed, brain-sensing headset."/>
    <n v="1000"/>
    <n v="1610"/>
    <x v="0"/>
    <x v="0"/>
    <s v="USD"/>
    <n v="1450486800"/>
    <n v="1446562807"/>
    <b v="1"/>
    <n v="644"/>
    <b v="1"/>
    <x v="2"/>
    <s v="hardware"/>
    <x v="2035"/>
    <x v="0"/>
    <m/>
  </r>
  <r>
    <n v="2036"/>
    <s v="L.E.D Portable Charger"/>
    <s v="A high-capacity portable charger with LED lights keeps your iPhone, iPad, smartphones, tablets and other devices juiced up on-the-go."/>
    <n v="20000"/>
    <n v="1605"/>
    <x v="0"/>
    <x v="0"/>
    <s v="USD"/>
    <n v="1399668319"/>
    <n v="1397076319"/>
    <b v="1"/>
    <n v="848"/>
    <b v="1"/>
    <x v="2"/>
    <s v="hardware"/>
    <x v="2036"/>
    <x v="3"/>
    <m/>
  </r>
  <r>
    <n v="2037"/>
    <s v="Pedal Power -- Human Scale Energy For Everyday Tasks"/>
    <s v="With an efficiency of 97%, bicycle technology is nearly perfect. So why do we use it only for transportation?"/>
    <n v="1350"/>
    <n v="1605"/>
    <x v="0"/>
    <x v="0"/>
    <s v="USD"/>
    <n v="1388383353"/>
    <n v="1383195753"/>
    <b v="1"/>
    <n v="429"/>
    <b v="1"/>
    <x v="2"/>
    <s v="hardware"/>
    <x v="2037"/>
    <x v="4"/>
    <m/>
  </r>
  <r>
    <n v="2038"/>
    <s v="OWL Programmable Effects Pedal"/>
    <s v="The OWL is an open source, open hardware, reprogrammable effects pedal designed for musicians, coders, and hackers."/>
    <n v="1500"/>
    <n v="1601"/>
    <x v="0"/>
    <x v="1"/>
    <s v="GBP"/>
    <n v="1372701600"/>
    <n v="1369895421"/>
    <b v="1"/>
    <n v="204"/>
    <b v="1"/>
    <x v="2"/>
    <s v="hardware"/>
    <x v="2038"/>
    <x v="4"/>
    <m/>
  </r>
  <r>
    <n v="2039"/>
    <s v="ODIN2: Smart Projector for movies, video calls, and apps"/>
    <s v="Open up your digital worlds with the most sophisticated, intuitive android smart projector."/>
    <n v="1500"/>
    <n v="1594"/>
    <x v="0"/>
    <x v="0"/>
    <s v="USD"/>
    <n v="1480568340"/>
    <n v="1477996325"/>
    <b v="1"/>
    <n v="379"/>
    <b v="1"/>
    <x v="2"/>
    <s v="hardware"/>
    <x v="2039"/>
    <x v="2"/>
    <m/>
  </r>
  <r>
    <n v="2040"/>
    <s v="Programmable Capacitor"/>
    <s v="4.29 Billion+ Capacitor Combinations._x000a_No Coding Required."/>
    <n v="1500"/>
    <n v="1590.29"/>
    <x v="0"/>
    <x v="0"/>
    <s v="USD"/>
    <n v="1384557303"/>
    <n v="1383257703"/>
    <b v="1"/>
    <n v="271"/>
    <b v="1"/>
    <x v="2"/>
    <s v="hardware"/>
    <x v="2040"/>
    <x v="4"/>
    <m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x v="0"/>
    <s v="USD"/>
    <n v="1478785027"/>
    <n v="1476189427"/>
    <b v="0"/>
    <n v="120"/>
    <b v="1"/>
    <x v="2"/>
    <s v="hardware"/>
    <x v="2041"/>
    <x v="2"/>
    <m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x v="0"/>
    <s v="USD"/>
    <n v="1453481974"/>
    <n v="1448297974"/>
    <b v="0"/>
    <n v="140"/>
    <b v="1"/>
    <x v="2"/>
    <s v="hardware"/>
    <x v="2042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x v="0"/>
    <s v="USD"/>
    <n v="1481432340"/>
    <n v="1476764077"/>
    <b v="0"/>
    <n v="193"/>
    <b v="1"/>
    <x v="2"/>
    <s v="hardware"/>
    <x v="2043"/>
    <x v="2"/>
    <m/>
  </r>
  <r>
    <n v="2044"/>
    <s v="PiSoC: Learn to Create"/>
    <s v="The PiSoC is an open source development platform which gives each person a unique opportunity to create, regardless of skill level."/>
    <n v="1500"/>
    <n v="1576"/>
    <x v="0"/>
    <x v="0"/>
    <s v="USD"/>
    <n v="1434212714"/>
    <n v="1431620714"/>
    <b v="0"/>
    <n v="180"/>
    <b v="1"/>
    <x v="2"/>
    <s v="hardware"/>
    <x v="2044"/>
    <x v="0"/>
    <m/>
  </r>
  <r>
    <n v="2045"/>
    <s v="OPEN RAIL Open Source Linear Bearing System"/>
    <s v="Open Rail is a new open source universal linear rail system designed to be used with various T- Slot aluminum extrusion configurations."/>
    <n v="1500"/>
    <n v="1575"/>
    <x v="0"/>
    <x v="0"/>
    <s v="USD"/>
    <n v="1341799647"/>
    <n v="1339207647"/>
    <b v="0"/>
    <n v="263"/>
    <b v="1"/>
    <x v="2"/>
    <s v="hardware"/>
    <x v="2045"/>
    <x v="5"/>
    <m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x v="0"/>
    <s v="USD"/>
    <n v="1369282044"/>
    <n v="1366690044"/>
    <b v="0"/>
    <n v="217"/>
    <b v="1"/>
    <x v="2"/>
    <s v="hardware"/>
    <x v="2046"/>
    <x v="4"/>
    <m/>
  </r>
  <r>
    <n v="2047"/>
    <s v="KoalaSafe -  Healthier Internet. Happier Families."/>
    <s v="Simple internet time-limits, usage analytics, app &amp; site blocking - across all devices in the home, controlled from your smartphone."/>
    <n v="15000"/>
    <n v="1575"/>
    <x v="0"/>
    <x v="2"/>
    <s v="AUD"/>
    <n v="1429228800"/>
    <n v="1426714870"/>
    <b v="0"/>
    <n v="443"/>
    <b v="1"/>
    <x v="2"/>
    <s v="hardware"/>
    <x v="2047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x v="0"/>
    <s v="USD"/>
    <n v="1369323491"/>
    <n v="1366731491"/>
    <b v="0"/>
    <n v="1373"/>
    <b v="1"/>
    <x v="2"/>
    <s v="hardware"/>
    <x v="2048"/>
    <x v="4"/>
    <m/>
  </r>
  <r>
    <n v="2049"/>
    <s v="LOCK8 - the World's First Smart Bike Lock"/>
    <s v="Keyless. Alarm secured. GPS tracking."/>
    <n v="6000"/>
    <n v="1571.55"/>
    <x v="0"/>
    <x v="1"/>
    <s v="GBP"/>
    <n v="1386025140"/>
    <n v="1382963963"/>
    <b v="0"/>
    <n v="742"/>
    <b v="1"/>
    <x v="2"/>
    <s v="hardware"/>
    <x v="2049"/>
    <x v="4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x v="0"/>
    <s v="USD"/>
    <n v="1433036578"/>
    <n v="1429580578"/>
    <b v="0"/>
    <n v="170"/>
    <b v="1"/>
    <x v="2"/>
    <s v="hardware"/>
    <x v="2050"/>
    <x v="0"/>
    <m/>
  </r>
  <r>
    <n v="2051"/>
    <s v="YOYO WARRIOR - A premium yoyo for any budget"/>
    <s v="A collaborative effort between three generations who set out to provide a premium, top-quality yoyo at an affordable price."/>
    <n v="400"/>
    <n v="1570"/>
    <x v="0"/>
    <x v="0"/>
    <s v="USD"/>
    <n v="1388017937"/>
    <n v="1385425937"/>
    <b v="0"/>
    <n v="242"/>
    <b v="1"/>
    <x v="2"/>
    <s v="hardware"/>
    <x v="2051"/>
    <x v="4"/>
    <m/>
  </r>
  <r>
    <n v="2052"/>
    <s v="The World's Lightest &amp; Smartest E-Scooter  - ZAR"/>
    <s v="The World's Lightest &amp; Smartest E-Scooter: cool, small, portable, and can be easily folded into a backpack and bring it anywhere"/>
    <n v="3400"/>
    <n v="1570"/>
    <x v="0"/>
    <x v="0"/>
    <s v="USD"/>
    <n v="1455933653"/>
    <n v="1452045653"/>
    <b v="0"/>
    <n v="541"/>
    <b v="1"/>
    <x v="2"/>
    <s v="hardware"/>
    <x v="2052"/>
    <x v="2"/>
    <m/>
  </r>
  <r>
    <n v="2053"/>
    <s v="stockplop - the most advanced external hard drive enclosure"/>
    <s v="Â· Exchange multiple hard drives (SSDs or HDDs) Â· Slick design Â· Highest data transfer rates Â· Robust (anodized aluminum)"/>
    <n v="1500"/>
    <n v="1570"/>
    <x v="0"/>
    <x v="0"/>
    <s v="USD"/>
    <n v="1448466551"/>
    <n v="1445870951"/>
    <b v="0"/>
    <n v="121"/>
    <b v="1"/>
    <x v="2"/>
    <s v="hardware"/>
    <x v="2053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1200"/>
    <n v="1565"/>
    <x v="0"/>
    <x v="1"/>
    <s v="GBP"/>
    <n v="1399033810"/>
    <n v="1396441810"/>
    <b v="0"/>
    <n v="621"/>
    <b v="1"/>
    <x v="2"/>
    <s v="hardware"/>
    <x v="2054"/>
    <x v="3"/>
    <m/>
  </r>
  <r>
    <n v="2055"/>
    <s v="The I2C and SPI Education System"/>
    <s v="An Arduino compatible shield matched with a web based tutorial system to teach you how to talk with I2C and SPI components."/>
    <n v="1500"/>
    <n v="1565"/>
    <x v="0"/>
    <x v="0"/>
    <s v="USD"/>
    <n v="1417579200"/>
    <n v="1415031043"/>
    <b v="0"/>
    <n v="101"/>
    <b v="1"/>
    <x v="2"/>
    <s v="hardware"/>
    <x v="2055"/>
    <x v="3"/>
    <m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x v="0"/>
    <s v="USD"/>
    <n v="1366222542"/>
    <n v="1363630542"/>
    <b v="0"/>
    <n v="554"/>
    <b v="1"/>
    <x v="2"/>
    <s v="hardware"/>
    <x v="2056"/>
    <x v="4"/>
    <m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x v="1"/>
    <s v="GBP"/>
    <n v="1456487532"/>
    <n v="1453895532"/>
    <b v="0"/>
    <n v="666"/>
    <b v="1"/>
    <x v="2"/>
    <s v="hardware"/>
    <x v="2057"/>
    <x v="2"/>
    <m/>
  </r>
  <r>
    <n v="2058"/>
    <s v="Raspberry Pi Debug Clip"/>
    <s v="Making using the serial terminal on the Raspberry Pi as easy as Pi!"/>
    <n v="500"/>
    <n v="1560"/>
    <x v="0"/>
    <x v="1"/>
    <s v="GBP"/>
    <n v="1425326400"/>
    <n v="1421916830"/>
    <b v="0"/>
    <n v="410"/>
    <b v="1"/>
    <x v="2"/>
    <s v="hardware"/>
    <x v="2058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x v="0"/>
    <s v="USD"/>
    <n v="1454277540"/>
    <n v="1450880854"/>
    <b v="0"/>
    <n v="375"/>
    <b v="1"/>
    <x v="2"/>
    <s v="hardware"/>
    <x v="2059"/>
    <x v="0"/>
    <m/>
  </r>
  <r>
    <n v="2060"/>
    <s v="SmartQuad 4-Port (9.6 Amps / 48W) Travel USB Charger"/>
    <s v="Universal 4 ports USB charger for iPhone, iPad, Android and other USB devices. Intelligent device detection for optimal charging."/>
    <n v="1500"/>
    <n v="1555"/>
    <x v="0"/>
    <x v="0"/>
    <s v="USD"/>
    <n v="1406129150"/>
    <n v="1400945150"/>
    <b v="0"/>
    <n v="1364"/>
    <b v="1"/>
    <x v="2"/>
    <s v="hardware"/>
    <x v="2060"/>
    <x v="3"/>
    <m/>
  </r>
  <r>
    <n v="2061"/>
    <s v="Bibo Time! Maximize your Cocktail time in seconds!"/>
    <s v="Bibo Barmaid is a smart cocktail self-serve machine that creates expertly crafted mixed drinks at home with the touch of a button."/>
    <n v="7500"/>
    <n v="1555"/>
    <x v="0"/>
    <x v="0"/>
    <s v="USD"/>
    <n v="1483208454"/>
    <n v="1480616454"/>
    <b v="0"/>
    <n v="35"/>
    <b v="1"/>
    <x v="2"/>
    <s v="hardware"/>
    <x v="2061"/>
    <x v="2"/>
    <m/>
  </r>
  <r>
    <n v="2062"/>
    <s v="Rho Board"/>
    <s v="4K HEVC Android TV Media Player with optional DIY electronics, ideal for app development, home control, software developement, learning"/>
    <n v="1500"/>
    <n v="1553"/>
    <x v="0"/>
    <x v="8"/>
    <s v="DKK"/>
    <n v="1458807098"/>
    <n v="1456218698"/>
    <b v="0"/>
    <n v="203"/>
    <b v="1"/>
    <x v="2"/>
    <s v="hardware"/>
    <x v="2062"/>
    <x v="2"/>
    <m/>
  </r>
  <r>
    <n v="2063"/>
    <s v="Up to 4 axis Beaglebone black based CNC control"/>
    <s v="Build a professional grade Linux CNC control with Beaglebone black and our CNC cape."/>
    <n v="1400"/>
    <n v="1550"/>
    <x v="0"/>
    <x v="12"/>
    <s v="EUR"/>
    <n v="1463333701"/>
    <n v="1460482501"/>
    <b v="0"/>
    <n v="49"/>
    <b v="1"/>
    <x v="2"/>
    <s v="hardware"/>
    <x v="2063"/>
    <x v="2"/>
    <m/>
  </r>
  <r>
    <n v="2064"/>
    <s v="Lightpack â€” ambient backlight for your displays"/>
    <s v="Open-source content-driven lighting system you can use with TV or PC, Mac, HTPC displays in movies, games and daily work"/>
    <n v="500000"/>
    <n v="1550"/>
    <x v="0"/>
    <x v="0"/>
    <s v="USD"/>
    <n v="1370001600"/>
    <n v="1366879523"/>
    <b v="0"/>
    <n v="5812"/>
    <b v="1"/>
    <x v="2"/>
    <s v="hardware"/>
    <x v="2064"/>
    <x v="4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x v="1"/>
    <s v="GBP"/>
    <n v="1387958429"/>
    <n v="1385366429"/>
    <b v="0"/>
    <n v="1556"/>
    <b v="1"/>
    <x v="2"/>
    <s v="hardware"/>
    <x v="2065"/>
    <x v="4"/>
    <m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x v="0"/>
    <s v="USD"/>
    <n v="1408818683"/>
    <n v="1406226683"/>
    <b v="0"/>
    <n v="65"/>
    <b v="1"/>
    <x v="2"/>
    <s v="hardware"/>
    <x v="2066"/>
    <x v="3"/>
    <m/>
  </r>
  <r>
    <n v="2067"/>
    <s v="Luminite (LED lighting)"/>
    <s v="The next generation of premium quality LED lighting. Extreme power efficiency in a small package."/>
    <n v="1000"/>
    <n v="1538"/>
    <x v="0"/>
    <x v="1"/>
    <s v="GBP"/>
    <n v="1432499376"/>
    <n v="1429648176"/>
    <b v="0"/>
    <n v="10"/>
    <b v="1"/>
    <x v="2"/>
    <s v="hardware"/>
    <x v="2067"/>
    <x v="0"/>
    <m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x v="0"/>
    <s v="USD"/>
    <n v="1476994315"/>
    <n v="1474402315"/>
    <b v="0"/>
    <n v="76"/>
    <b v="1"/>
    <x v="2"/>
    <s v="hardware"/>
    <x v="2068"/>
    <x v="2"/>
    <m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x v="0"/>
    <s v="USD"/>
    <n v="1451776791"/>
    <n v="1449098391"/>
    <b v="0"/>
    <n v="263"/>
    <b v="1"/>
    <x v="2"/>
    <s v="hardware"/>
    <x v="2069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600"/>
    <n v="1535"/>
    <x v="0"/>
    <x v="12"/>
    <s v="EUR"/>
    <n v="1467128723"/>
    <n v="1464536723"/>
    <b v="0"/>
    <n v="1530"/>
    <b v="1"/>
    <x v="2"/>
    <s v="hardware"/>
    <x v="2070"/>
    <x v="2"/>
    <m/>
  </r>
  <r>
    <n v="2071"/>
    <s v="easyFeed Automatic Pet Feeder w/ Webcam and Amazon Delivery"/>
    <s v="Includes Wifi Camera for video chat, Amazon delivery, pet health analyzer, weight control, diet transition planning, and more."/>
    <n v="1500"/>
    <n v="1535"/>
    <x v="0"/>
    <x v="0"/>
    <s v="USD"/>
    <n v="1475390484"/>
    <n v="1471502484"/>
    <b v="0"/>
    <n v="278"/>
    <b v="1"/>
    <x v="2"/>
    <s v="hardware"/>
    <x v="2071"/>
    <x v="2"/>
    <m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x v="0"/>
    <s v="USD"/>
    <n v="1462629432"/>
    <n v="1460037432"/>
    <b v="0"/>
    <n v="350"/>
    <b v="1"/>
    <x v="2"/>
    <s v="hardware"/>
    <x v="2072"/>
    <x v="2"/>
    <m/>
  </r>
  <r>
    <n v="2073"/>
    <s v="abode - The Future of Home Security."/>
    <s v="abode is a home security and automation company that offers a self-installed, professional-grade solution with no contracts."/>
    <n v="10000"/>
    <n v="1533"/>
    <x v="0"/>
    <x v="0"/>
    <s v="USD"/>
    <n v="1431100918"/>
    <n v="1427212918"/>
    <b v="0"/>
    <n v="470"/>
    <b v="1"/>
    <x v="2"/>
    <s v="hardware"/>
    <x v="2073"/>
    <x v="0"/>
    <m/>
  </r>
  <r>
    <n v="2074"/>
    <s v="Advanced Simulation Products - PC Gaming Controllers"/>
    <s v="Creating PC gaming controllers to bring your gaming experience to a new level."/>
    <n v="1000"/>
    <n v="1532"/>
    <x v="0"/>
    <x v="0"/>
    <s v="USD"/>
    <n v="1462564182"/>
    <n v="1459972182"/>
    <b v="0"/>
    <n v="3"/>
    <b v="1"/>
    <x v="2"/>
    <s v="hardware"/>
    <x v="2074"/>
    <x v="2"/>
    <m/>
  </r>
  <r>
    <n v="2075"/>
    <s v="The Practical Meter: Know your power!"/>
    <s v="The Practical Meter helps you charge your phone faster by solving a problem millions of people experience."/>
    <n v="50000"/>
    <n v="1529"/>
    <x v="0"/>
    <x v="0"/>
    <s v="USD"/>
    <n v="1374769288"/>
    <n v="1372177288"/>
    <b v="0"/>
    <n v="8200"/>
    <b v="1"/>
    <x v="2"/>
    <s v="hardware"/>
    <x v="2075"/>
    <x v="4"/>
    <m/>
  </r>
  <r>
    <n v="2076"/>
    <s v="Earin - The Worlds Smallest Wireless Earbuds"/>
    <s v="Wireless earbuds filled with sound, yet so small they are almost invisible!"/>
    <n v="1500"/>
    <n v="1527.5"/>
    <x v="0"/>
    <x v="1"/>
    <s v="GBP"/>
    <n v="1406149689"/>
    <n v="1402693689"/>
    <b v="0"/>
    <n v="8359"/>
    <b v="1"/>
    <x v="2"/>
    <s v="hardware"/>
    <x v="2076"/>
    <x v="3"/>
    <m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x v="0"/>
    <s v="USD"/>
    <n v="1433538000"/>
    <n v="1428541276"/>
    <b v="0"/>
    <n v="188"/>
    <b v="1"/>
    <x v="2"/>
    <s v="hardware"/>
    <x v="2077"/>
    <x v="0"/>
    <m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x v="3"/>
    <s v="EUR"/>
    <n v="1482085857"/>
    <n v="1479493857"/>
    <b v="0"/>
    <n v="48"/>
    <b v="1"/>
    <x v="2"/>
    <s v="hardware"/>
    <x v="2078"/>
    <x v="2"/>
    <m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x v="1"/>
    <s v="GBP"/>
    <n v="1435258800"/>
    <n v="1432659793"/>
    <b v="0"/>
    <n v="607"/>
    <b v="1"/>
    <x v="2"/>
    <s v="hardware"/>
    <x v="2079"/>
    <x v="0"/>
    <m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x v="0"/>
    <s v="USD"/>
    <n v="1447286300"/>
    <n v="1444690700"/>
    <b v="0"/>
    <n v="50"/>
    <b v="1"/>
    <x v="2"/>
    <s v="hardware"/>
    <x v="2080"/>
    <x v="0"/>
    <m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x v="0"/>
    <s v="USD"/>
    <n v="1337144340"/>
    <n v="1333597555"/>
    <b v="0"/>
    <n v="55"/>
    <b v="1"/>
    <x v="4"/>
    <s v="indie rock"/>
    <x v="2081"/>
    <x v="5"/>
    <m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4"/>
    <s v="indie rock"/>
    <x v="2082"/>
    <x v="6"/>
    <m/>
  </r>
  <r>
    <n v="2083"/>
    <s v="These Old Streets Album"/>
    <s v="Autumn's Song is working on a debut album that brings accustic / singer-songwriter / piano rock to the central Florida music scene."/>
    <n v="1500"/>
    <n v="1515.08"/>
    <x v="0"/>
    <x v="0"/>
    <s v="USD"/>
    <n v="1338830395"/>
    <n v="1336238395"/>
    <b v="0"/>
    <n v="25"/>
    <b v="1"/>
    <x v="4"/>
    <s v="indie rock"/>
    <x v="2083"/>
    <x v="5"/>
    <m/>
  </r>
  <r>
    <n v="2084"/>
    <s v="Project: Ballerina Black UK Tour"/>
    <s v="Los Angeles based Ballerina Black are on their way to tour the UK in May. Join our club &amp; help make it happen."/>
    <n v="1500"/>
    <n v="1511"/>
    <x v="0"/>
    <x v="0"/>
    <s v="USD"/>
    <n v="1399186740"/>
    <n v="1396468782"/>
    <b v="0"/>
    <n v="46"/>
    <b v="1"/>
    <x v="4"/>
    <s v="indie rock"/>
    <x v="2084"/>
    <x v="3"/>
    <m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x v="0"/>
    <s v="USD"/>
    <n v="1342382587"/>
    <n v="1339790587"/>
    <b v="0"/>
    <n v="83"/>
    <b v="1"/>
    <x v="4"/>
    <s v="indie rock"/>
    <x v="2085"/>
    <x v="5"/>
    <m/>
  </r>
  <r>
    <n v="2086"/>
    <s v="Adam Sullivan - Recording 4 New EPs for 2012!"/>
    <s v="I am in the process of completing 4 new EPs to be released in Winter, Spring, Summer, and Fall of 2012."/>
    <n v="1300"/>
    <n v="1510"/>
    <x v="0"/>
    <x v="0"/>
    <s v="USD"/>
    <n v="1323838740"/>
    <n v="1321200332"/>
    <b v="0"/>
    <n v="35"/>
    <b v="1"/>
    <x v="4"/>
    <s v="indie rock"/>
    <x v="2086"/>
    <x v="6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4"/>
    <s v="indie rock"/>
    <x v="2087"/>
    <x v="6"/>
    <m/>
  </r>
  <r>
    <n v="2088"/>
    <s v="Chris Dorman - Sita worldwide"/>
    <s v="Indie Folk musician, Chris Dorman is releasing his second full length album.  Let's release this record worldwide - grassroots style!"/>
    <n v="1500"/>
    <n v="1510"/>
    <x v="0"/>
    <x v="0"/>
    <s v="USD"/>
    <n v="1284177540"/>
    <n v="1281028152"/>
    <b v="0"/>
    <n v="75"/>
    <b v="1"/>
    <x v="4"/>
    <s v="indie rock"/>
    <x v="2088"/>
    <x v="7"/>
    <m/>
  </r>
  <r>
    <n v="2089"/>
    <s v="Little Moses EP"/>
    <s v="Little Moses is trying to record their first EP, and we can't do it without your help!"/>
    <n v="1200"/>
    <n v="1506"/>
    <x v="0"/>
    <x v="0"/>
    <s v="USD"/>
    <n v="1375408194"/>
    <n v="1372384194"/>
    <b v="0"/>
    <n v="62"/>
    <b v="1"/>
    <x v="4"/>
    <s v="indie rock"/>
    <x v="2089"/>
    <x v="4"/>
    <m/>
  </r>
  <r>
    <n v="2090"/>
    <s v="Insect Surfers 2013 Release !"/>
    <s v="Insect Surfers, Planet Earth's Longest-Running Modern Surf Band, come twanging back into 2013 with a new surfadelic musical release!"/>
    <n v="10000"/>
    <n v="1506"/>
    <x v="0"/>
    <x v="0"/>
    <s v="USD"/>
    <n v="1361696955"/>
    <n v="1359104955"/>
    <b v="0"/>
    <n v="160"/>
    <b v="1"/>
    <x v="4"/>
    <s v="indie rock"/>
    <x v="2090"/>
    <x v="4"/>
    <m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x v="0"/>
    <s v="USD"/>
    <n v="1299009600"/>
    <n v="1294818278"/>
    <b v="0"/>
    <n v="246"/>
    <b v="1"/>
    <x v="4"/>
    <s v="indie rock"/>
    <x v="2091"/>
    <x v="6"/>
    <m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x v="0"/>
    <s v="USD"/>
    <n v="1318006732"/>
    <n v="1312822732"/>
    <b v="0"/>
    <n v="55"/>
    <b v="1"/>
    <x v="4"/>
    <s v="indie rock"/>
    <x v="2092"/>
    <x v="6"/>
    <m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4"/>
    <s v="indie rock"/>
    <x v="2093"/>
    <x v="5"/>
    <m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x v="0"/>
    <s v="USD"/>
    <n v="1330916400"/>
    <n v="1327969730"/>
    <b v="0"/>
    <n v="72"/>
    <b v="1"/>
    <x v="4"/>
    <s v="indie rock"/>
    <x v="2094"/>
    <x v="5"/>
    <m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x v="0"/>
    <s v="USD"/>
    <n v="1317576973"/>
    <n v="1312392973"/>
    <b v="0"/>
    <n v="22"/>
    <b v="1"/>
    <x v="4"/>
    <s v="indie rock"/>
    <x v="2095"/>
    <x v="6"/>
    <m/>
  </r>
  <r>
    <n v="2096"/>
    <s v="GBS Detroit Presents Shone Nuisance"/>
    <s v="Shone Nuisance is heading to GBS Detroit on Friday, October 26th to record and film their GBS Detroit EP and video."/>
    <n v="1500"/>
    <n v="1500.2"/>
    <x v="0"/>
    <x v="0"/>
    <s v="USD"/>
    <n v="1351223940"/>
    <n v="1349892735"/>
    <b v="0"/>
    <n v="14"/>
    <b v="1"/>
    <x v="4"/>
    <s v="indie rock"/>
    <x v="2096"/>
    <x v="5"/>
    <m/>
  </r>
  <r>
    <n v="2097"/>
    <s v="Caverns of Sonora"/>
    <s v="Engine is ready to record our sophomore release. The songs are written, the musicians are ready. Help us bring this into existence!"/>
    <n v="1450"/>
    <n v="1500"/>
    <x v="0"/>
    <x v="0"/>
    <s v="USD"/>
    <n v="1322751735"/>
    <n v="1317564135"/>
    <b v="0"/>
    <n v="38"/>
    <b v="1"/>
    <x v="4"/>
    <s v="indie rock"/>
    <x v="2097"/>
    <x v="6"/>
    <m/>
  </r>
  <r>
    <n v="2098"/>
    <s v="The Christopher Battles EP"/>
    <s v="The Christopher Battles EP Project will fund professional recording, publicity, and release for this original singer-songwriter."/>
    <n v="1500"/>
    <n v="1500"/>
    <x v="0"/>
    <x v="0"/>
    <s v="USD"/>
    <n v="1331174635"/>
    <n v="1328582635"/>
    <b v="0"/>
    <n v="32"/>
    <b v="1"/>
    <x v="4"/>
    <s v="indie rock"/>
    <x v="2098"/>
    <x v="5"/>
    <m/>
  </r>
  <r>
    <n v="2099"/>
    <s v="Roosevelt Died."/>
    <s v="Our tour van died, we need help!"/>
    <n v="1200"/>
    <n v="1500"/>
    <x v="0"/>
    <x v="0"/>
    <s v="USD"/>
    <n v="1435808400"/>
    <n v="1434650084"/>
    <b v="0"/>
    <n v="63"/>
    <b v="1"/>
    <x v="4"/>
    <s v="indie rock"/>
    <x v="2099"/>
    <x v="0"/>
    <m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x v="0"/>
    <s v="USD"/>
    <n v="1341028740"/>
    <n v="1339704141"/>
    <b v="0"/>
    <n v="27"/>
    <b v="1"/>
    <x v="4"/>
    <s v="indie rock"/>
    <x v="2100"/>
    <x v="5"/>
    <m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x v="0"/>
    <s v="USD"/>
    <n v="1329104114"/>
    <n v="1323920114"/>
    <b v="0"/>
    <n v="44"/>
    <b v="1"/>
    <x v="4"/>
    <s v="indie rock"/>
    <x v="2101"/>
    <x v="6"/>
    <m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x v="0"/>
    <s v="USD"/>
    <n v="1304628648"/>
    <n v="1302036648"/>
    <b v="0"/>
    <n v="38"/>
    <b v="1"/>
    <x v="4"/>
    <s v="indie rock"/>
    <x v="2102"/>
    <x v="6"/>
    <m/>
  </r>
  <r>
    <n v="2103"/>
    <s v="Matthew Moon's New Album"/>
    <s v="Indie rocker, Matthew Moon, has something to share with you..."/>
    <n v="1500"/>
    <n v="1500"/>
    <x v="0"/>
    <x v="0"/>
    <s v="USD"/>
    <n v="1352488027"/>
    <n v="1349892427"/>
    <b v="0"/>
    <n v="115"/>
    <b v="1"/>
    <x v="4"/>
    <s v="indie rock"/>
    <x v="2103"/>
    <x v="5"/>
    <m/>
  </r>
  <r>
    <n v="2104"/>
    <s v="In the Raw: the ink &amp; the Echo's debut album"/>
    <s v="In the Raw is Seattle's the Ink &amp; the Echo's debut album.  It is honest, compelling, and speaks of raw human emotion."/>
    <n v="10000"/>
    <n v="1500"/>
    <x v="0"/>
    <x v="0"/>
    <s v="USD"/>
    <n v="1369958400"/>
    <n v="1367286434"/>
    <b v="0"/>
    <n v="37"/>
    <b v="1"/>
    <x v="4"/>
    <s v="indie rock"/>
    <x v="2104"/>
    <x v="4"/>
    <m/>
  </r>
  <r>
    <n v="2105"/>
    <s v="Layla The Wolf Debut E.P. &quot;Sugar&quot;"/>
    <s v="Help Layla the Wolf fund the printing and releasing of our first E.P. Release called &quot;Sugar&quot;."/>
    <n v="56000"/>
    <n v="1493"/>
    <x v="0"/>
    <x v="0"/>
    <s v="USD"/>
    <n v="1416542400"/>
    <n v="1415472953"/>
    <b v="0"/>
    <n v="99"/>
    <b v="1"/>
    <x v="4"/>
    <s v="indie rock"/>
    <x v="2105"/>
    <x v="3"/>
    <m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x v="0"/>
    <s v="USD"/>
    <n v="1359176974"/>
    <n v="1356584974"/>
    <b v="0"/>
    <n v="44"/>
    <b v="1"/>
    <x v="4"/>
    <s v="indie rock"/>
    <x v="2106"/>
    <x v="5"/>
    <m/>
  </r>
  <r>
    <n v="2107"/>
    <s v="ACKER Studio Album and Vinyl Pressing"/>
    <s v="ACKER, an instrumental noise-rock band from Central Illinois, is raising funds to record a new album and release it on vinyl."/>
    <n v="750"/>
    <n v="1485"/>
    <x v="0"/>
    <x v="0"/>
    <s v="USD"/>
    <n v="1415815393"/>
    <n v="1413997393"/>
    <b v="0"/>
    <n v="58"/>
    <b v="1"/>
    <x v="4"/>
    <s v="indie rock"/>
    <x v="2107"/>
    <x v="3"/>
    <m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x v="0"/>
    <s v="USD"/>
    <n v="1347249300"/>
    <n v="1344917580"/>
    <b v="0"/>
    <n v="191"/>
    <b v="1"/>
    <x v="4"/>
    <s v="indie rock"/>
    <x v="2108"/>
    <x v="5"/>
    <m/>
  </r>
  <r>
    <n v="2109"/>
    <s v="Skyline Sounds - First Studio Album (and Merch!)"/>
    <s v="We are ready to make our first full-length album, and with your help, we can make it happen!"/>
    <n v="1070"/>
    <n v="1466"/>
    <x v="0"/>
    <x v="0"/>
    <s v="USD"/>
    <n v="1436115617"/>
    <n v="1433523617"/>
    <b v="0"/>
    <n v="40"/>
    <b v="1"/>
    <x v="4"/>
    <s v="indie rock"/>
    <x v="2109"/>
    <x v="0"/>
    <m/>
  </r>
  <r>
    <n v="2110"/>
    <s v="&quot;Vision&quot; - New Album - Brent Brown"/>
    <s v="Brent Brown's breakout new album! Requires help from the record label... You!"/>
    <n v="3500"/>
    <n v="1465"/>
    <x v="0"/>
    <x v="0"/>
    <s v="USD"/>
    <n v="1401253140"/>
    <n v="1398873969"/>
    <b v="0"/>
    <n v="38"/>
    <b v="1"/>
    <x v="4"/>
    <s v="indie rock"/>
    <x v="2110"/>
    <x v="3"/>
    <m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x v="0"/>
    <s v="USD"/>
    <n v="1313370000"/>
    <n v="1307594625"/>
    <b v="0"/>
    <n v="39"/>
    <b v="1"/>
    <x v="4"/>
    <s v="indie rock"/>
    <x v="2111"/>
    <x v="6"/>
    <m/>
  </r>
  <r>
    <n v="2112"/>
    <s v="BBB Kickstarter Two"/>
    <s v="BBB is going back into the studio to record and release &quot;Felix From Canada&quot; by popular demand.  We need your help!"/>
    <n v="3000"/>
    <n v="1465"/>
    <x v="0"/>
    <x v="0"/>
    <s v="USD"/>
    <n v="1366064193"/>
    <n v="1364854593"/>
    <b v="0"/>
    <n v="11"/>
    <b v="1"/>
    <x v="4"/>
    <s v="indie rock"/>
    <x v="2112"/>
    <x v="4"/>
    <m/>
  </r>
  <r>
    <n v="2113"/>
    <s v="Summer Underground // Honeycomb LP"/>
    <s v="Help us fund our second full-length album Honeycomb!"/>
    <n v="150000"/>
    <n v="1461"/>
    <x v="0"/>
    <x v="0"/>
    <s v="USD"/>
    <n v="1411505176"/>
    <n v="1408481176"/>
    <b v="0"/>
    <n v="107"/>
    <b v="1"/>
    <x v="4"/>
    <s v="indie rock"/>
    <x v="2113"/>
    <x v="3"/>
    <m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x v="0"/>
    <s v="USD"/>
    <n v="1291870740"/>
    <n v="1286480070"/>
    <b v="0"/>
    <n v="147"/>
    <b v="1"/>
    <x v="4"/>
    <s v="indie rock"/>
    <x v="2114"/>
    <x v="7"/>
    <m/>
  </r>
  <r>
    <n v="2115"/>
    <s v="The Violet Tone and the City of Angels!"/>
    <s v="The Violet Tone is heading to California but we need your help!  We've been at this for years and finally have a shot!"/>
    <n v="1000"/>
    <n v="1455"/>
    <x v="0"/>
    <x v="0"/>
    <s v="USD"/>
    <n v="1298167001"/>
    <n v="1295575001"/>
    <b v="0"/>
    <n v="36"/>
    <b v="1"/>
    <x v="4"/>
    <s v="indie rock"/>
    <x v="2115"/>
    <x v="6"/>
    <m/>
  </r>
  <r>
    <n v="2116"/>
    <s v="Launch Bitch's new project BEACH: violin indie-electro rock"/>
    <s v="Launch Bitch's new project, BEACH.  Get a limited edition cassette EP, be on a song, or drive away in Bitch's tour bus/RV."/>
    <n v="18000"/>
    <n v="1455"/>
    <x v="0"/>
    <x v="0"/>
    <s v="USD"/>
    <n v="1349203203"/>
    <n v="1345056003"/>
    <b v="0"/>
    <n v="92"/>
    <b v="1"/>
    <x v="4"/>
    <s v="indie rock"/>
    <x v="2116"/>
    <x v="5"/>
    <m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x v="0"/>
    <s v="USD"/>
    <n v="1445921940"/>
    <n v="1444699549"/>
    <b v="0"/>
    <n v="35"/>
    <b v="1"/>
    <x v="4"/>
    <s v="indie rock"/>
    <x v="2117"/>
    <x v="0"/>
    <m/>
  </r>
  <r>
    <n v="2118"/>
    <s v="PORCHES. vs. THE U.S.A."/>
    <s v="PORCHES.  and Documentarians tour from New York to San Francisco and back."/>
    <n v="10000"/>
    <n v="1438"/>
    <x v="0"/>
    <x v="0"/>
    <s v="USD"/>
    <n v="1311538136"/>
    <n v="1308946136"/>
    <b v="0"/>
    <n v="17"/>
    <b v="1"/>
    <x v="4"/>
    <s v="indie rock"/>
    <x v="2118"/>
    <x v="6"/>
    <m/>
  </r>
  <r>
    <n v="2119"/>
    <s v="Big Long Now's Debut Album"/>
    <s v="big long now is recording our debut album and we are looking for help mastering and pressing it to vinyl"/>
    <n v="1200"/>
    <n v="1437"/>
    <x v="0"/>
    <x v="0"/>
    <s v="USD"/>
    <n v="1345086445"/>
    <n v="1342494445"/>
    <b v="0"/>
    <n v="22"/>
    <b v="1"/>
    <x v="4"/>
    <s v="indie rock"/>
    <x v="2119"/>
    <x v="5"/>
    <m/>
  </r>
  <r>
    <n v="2120"/>
    <s v="Hearty Har Full Length Album"/>
    <s v="&lt;3_x000a_Coming in from outer space. Help Hearty Har record their 1st album!!"/>
    <n v="800"/>
    <n v="1436"/>
    <x v="0"/>
    <x v="0"/>
    <s v="USD"/>
    <n v="1388617736"/>
    <n v="1384384136"/>
    <b v="0"/>
    <n v="69"/>
    <b v="1"/>
    <x v="4"/>
    <s v="indie rock"/>
    <x v="2120"/>
    <x v="4"/>
    <m/>
  </r>
  <r>
    <n v="2121"/>
    <s v="Legend of Decay"/>
    <s v="Join us on an epic journey to discover a millennia old secret which will change the world forever."/>
    <n v="150"/>
    <n v="1434"/>
    <x v="2"/>
    <x v="16"/>
    <s v="CHF"/>
    <n v="1484156948"/>
    <n v="1481564948"/>
    <b v="0"/>
    <n v="10"/>
    <b v="0"/>
    <x v="6"/>
    <s v="video games"/>
    <x v="2121"/>
    <x v="2"/>
    <m/>
  </r>
  <r>
    <n v="2122"/>
    <s v="CapitÃ¡n Kalani y el sindicato robÃ³tico"/>
    <s v="Captain Kalani it's a retro game full of nostalgia for the old gamers but interesting for the new ones"/>
    <n v="900000"/>
    <n v="1431"/>
    <x v="2"/>
    <x v="14"/>
    <s v="MXN"/>
    <n v="1483773169"/>
    <n v="1481181169"/>
    <b v="0"/>
    <n v="3"/>
    <b v="0"/>
    <x v="6"/>
    <s v="video games"/>
    <x v="2122"/>
    <x v="2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x v="0"/>
    <s v="USD"/>
    <n v="1268636340"/>
    <n v="1263982307"/>
    <b v="0"/>
    <n v="5"/>
    <b v="0"/>
    <x v="6"/>
    <s v="video games"/>
    <x v="2123"/>
    <x v="7"/>
    <m/>
  </r>
  <r>
    <n v="2124"/>
    <s v="AZAMAR"/>
    <s v="AZAMAR is a Role Playing Game world involving fantasy and high magic, based on the popular OpenD6 OGL using the Cinema6 RPG Framework."/>
    <n v="33000"/>
    <n v="1419"/>
    <x v="2"/>
    <x v="0"/>
    <s v="USD"/>
    <n v="1291093200"/>
    <n v="1286930435"/>
    <b v="0"/>
    <n v="5"/>
    <b v="0"/>
    <x v="6"/>
    <s v="video games"/>
    <x v="2124"/>
    <x v="7"/>
    <m/>
  </r>
  <r>
    <n v="2125"/>
    <s v="Becoming - A Metaphysical Game About Mental Illness"/>
    <s v="Becoming is a video game that aims to portray mental illness through a metaphysical and emotional story."/>
    <n v="5500"/>
    <n v="1417"/>
    <x v="2"/>
    <x v="0"/>
    <s v="USD"/>
    <n v="1438734833"/>
    <n v="1436142833"/>
    <b v="0"/>
    <n v="27"/>
    <b v="0"/>
    <x v="6"/>
    <s v="video games"/>
    <x v="2125"/>
    <x v="0"/>
    <m/>
  </r>
  <r>
    <n v="2126"/>
    <s v="DodgeBall Blitz"/>
    <s v="Lead your team to victory in this fast-paced, action, sports game! Use Power-ups and avoid attacks as you fight for victory!"/>
    <n v="3870"/>
    <n v="1416"/>
    <x v="2"/>
    <x v="0"/>
    <s v="USD"/>
    <n v="1418080887"/>
    <n v="1415488887"/>
    <b v="0"/>
    <n v="2"/>
    <b v="0"/>
    <x v="6"/>
    <s v="video games"/>
    <x v="2126"/>
    <x v="3"/>
    <m/>
  </r>
  <r>
    <n v="2127"/>
    <s v="Three Monkeys - Part 1: Into the Abyss"/>
    <s v="Three Monkeys is an audio adventure game for PC."/>
    <n v="900"/>
    <n v="1408"/>
    <x v="2"/>
    <x v="1"/>
    <s v="GBP"/>
    <n v="1426158463"/>
    <n v="1423570063"/>
    <b v="0"/>
    <n v="236"/>
    <b v="0"/>
    <x v="6"/>
    <s v="video games"/>
    <x v="2127"/>
    <x v="0"/>
    <m/>
  </r>
  <r>
    <n v="2128"/>
    <s v="Makayla's Quest"/>
    <s v="The Royal Snail has misdelivered all the invitations to the Royal Ball.  It's up to Makayla to set things right in the Fairy Forest"/>
    <n v="12000"/>
    <n v="1405"/>
    <x v="2"/>
    <x v="5"/>
    <s v="CAD"/>
    <n v="1411324369"/>
    <n v="1406140369"/>
    <b v="0"/>
    <n v="1"/>
    <b v="0"/>
    <x v="6"/>
    <s v="video games"/>
    <x v="2128"/>
    <x v="3"/>
    <m/>
  </r>
  <r>
    <n v="2129"/>
    <s v="Pretty Kitty Fuzzy"/>
    <s v="PKF is a Cat-Tastic 2D side-scrolling shooter! Stand up to all the big meanies with the power of positivity and save the universe!"/>
    <n v="5500"/>
    <n v="1405"/>
    <x v="2"/>
    <x v="0"/>
    <s v="USD"/>
    <n v="1457570100"/>
    <n v="1454978100"/>
    <b v="0"/>
    <n v="12"/>
    <b v="0"/>
    <x v="6"/>
    <s v="video games"/>
    <x v="2129"/>
    <x v="2"/>
    <m/>
  </r>
  <r>
    <n v="2130"/>
    <s v="Wondrous Adventures: A Kid's Game"/>
    <s v="You are the hero tasked to save your home from the villainous Sanword."/>
    <n v="5000"/>
    <n v="1402"/>
    <x v="2"/>
    <x v="0"/>
    <s v="USD"/>
    <n v="1408154663"/>
    <n v="1405130663"/>
    <b v="0"/>
    <n v="4"/>
    <b v="0"/>
    <x v="6"/>
    <s v="video games"/>
    <x v="2130"/>
    <x v="3"/>
    <m/>
  </r>
  <r>
    <n v="2131"/>
    <s v="Scout's Honor"/>
    <s v="From frightened girl to empowered woman, Scout's Honor is a tale about facing your fears and overcoming odds."/>
    <n v="1200"/>
    <n v="1400"/>
    <x v="2"/>
    <x v="0"/>
    <s v="USD"/>
    <n v="1436677091"/>
    <n v="1434085091"/>
    <b v="0"/>
    <n v="3"/>
    <b v="0"/>
    <x v="6"/>
    <s v="video games"/>
    <x v="2131"/>
    <x v="0"/>
    <m/>
  </r>
  <r>
    <n v="2132"/>
    <s v="Universe Rush"/>
    <s v="Fight your way to dominate the universe. Be the first to try our engaging cross-platform mmo-strategy and bring it closer to reality."/>
    <n v="3000"/>
    <n v="1398"/>
    <x v="2"/>
    <x v="0"/>
    <s v="USD"/>
    <n v="1391427692"/>
    <n v="1388835692"/>
    <b v="0"/>
    <n v="99"/>
    <b v="0"/>
    <x v="6"/>
    <s v="video games"/>
    <x v="2132"/>
    <x v="3"/>
    <m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x v="0"/>
    <s v="USD"/>
    <n v="1303628340"/>
    <n v="1300328399"/>
    <b v="0"/>
    <n v="3"/>
    <b v="0"/>
    <x v="6"/>
    <s v="video games"/>
    <x v="2133"/>
    <x v="6"/>
    <m/>
  </r>
  <r>
    <n v="2134"/>
    <s v="Prehistoric Landing"/>
    <s v="1st person Action Survivalist Rpg game. You get sent to a deadly Island to die not knowing that your not alone on the island."/>
    <n v="1395"/>
    <n v="1395"/>
    <x v="2"/>
    <x v="0"/>
    <s v="USD"/>
    <n v="1367097391"/>
    <n v="1364505391"/>
    <b v="0"/>
    <n v="3"/>
    <b v="0"/>
    <x v="6"/>
    <s v="video games"/>
    <x v="2134"/>
    <x v="4"/>
    <m/>
  </r>
  <r>
    <n v="2135"/>
    <s v="Tesla's Electric Mist"/>
    <s v="Point-and-click adventure: The mysterious Nikola Tesla, a time traveling device, and an experiment gone wrong in Colorado Springs"/>
    <n v="1300"/>
    <n v="1391"/>
    <x v="2"/>
    <x v="0"/>
    <s v="USD"/>
    <n v="1349392033"/>
    <n v="1346800033"/>
    <b v="0"/>
    <n v="22"/>
    <b v="0"/>
    <x v="6"/>
    <s v="video games"/>
    <x v="2135"/>
    <x v="5"/>
    <m/>
  </r>
  <r>
    <n v="2136"/>
    <s v="Dark Paradise"/>
    <s v="A dark and twisted game with physiological madness and corruption as a man becomes the ultimate bio weapon."/>
    <n v="750"/>
    <n v="1390"/>
    <x v="2"/>
    <x v="0"/>
    <s v="USD"/>
    <n v="1382184786"/>
    <n v="1379592786"/>
    <b v="0"/>
    <n v="4"/>
    <b v="0"/>
    <x v="6"/>
    <s v="video games"/>
    <x v="2136"/>
    <x v="4"/>
    <m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x v="5"/>
    <s v="CAD"/>
    <n v="1417804229"/>
    <n v="1415212229"/>
    <b v="0"/>
    <n v="534"/>
    <b v="0"/>
    <x v="6"/>
    <s v="video games"/>
    <x v="2137"/>
    <x v="3"/>
    <m/>
  </r>
  <r>
    <n v="2138"/>
    <s v="Tales Of Tameria - Dawning Light"/>
    <s v="A game with a mixture of a few genres from RPG, Simulation and to adventure elements."/>
    <n v="25000"/>
    <n v="1387"/>
    <x v="2"/>
    <x v="1"/>
    <s v="GBP"/>
    <n v="1383959939"/>
    <n v="1381364339"/>
    <b v="0"/>
    <n v="12"/>
    <b v="0"/>
    <x v="6"/>
    <s v="video games"/>
    <x v="2138"/>
    <x v="4"/>
    <m/>
  </r>
  <r>
    <n v="2139"/>
    <s v="Manorkept"/>
    <s v="An adventuring RPG with ghosts, mysteries, and flexible gameplay paths, Manorkept is a game that promises an unforgettable experience."/>
    <n v="11500"/>
    <n v="1384"/>
    <x v="2"/>
    <x v="0"/>
    <s v="USD"/>
    <n v="1478196008"/>
    <n v="1475604008"/>
    <b v="0"/>
    <n v="56"/>
    <b v="0"/>
    <x v="6"/>
    <s v="video games"/>
    <x v="2139"/>
    <x v="2"/>
    <m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x v="0"/>
    <s v="USD"/>
    <n v="1357934424"/>
    <n v="1355342424"/>
    <b v="0"/>
    <n v="11"/>
    <b v="0"/>
    <x v="6"/>
    <s v="video games"/>
    <x v="2140"/>
    <x v="5"/>
    <m/>
  </r>
  <r>
    <n v="2141"/>
    <s v="King of Consoles"/>
    <s v="A place where people can test out the latest video games, for an hourly fee. It's cheaper than wasting money on a $60 game that sucked"/>
    <n v="9500"/>
    <n v="1381"/>
    <x v="2"/>
    <x v="0"/>
    <s v="USD"/>
    <n v="1415947159"/>
    <n v="1413351559"/>
    <b v="0"/>
    <n v="0"/>
    <b v="0"/>
    <x v="6"/>
    <s v="video games"/>
    <x v="2141"/>
    <x v="3"/>
    <m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x v="12"/>
    <s v="EUR"/>
    <n v="1451494210"/>
    <n v="1449075010"/>
    <b v="0"/>
    <n v="12"/>
    <b v="0"/>
    <x v="6"/>
    <s v="video games"/>
    <x v="2142"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x v="0"/>
    <s v="USD"/>
    <n v="1279738800"/>
    <n v="1275599812"/>
    <b v="0"/>
    <n v="5"/>
    <b v="0"/>
    <x v="6"/>
    <s v="video games"/>
    <x v="2143"/>
    <x v="7"/>
    <m/>
  </r>
  <r>
    <n v="2144"/>
    <s v="Project Starborn"/>
    <s v="A thousand community-built sandbox games (and more!) with a fully-customizable game engine."/>
    <n v="1200"/>
    <n v="1370"/>
    <x v="2"/>
    <x v="0"/>
    <s v="USD"/>
    <n v="1379164040"/>
    <n v="1376399240"/>
    <b v="0"/>
    <n v="24"/>
    <b v="0"/>
    <x v="6"/>
    <s v="video games"/>
    <x v="2144"/>
    <x v="4"/>
    <m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x v="0"/>
    <s v="USD"/>
    <n v="1385534514"/>
    <n v="1382938914"/>
    <b v="0"/>
    <n v="89"/>
    <b v="0"/>
    <x v="6"/>
    <s v="video games"/>
    <x v="2145"/>
    <x v="4"/>
    <m/>
  </r>
  <r>
    <n v="2146"/>
    <s v="Nanaue eSports"/>
    <s v="New professional gaming organization with a tournament winning Dota 2 team, &amp; divisions in all eSports games looking to re brand/expand"/>
    <n v="150000"/>
    <n v="1366"/>
    <x v="2"/>
    <x v="0"/>
    <s v="USD"/>
    <n v="1455207510"/>
    <n v="1453997910"/>
    <b v="0"/>
    <n v="1"/>
    <b v="0"/>
    <x v="6"/>
    <s v="video games"/>
    <x v="2146"/>
    <x v="2"/>
    <m/>
  </r>
  <r>
    <n v="2147"/>
    <s v="Johnny Rocketfingers 3"/>
    <s v="A Point and Click Adventure on Steroids."/>
    <n v="1328"/>
    <n v="1366"/>
    <x v="2"/>
    <x v="0"/>
    <s v="USD"/>
    <n v="1416125148"/>
    <n v="1413356748"/>
    <b v="0"/>
    <n v="55"/>
    <b v="0"/>
    <x v="6"/>
    <s v="video games"/>
    <x v="2147"/>
    <x v="3"/>
    <m/>
  </r>
  <r>
    <n v="2148"/>
    <s v="ZomBlock's"/>
    <s v="zomblock's is a online zombie survival game where you can craft new weapons,find food and water to keep yourself alive."/>
    <n v="800"/>
    <n v="1365"/>
    <x v="2"/>
    <x v="1"/>
    <s v="GBP"/>
    <n v="1427992582"/>
    <n v="1425404182"/>
    <b v="0"/>
    <n v="2"/>
    <b v="0"/>
    <x v="6"/>
    <s v="video games"/>
    <x v="2148"/>
    <x v="0"/>
    <m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x v="0"/>
    <s v="USD"/>
    <n v="1280534400"/>
    <n v="1277512556"/>
    <b v="0"/>
    <n v="0"/>
    <b v="0"/>
    <x v="6"/>
    <s v="video games"/>
    <x v="2149"/>
    <x v="7"/>
    <m/>
  </r>
  <r>
    <n v="2150"/>
    <s v="The Unknown Door"/>
    <s v="A pixel styled open world detective game."/>
    <n v="5000"/>
    <n v="1362"/>
    <x v="2"/>
    <x v="10"/>
    <s v="NOK"/>
    <n v="1468392599"/>
    <n v="1465800599"/>
    <b v="0"/>
    <n v="4"/>
    <b v="0"/>
    <x v="6"/>
    <s v="video games"/>
    <x v="2150"/>
    <x v="2"/>
    <m/>
  </r>
  <r>
    <n v="2151"/>
    <s v="Handee Job for PS4 Gets on Shark Tank"/>
    <s v="Crazy Artist makes gaming more comfortable and fun for Playstation 4 users. I really want to give you a Handee Job!"/>
    <n v="1250"/>
    <n v="1361"/>
    <x v="2"/>
    <x v="0"/>
    <s v="USD"/>
    <n v="1467231614"/>
    <n v="1464639614"/>
    <b v="0"/>
    <n v="6"/>
    <b v="0"/>
    <x v="6"/>
    <s v="video games"/>
    <x v="2151"/>
    <x v="2"/>
    <m/>
  </r>
  <r>
    <n v="2152"/>
    <s v="Space Shooter RPG+"/>
    <s v="Our game is going to be a space shooter that has RPG elements with New Game+! It will be unlike any space shooter ever played."/>
    <n v="1000"/>
    <n v="1360"/>
    <x v="2"/>
    <x v="0"/>
    <s v="USD"/>
    <n v="1394909909"/>
    <n v="1392321509"/>
    <b v="0"/>
    <n v="4"/>
    <b v="0"/>
    <x v="6"/>
    <s v="video games"/>
    <x v="2152"/>
    <x v="3"/>
    <m/>
  </r>
  <r>
    <n v="2153"/>
    <s v="It's The GOD Complex"/>
    <s v="Crowdfunding the Gamers Way. An online game with real world consequences.Do you dare to play? Can you turn the world around?"/>
    <n v="800"/>
    <n v="1360"/>
    <x v="2"/>
    <x v="0"/>
    <s v="USD"/>
    <n v="1420876740"/>
    <n v="1417470718"/>
    <b v="0"/>
    <n v="4"/>
    <b v="0"/>
    <x v="6"/>
    <s v="video games"/>
    <x v="2153"/>
    <x v="3"/>
    <m/>
  </r>
  <r>
    <n v="2154"/>
    <s v="Demigods - Rise of the Children - Part 1 (Design)"/>
    <s v="A Real Time Strategy game based on Greek mythology in a fictional world."/>
    <n v="50"/>
    <n v="1351"/>
    <x v="2"/>
    <x v="0"/>
    <s v="USD"/>
    <n v="1390921827"/>
    <n v="1389193827"/>
    <b v="0"/>
    <n v="2"/>
    <b v="0"/>
    <x v="6"/>
    <s v="video games"/>
    <x v="2154"/>
    <x v="3"/>
    <m/>
  </r>
  <r>
    <n v="2155"/>
    <s v="VoxelMaze"/>
    <s v="A Level Editor, Turned up to eleven. Infinite creativity in one package, solo or with up to 16 of your friends."/>
    <n v="2000"/>
    <n v="1351"/>
    <x v="2"/>
    <x v="1"/>
    <s v="GBP"/>
    <n v="1459443385"/>
    <n v="1456854985"/>
    <b v="0"/>
    <n v="5"/>
    <b v="0"/>
    <x v="6"/>
    <s v="video games"/>
    <x v="2155"/>
    <x v="2"/>
    <m/>
  </r>
  <r>
    <n v="2156"/>
    <s v="Beyond Black Space"/>
    <s v="Captain and manage your ship along with your crew in this deep space adventure! (PC/Linux/Mac)"/>
    <n v="1000"/>
    <n v="1351"/>
    <x v="2"/>
    <x v="0"/>
    <s v="USD"/>
    <n v="1379363406"/>
    <n v="1375475406"/>
    <b v="0"/>
    <n v="83"/>
    <b v="0"/>
    <x v="6"/>
    <s v="video games"/>
    <x v="2156"/>
    <x v="4"/>
    <m/>
  </r>
  <r>
    <n v="2157"/>
    <s v="Nin"/>
    <s v="Gamers and 90's fans unite in this small tale of epic proportions!"/>
    <n v="1000"/>
    <n v="1346.11"/>
    <x v="2"/>
    <x v="0"/>
    <s v="USD"/>
    <n v="1482479940"/>
    <n v="1479684783"/>
    <b v="0"/>
    <n v="57"/>
    <b v="0"/>
    <x v="6"/>
    <s v="video games"/>
    <x v="2157"/>
    <x v="2"/>
    <m/>
  </r>
  <r>
    <n v="2158"/>
    <s v="PerfectGolf"/>
    <s v="A next generation golf game with a course designer and a massively multiplayer online tour. Join the fun and help us create it"/>
    <n v="3250"/>
    <n v="1345"/>
    <x v="2"/>
    <x v="0"/>
    <s v="USD"/>
    <n v="1360009774"/>
    <n v="1356121774"/>
    <b v="0"/>
    <n v="311"/>
    <b v="0"/>
    <x v="6"/>
    <s v="video games"/>
    <x v="2158"/>
    <x v="5"/>
    <m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x v="0"/>
    <s v="USD"/>
    <n v="1310837574"/>
    <n v="1308245574"/>
    <b v="0"/>
    <n v="2"/>
    <b v="0"/>
    <x v="6"/>
    <s v="video games"/>
    <x v="2159"/>
    <x v="6"/>
    <m/>
  </r>
  <r>
    <n v="2160"/>
    <s v="Army vs Aliens - Currently in Alpha"/>
    <s v="An awesome side-scroller tower defense game.  Think &quot;Plants vs Zombies&quot; but from a side-on perspective."/>
    <n v="1000"/>
    <n v="1336"/>
    <x v="2"/>
    <x v="0"/>
    <s v="USD"/>
    <n v="1337447105"/>
    <n v="1334855105"/>
    <b v="0"/>
    <n v="16"/>
    <b v="0"/>
    <x v="6"/>
    <s v="video games"/>
    <x v="2160"/>
    <x v="5"/>
    <m/>
  </r>
  <r>
    <n v="2161"/>
    <s v="CallMeGhost DEBUT ALBUM preorder!"/>
    <s v="We're trying to fund hard copies of our debut album!"/>
    <n v="15000"/>
    <n v="1335"/>
    <x v="0"/>
    <x v="0"/>
    <s v="USD"/>
    <n v="1443040059"/>
    <n v="1440448059"/>
    <b v="0"/>
    <n v="13"/>
    <b v="1"/>
    <x v="4"/>
    <s v="rock"/>
    <x v="2161"/>
    <x v="0"/>
    <m/>
  </r>
  <r>
    <n v="2162"/>
    <s v="&quot;Then &amp; Now&quot;"/>
    <s v="Then &amp; Now is the 1st Solo album from me Ian Stewart. To learn more about me, my music, and my life visit www.ianstewartlive.com"/>
    <n v="49000"/>
    <n v="1333"/>
    <x v="0"/>
    <x v="0"/>
    <s v="USD"/>
    <n v="1406226191"/>
    <n v="1403547791"/>
    <b v="0"/>
    <n v="58"/>
    <b v="1"/>
    <x v="4"/>
    <s v="rock"/>
    <x v="2162"/>
    <x v="3"/>
    <m/>
  </r>
  <r>
    <n v="2163"/>
    <s v="Help MONGREL record our new cd !"/>
    <s v="Mongrel is looking to hit the studio once again in June so we can bring you a new cd later this year and we need your help!"/>
    <n v="15000"/>
    <n v="1332"/>
    <x v="0"/>
    <x v="0"/>
    <s v="USD"/>
    <n v="1433735400"/>
    <n v="1429306520"/>
    <b v="0"/>
    <n v="44"/>
    <b v="1"/>
    <x v="4"/>
    <s v="rock"/>
    <x v="2163"/>
    <x v="0"/>
    <m/>
  </r>
  <r>
    <n v="2164"/>
    <s v="Rosaline debut record"/>
    <s v="South Florida roots country/rock outfit's long awaited debut record"/>
    <n v="1150"/>
    <n v="1330"/>
    <x v="0"/>
    <x v="0"/>
    <s v="USD"/>
    <n v="1466827140"/>
    <n v="1464196414"/>
    <b v="0"/>
    <n v="83"/>
    <b v="1"/>
    <x v="4"/>
    <s v="rock"/>
    <x v="2164"/>
    <x v="2"/>
    <m/>
  </r>
  <r>
    <n v="2165"/>
    <s v="Le Temps Nous Est ComtÃ©"/>
    <s v="Vous aimez le rock fort ? Aidez les Beat Cheese Ã  produire leur premier album ! Do you like cheese? Help us produce our first album!"/>
    <n v="1200"/>
    <n v="1330"/>
    <x v="0"/>
    <x v="6"/>
    <s v="EUR"/>
    <n v="1460127635"/>
    <n v="1457539235"/>
    <b v="0"/>
    <n v="117"/>
    <b v="1"/>
    <x v="4"/>
    <s v="rock"/>
    <x v="2165"/>
    <x v="2"/>
    <m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x v="0"/>
    <s v="USD"/>
    <n v="1417813618"/>
    <n v="1413922018"/>
    <b v="0"/>
    <n v="32"/>
    <b v="1"/>
    <x v="4"/>
    <s v="rock"/>
    <x v="2166"/>
    <x v="3"/>
    <m/>
  </r>
  <r>
    <n v="2167"/>
    <s v="Planes and Planets needs to get their EP finished!!"/>
    <s v="We need YOUR HELP to take one more step to this make release sound amazing!"/>
    <n v="1250"/>
    <n v="1328"/>
    <x v="0"/>
    <x v="0"/>
    <s v="USD"/>
    <n v="1347672937"/>
    <n v="1346463337"/>
    <b v="0"/>
    <n v="8"/>
    <b v="1"/>
    <x v="4"/>
    <s v="rock"/>
    <x v="2167"/>
    <x v="5"/>
    <m/>
  </r>
  <r>
    <n v="2168"/>
    <s v="PIZAZZ: Pigeons Playing Ping Pong's New Album"/>
    <s v="We're hitting the studio to record our next album, &quot;Pizazz&quot;!! Help us put the FUN in FUNK!!"/>
    <n v="1000"/>
    <n v="1326"/>
    <x v="0"/>
    <x v="0"/>
    <s v="USD"/>
    <n v="1486702800"/>
    <n v="1484058261"/>
    <b v="0"/>
    <n v="340"/>
    <b v="1"/>
    <x v="4"/>
    <s v="rock"/>
    <x v="2168"/>
    <x v="1"/>
    <m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x v="0"/>
    <s v="USD"/>
    <n v="1488473351"/>
    <n v="1488214151"/>
    <b v="0"/>
    <n v="7"/>
    <b v="1"/>
    <x v="4"/>
    <s v="rock"/>
    <x v="2169"/>
    <x v="1"/>
    <m/>
  </r>
  <r>
    <n v="2170"/>
    <s v="STETSON'S NEW EP"/>
    <s v="We are a hard rock band from Northern California trying to raise $350 for our next EP. Be a part of our journey!"/>
    <n v="1100"/>
    <n v="1319"/>
    <x v="0"/>
    <x v="0"/>
    <s v="USD"/>
    <n v="1440266422"/>
    <n v="1436810422"/>
    <b v="0"/>
    <n v="19"/>
    <b v="1"/>
    <x v="4"/>
    <s v="rock"/>
    <x v="2170"/>
    <x v="0"/>
    <m/>
  </r>
  <r>
    <n v="2171"/>
    <s v="Brainspoonâ€™s New Record"/>
    <s v="Like records? We do, too! Help this Los Angeles based rock 'n' roll band get their new album out on vinyl!"/>
    <n v="1250"/>
    <n v="1316"/>
    <x v="0"/>
    <x v="0"/>
    <s v="USD"/>
    <n v="1434949200"/>
    <n v="1431903495"/>
    <b v="0"/>
    <n v="47"/>
    <b v="1"/>
    <x v="4"/>
    <s v="rock"/>
    <x v="2171"/>
    <x v="0"/>
    <m/>
  </r>
  <r>
    <n v="2172"/>
    <s v="Hollow point 9, Sins Of Yesterday CD"/>
    <s v="hey friends. We are Hollow Point 9._x000a_We are calling on you to help us._x000a_In our journey to make our debut album."/>
    <n v="3000"/>
    <n v="1315"/>
    <x v="0"/>
    <x v="0"/>
    <s v="USD"/>
    <n v="1429365320"/>
    <n v="1426773320"/>
    <b v="0"/>
    <n v="13"/>
    <b v="1"/>
    <x v="4"/>
    <s v="rock"/>
    <x v="2172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x v="0"/>
    <s v="USD"/>
    <n v="1378785540"/>
    <n v="1376066243"/>
    <b v="0"/>
    <n v="90"/>
    <b v="1"/>
    <x v="4"/>
    <s v="rock"/>
    <x v="2173"/>
    <x v="4"/>
    <m/>
  </r>
  <r>
    <n v="2174"/>
    <s v="Chivo Funge and the Extensions"/>
    <s v="Chivo and his band of miscreants present their debut album _x000a_'Blind Energy' ...we think you are going to like it."/>
    <n v="20000"/>
    <n v="1306"/>
    <x v="0"/>
    <x v="1"/>
    <s v="GBP"/>
    <n v="1462453307"/>
    <n v="1459861307"/>
    <b v="0"/>
    <n v="63"/>
    <b v="1"/>
    <x v="4"/>
    <s v="rock"/>
    <x v="2174"/>
    <x v="2"/>
    <m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x v="0"/>
    <s v="USD"/>
    <n v="1469059986"/>
    <n v="1468455186"/>
    <b v="0"/>
    <n v="26"/>
    <b v="1"/>
    <x v="4"/>
    <s v="rock"/>
    <x v="2175"/>
    <x v="2"/>
    <m/>
  </r>
  <r>
    <n v="2176"/>
    <s v="Mike Farley Band - New Album!"/>
    <s v="The Mike Farley Band has re-assembled its original line up and needs your help to make a new full-length album!"/>
    <n v="2000"/>
    <n v="1302"/>
    <x v="0"/>
    <x v="0"/>
    <s v="USD"/>
    <n v="1430579509"/>
    <n v="1427987509"/>
    <b v="0"/>
    <n v="71"/>
    <b v="1"/>
    <x v="4"/>
    <s v="rock"/>
    <x v="2176"/>
    <x v="0"/>
    <m/>
  </r>
  <r>
    <n v="2177"/>
    <s v="Nobody Rides For Free ~ Stone Horse"/>
    <s v="Stone Horse ~ _x000a_Doing what they do best, laying down honest and _x000a_proper Rock-n-Roll guaranteed to soothe your soul!"/>
    <n v="1300"/>
    <n v="1301"/>
    <x v="0"/>
    <x v="0"/>
    <s v="USD"/>
    <n v="1465192867"/>
    <n v="1463032867"/>
    <b v="0"/>
    <n v="38"/>
    <b v="1"/>
    <x v="4"/>
    <s v="rock"/>
    <x v="2177"/>
    <x v="2"/>
    <m/>
  </r>
  <r>
    <n v="2178"/>
    <s v="The Letter Black - New Record"/>
    <s v="We are making our third studio album and no longer have a label telling us what we can/can't do. This record is for the fans."/>
    <n v="8000"/>
    <n v="1300"/>
    <x v="0"/>
    <x v="0"/>
    <s v="USD"/>
    <n v="1484752597"/>
    <n v="1482160597"/>
    <b v="0"/>
    <n v="859"/>
    <b v="1"/>
    <x v="4"/>
    <s v="rock"/>
    <x v="2178"/>
    <x v="2"/>
    <m/>
  </r>
  <r>
    <n v="2179"/>
    <s v="Woodhouse EP"/>
    <s v="Woodhouse is making an EP!  If you are a fan of whiskey and loud guitars, contribute to the cause!"/>
    <n v="1250"/>
    <n v="1300"/>
    <x v="0"/>
    <x v="0"/>
    <s v="USD"/>
    <n v="1428725192"/>
    <n v="1426133192"/>
    <b v="0"/>
    <n v="21"/>
    <b v="1"/>
    <x v="4"/>
    <s v="rock"/>
    <x v="2179"/>
    <x v="0"/>
    <m/>
  </r>
  <r>
    <n v="2180"/>
    <s v="FOUR STAR MARY &quot;PIECES&quot;"/>
    <s v="Help fund the new record by independent alternative rockers FOUR STAR MARY &quot;PIECES&quot;"/>
    <n v="20000"/>
    <n v="1297"/>
    <x v="0"/>
    <x v="0"/>
    <s v="USD"/>
    <n v="1447434268"/>
    <n v="1443801868"/>
    <b v="0"/>
    <n v="78"/>
    <b v="1"/>
    <x v="4"/>
    <s v="rock"/>
    <x v="2180"/>
    <x v="0"/>
    <m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x v="0"/>
    <s v="USD"/>
    <n v="1487635653"/>
    <n v="1486426053"/>
    <b v="0"/>
    <n v="53"/>
    <b v="1"/>
    <x v="6"/>
    <s v="tabletop games"/>
    <x v="2181"/>
    <x v="1"/>
    <m/>
  </r>
  <r>
    <n v="2182"/>
    <s v="Broken World - A Post-Apocalypse Tabletop RPG"/>
    <s v="An incredibly comprehensive tabletop rpg book for the post apocalypse, inspired by Dungeon World."/>
    <n v="1050"/>
    <n v="1296"/>
    <x v="0"/>
    <x v="5"/>
    <s v="CAD"/>
    <n v="1412285825"/>
    <n v="1409261825"/>
    <b v="0"/>
    <n v="356"/>
    <b v="1"/>
    <x v="6"/>
    <s v="tabletop games"/>
    <x v="2182"/>
    <x v="3"/>
    <m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x v="0"/>
    <s v="USD"/>
    <n v="1486616400"/>
    <n v="1484037977"/>
    <b v="0"/>
    <n v="279"/>
    <b v="1"/>
    <x v="6"/>
    <s v="tabletop games"/>
    <x v="2183"/>
    <x v="1"/>
    <m/>
  </r>
  <r>
    <n v="2184"/>
    <s v="Liguria"/>
    <s v="Trading beautiful colors on behalf of the bishop! Become the best merchant of the Fresco World in this innovative game by Queen Games."/>
    <n v="900"/>
    <n v="1290"/>
    <x v="0"/>
    <x v="0"/>
    <s v="USD"/>
    <n v="1453737600"/>
    <n v="1452530041"/>
    <b v="1"/>
    <n v="266"/>
    <b v="1"/>
    <x v="6"/>
    <s v="tabletop games"/>
    <x v="2184"/>
    <x v="2"/>
    <m/>
  </r>
  <r>
    <n v="2185"/>
    <s v="Empire of the Dead: REQUIEM"/>
    <s v="Empire of the Dead-Requiem is a miniatures expansion to our 28mm tabletop game set in a Dark and Gothic, Steampunk Victorian Empire."/>
    <n v="3152"/>
    <n v="1286"/>
    <x v="0"/>
    <x v="1"/>
    <s v="GBP"/>
    <n v="1364286239"/>
    <n v="1360830239"/>
    <b v="0"/>
    <n v="623"/>
    <b v="1"/>
    <x v="6"/>
    <s v="tabletop games"/>
    <x v="2185"/>
    <x v="4"/>
    <m/>
  </r>
  <r>
    <n v="2186"/>
    <s v="Latitude 90Â° : The Origin"/>
    <s v="The real-time digital social deduction game where there's no moderator, no sleeping, and no dying."/>
    <n v="750"/>
    <n v="1285"/>
    <x v="0"/>
    <x v="0"/>
    <s v="USD"/>
    <n v="1473213600"/>
    <n v="1470062743"/>
    <b v="0"/>
    <n v="392"/>
    <b v="1"/>
    <x v="6"/>
    <s v="tabletop games"/>
    <x v="2186"/>
    <x v="2"/>
    <m/>
  </r>
  <r>
    <n v="2187"/>
    <s v="Tesla vs. Edison"/>
    <s v="The War of Currents! 2-5 electricity innovators build routes, grow tech trees, and play the stock market in 20 minutes per player."/>
    <n v="1000"/>
    <n v="1283"/>
    <x v="0"/>
    <x v="0"/>
    <s v="USD"/>
    <n v="1428033540"/>
    <n v="1425531666"/>
    <b v="1"/>
    <n v="3562"/>
    <b v="1"/>
    <x v="6"/>
    <s v="tabletop games"/>
    <x v="2187"/>
    <x v="0"/>
    <m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x v="2"/>
    <s v="AUD"/>
    <n v="1477414800"/>
    <n v="1474380241"/>
    <b v="0"/>
    <n v="514"/>
    <b v="1"/>
    <x v="6"/>
    <s v="tabletop games"/>
    <x v="2188"/>
    <x v="2"/>
    <m/>
  </r>
  <r>
    <n v="2189"/>
    <s v="Odyssey: ARGONAUTS"/>
    <s v="Help me fund the Argonauts! Sculpted by Dave Kidd, based on concept art from Roberto Cirillo, created by Fet Milner and myself!"/>
    <n v="1000"/>
    <n v="1280"/>
    <x v="0"/>
    <x v="1"/>
    <s v="GBP"/>
    <n v="1461276000"/>
    <n v="1460055300"/>
    <b v="0"/>
    <n v="88"/>
    <b v="1"/>
    <x v="6"/>
    <s v="tabletop games"/>
    <x v="2189"/>
    <x v="2"/>
    <m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x v="0"/>
    <s v="USD"/>
    <n v="1458716340"/>
    <n v="1455721204"/>
    <b v="0"/>
    <n v="537"/>
    <b v="1"/>
    <x v="6"/>
    <s v="tabletop games"/>
    <x v="2190"/>
    <x v="2"/>
    <m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x v="1"/>
    <s v="GBP"/>
    <n v="1487102427"/>
    <n v="1486065627"/>
    <b v="0"/>
    <n v="25"/>
    <b v="1"/>
    <x v="6"/>
    <s v="tabletop games"/>
    <x v="2191"/>
    <x v="1"/>
    <m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x v="1"/>
    <s v="GBP"/>
    <n v="1481842800"/>
    <n v="1479414344"/>
    <b v="0"/>
    <n v="3238"/>
    <b v="1"/>
    <x v="6"/>
    <s v="tabletop games"/>
    <x v="2192"/>
    <x v="2"/>
    <m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x v="0"/>
    <s v="USD"/>
    <n v="1479704340"/>
    <n v="1477043072"/>
    <b v="0"/>
    <n v="897"/>
    <b v="1"/>
    <x v="6"/>
    <s v="tabletop games"/>
    <x v="2193"/>
    <x v="2"/>
    <m/>
  </r>
  <r>
    <n v="2194"/>
    <s v="Monster Lab"/>
    <s v="LAST CHANCE! A fast paced card game for people who like to play god, build hybrid cat monsters and add flamethrowers to space dragons."/>
    <n v="1000"/>
    <n v="1272"/>
    <x v="0"/>
    <x v="0"/>
    <s v="USD"/>
    <n v="1459012290"/>
    <n v="1456423890"/>
    <b v="0"/>
    <n v="878"/>
    <b v="1"/>
    <x v="6"/>
    <s v="tabletop games"/>
    <x v="2194"/>
    <x v="2"/>
    <m/>
  </r>
  <r>
    <n v="2195"/>
    <s v="Purgatoria: City of Angels"/>
    <s v="A gritty, noir tabletop RPG with a fast-paced combo-based battle system."/>
    <n v="1000"/>
    <n v="1270"/>
    <x v="0"/>
    <x v="0"/>
    <s v="USD"/>
    <n v="1439317900"/>
    <n v="1436725900"/>
    <b v="0"/>
    <n v="115"/>
    <b v="1"/>
    <x v="6"/>
    <s v="tabletop games"/>
    <x v="2195"/>
    <x v="0"/>
    <m/>
  </r>
  <r>
    <n v="2196"/>
    <s v="LACORSA Grand Prix Game (relaunch)"/>
    <s v="Race your friends in style with this classic Grand Prix game."/>
    <n v="700"/>
    <n v="1261"/>
    <x v="0"/>
    <x v="0"/>
    <s v="USD"/>
    <n v="1480662000"/>
    <n v="1478000502"/>
    <b v="0"/>
    <n v="234"/>
    <b v="1"/>
    <x v="6"/>
    <s v="tabletop games"/>
    <x v="2196"/>
    <x v="2"/>
    <m/>
  </r>
  <r>
    <n v="2197"/>
    <s v="Trickerion - Legends of Illusion"/>
    <s v="A strategy game of magic and deception, where aspiring  Illusionists clash in a grand contest for fame and fortune."/>
    <n v="1200"/>
    <n v="1260"/>
    <x v="0"/>
    <x v="0"/>
    <s v="USD"/>
    <n v="1425132059"/>
    <n v="1422540059"/>
    <b v="0"/>
    <n v="4330"/>
    <b v="1"/>
    <x v="6"/>
    <s v="tabletop games"/>
    <x v="2197"/>
    <x v="0"/>
    <m/>
  </r>
  <r>
    <n v="2198"/>
    <s v="Rivals: Masters of the Deep"/>
    <s v="A tactical Miniatures board game for 2-4 players set in a mysterious underwater realm where 4 factions battle for supremacy."/>
    <n v="1000"/>
    <n v="1260"/>
    <x v="0"/>
    <x v="0"/>
    <s v="USD"/>
    <n v="1447507200"/>
    <n v="1444911600"/>
    <b v="0"/>
    <n v="651"/>
    <b v="1"/>
    <x v="6"/>
    <s v="tabletop games"/>
    <x v="2198"/>
    <x v="0"/>
    <m/>
  </r>
  <r>
    <n v="2199"/>
    <s v="Decadolo. Flip it!"/>
    <s v="A new strategic board game designed to flip out your opponent."/>
    <n v="1000"/>
    <n v="1259"/>
    <x v="0"/>
    <x v="17"/>
    <s v="EUR"/>
    <n v="1444903198"/>
    <n v="1442311198"/>
    <b v="1"/>
    <n v="251"/>
    <b v="1"/>
    <x v="6"/>
    <s v="tabletop games"/>
    <x v="2199"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x v="1"/>
    <s v="GBP"/>
    <n v="1436151600"/>
    <n v="1433775668"/>
    <b v="0"/>
    <n v="263"/>
    <b v="1"/>
    <x v="6"/>
    <s v="tabletop games"/>
    <x v="2200"/>
    <x v="0"/>
    <m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x v="1"/>
    <s v="GBP"/>
    <n v="1358367565"/>
    <n v="1357157965"/>
    <b v="0"/>
    <n v="28"/>
    <b v="1"/>
    <x v="4"/>
    <s v="electronic music"/>
    <x v="2201"/>
    <x v="4"/>
    <m/>
  </r>
  <r>
    <n v="2202"/>
    <s v="zircon - &quot;Identity Sequence&quot;: A cyberpunk-inspired journey"/>
    <s v="An electro-organic album of evolved dance music inspired by seminal cyberpunk works."/>
    <n v="55000"/>
    <n v="1250"/>
    <x v="0"/>
    <x v="0"/>
    <s v="USD"/>
    <n v="1351801368"/>
    <n v="1349209368"/>
    <b v="0"/>
    <n v="721"/>
    <b v="1"/>
    <x v="4"/>
    <s v="electronic music"/>
    <x v="2202"/>
    <x v="5"/>
    <m/>
  </r>
  <r>
    <n v="2203"/>
    <s v="Andy's iLL - The Invisible City"/>
    <s v="The Invisible City is a project built &amp; powered by my fans. A full video and audio experience that I hope to merge into a live show."/>
    <n v="1200"/>
    <n v="1250"/>
    <x v="0"/>
    <x v="5"/>
    <s v="CAD"/>
    <n v="1443127082"/>
    <n v="1440535082"/>
    <b v="0"/>
    <n v="50"/>
    <b v="1"/>
    <x v="4"/>
    <s v="electronic music"/>
    <x v="2203"/>
    <x v="0"/>
    <m/>
  </r>
  <r>
    <n v="2204"/>
    <s v="Press Mirror Kisses' New Album &quot;Heartbeats&quot; on Vinyl"/>
    <s v="A professional pressing of the new (and greatest) Mirror Kisses album on beautiful white vinyl. Backers hear it first!"/>
    <n v="1250"/>
    <n v="1250"/>
    <x v="0"/>
    <x v="0"/>
    <s v="USD"/>
    <n v="1362814119"/>
    <n v="1360222119"/>
    <b v="0"/>
    <n v="73"/>
    <b v="1"/>
    <x v="4"/>
    <s v="electronic music"/>
    <x v="2204"/>
    <x v="4"/>
    <m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x v="0"/>
    <s v="USD"/>
    <n v="1338579789"/>
    <n v="1335987789"/>
    <b v="0"/>
    <n v="27"/>
    <b v="1"/>
    <x v="4"/>
    <s v="electronic music"/>
    <x v="2205"/>
    <x v="5"/>
    <m/>
  </r>
  <r>
    <n v="2206"/>
    <s v="Arbor Oasis's First Album!"/>
    <s v="We really think we might have what it takes to make it someday! But we really need help to take the first step and release this album!"/>
    <n v="10000"/>
    <n v="1245"/>
    <x v="0"/>
    <x v="0"/>
    <s v="USD"/>
    <n v="1334556624"/>
    <n v="1333001424"/>
    <b v="0"/>
    <n v="34"/>
    <b v="1"/>
    <x v="4"/>
    <s v="electronic music"/>
    <x v="2206"/>
    <x v="5"/>
    <m/>
  </r>
  <r>
    <n v="2207"/>
    <s v="Piece of Happy"/>
    <s v="Each piece has a story behind it. Not of some life drama but of an experience you live whilst listening; Happiness evoking"/>
    <n v="1200"/>
    <n v="1245"/>
    <x v="0"/>
    <x v="0"/>
    <s v="USD"/>
    <n v="1384580373"/>
    <n v="1381984773"/>
    <b v="0"/>
    <n v="7"/>
    <b v="1"/>
    <x v="4"/>
    <s v="electronic music"/>
    <x v="2207"/>
    <x v="4"/>
    <m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x v="0"/>
    <s v="USD"/>
    <n v="1333771200"/>
    <n v="1328649026"/>
    <b v="0"/>
    <n v="24"/>
    <b v="1"/>
    <x v="4"/>
    <s v="electronic music"/>
    <x v="2208"/>
    <x v="5"/>
    <m/>
  </r>
  <r>
    <n v="2209"/>
    <s v="NYPC's North American (+ Colombia!) Tour May 2014 - Part 2"/>
    <s v="Support us and pledge for rewards on our new bigger Tour of the US, Canada and Colombia!"/>
    <n v="850"/>
    <n v="1235"/>
    <x v="0"/>
    <x v="1"/>
    <s v="GBP"/>
    <n v="1397516400"/>
    <n v="1396524644"/>
    <b v="0"/>
    <n v="15"/>
    <b v="1"/>
    <x v="4"/>
    <s v="electronic music"/>
    <x v="2209"/>
    <x v="3"/>
    <m/>
  </r>
  <r>
    <n v="2210"/>
    <s v="The Seshen's Debut Album Release"/>
    <s v="Influenced by Little Dragon, J. Dilla, Erykah Badu &amp; Beach House, this genre-defying record fuses hip-hop, soul, pop and electronica."/>
    <n v="1200"/>
    <n v="1225"/>
    <x v="0"/>
    <x v="0"/>
    <s v="USD"/>
    <n v="1334424960"/>
    <n v="1329442510"/>
    <b v="0"/>
    <n v="72"/>
    <b v="1"/>
    <x v="4"/>
    <s v="electronic music"/>
    <x v="2210"/>
    <x v="5"/>
    <m/>
  </r>
  <r>
    <n v="2211"/>
    <s v="Kickstart the Future (of Telefuture)"/>
    <s v="Telefuture, a record label sharing 80's inspired electronic music, wants to release some incredible albums on various physical mediums!"/>
    <n v="700"/>
    <n v="1225"/>
    <x v="0"/>
    <x v="0"/>
    <s v="USD"/>
    <n v="1397113140"/>
    <n v="1395168625"/>
    <b v="0"/>
    <n v="120"/>
    <b v="1"/>
    <x v="4"/>
    <s v="electronic music"/>
    <x v="2211"/>
    <x v="3"/>
    <m/>
  </r>
  <r>
    <n v="2212"/>
    <s v="Dragon's Eye Recordings: Label Relaunch"/>
    <s v="Help Dragon's Eye relaunch with 4 new releases by Yann Novak, Pinkcourtesyphone, Steve Roden &amp; Lawrence English + Stephen Vitiello"/>
    <n v="30000"/>
    <n v="1225"/>
    <x v="0"/>
    <x v="0"/>
    <s v="USD"/>
    <n v="1383526800"/>
    <n v="1380650177"/>
    <b v="0"/>
    <n v="123"/>
    <b v="1"/>
    <x v="4"/>
    <s v="electronic music"/>
    <x v="2212"/>
    <x v="4"/>
    <m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x v="0"/>
    <s v="USD"/>
    <n v="1431719379"/>
    <n v="1429127379"/>
    <b v="0"/>
    <n v="1"/>
    <b v="1"/>
    <x v="4"/>
    <s v="electronic music"/>
    <x v="2213"/>
    <x v="0"/>
    <m/>
  </r>
  <r>
    <n v="2214"/>
    <s v="Spiff is ready to join the digital age!"/>
    <s v="Join this Kickstarter project today to assist Spiff in converting his analog recordings from the 80's to digital!"/>
    <n v="750"/>
    <n v="1220"/>
    <x v="0"/>
    <x v="0"/>
    <s v="USD"/>
    <n v="1391713248"/>
    <n v="1389121248"/>
    <b v="0"/>
    <n v="24"/>
    <b v="1"/>
    <x v="4"/>
    <s v="electronic music"/>
    <x v="2214"/>
    <x v="3"/>
    <m/>
  </r>
  <r>
    <n v="2215"/>
    <s v="&quot;Something to See, Not to Say&quot; - Anemometer's First EP Album"/>
    <s v="Ambient Electro Grind-fest!"/>
    <n v="1000"/>
    <n v="1218"/>
    <x v="0"/>
    <x v="0"/>
    <s v="USD"/>
    <n v="1331621940"/>
    <n v="1329671572"/>
    <b v="0"/>
    <n v="33"/>
    <b v="1"/>
    <x v="4"/>
    <s v="electronic music"/>
    <x v="2215"/>
    <x v="5"/>
    <m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x v="0"/>
    <s v="USD"/>
    <n v="1437674545"/>
    <n v="1436464945"/>
    <b v="0"/>
    <n v="14"/>
    <b v="1"/>
    <x v="4"/>
    <s v="electronic music"/>
    <x v="2216"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25000"/>
    <n v="1217"/>
    <x v="0"/>
    <x v="0"/>
    <s v="USD"/>
    <n v="1446451200"/>
    <n v="1445539113"/>
    <b v="0"/>
    <n v="9"/>
    <b v="1"/>
    <x v="4"/>
    <s v="electronic music"/>
    <x v="2217"/>
    <x v="0"/>
    <m/>
  </r>
  <r>
    <n v="2218"/>
    <s v="Idiot Stare &quot;Unknown to Millions&quot; CD"/>
    <s v="Help Idiot Stare press their next album to CD. Over 40 minutes of intense industrial rock that you're going to want to own!"/>
    <n v="50000"/>
    <n v="1217"/>
    <x v="0"/>
    <x v="0"/>
    <s v="USD"/>
    <n v="1346198400"/>
    <n v="1344281383"/>
    <b v="0"/>
    <n v="76"/>
    <b v="1"/>
    <x v="4"/>
    <s v="electronic music"/>
    <x v="2218"/>
    <x v="5"/>
    <m/>
  </r>
  <r>
    <n v="2219"/>
    <s v="Moments by eBurner"/>
    <s v="An album that illustrates events in our lives, whether trivial or significant, through the tones of electronic music."/>
    <n v="978"/>
    <n v="1216"/>
    <x v="0"/>
    <x v="0"/>
    <s v="USD"/>
    <n v="1440004512"/>
    <n v="1437412512"/>
    <b v="0"/>
    <n v="19"/>
    <b v="1"/>
    <x v="4"/>
    <s v="electronic music"/>
    <x v="2219"/>
    <x v="0"/>
    <m/>
  </r>
  <r>
    <n v="2220"/>
    <s v="Be Part of Darkpine's Debut EP"/>
    <s v="Darkpine is recording and releasing a 5-track EP within the coming months this summer and hopes for your support."/>
    <n v="1200"/>
    <n v="1215"/>
    <x v="0"/>
    <x v="0"/>
    <s v="USD"/>
    <n v="1374888436"/>
    <n v="1372296436"/>
    <b v="0"/>
    <n v="69"/>
    <b v="1"/>
    <x v="4"/>
    <s v="electronic music"/>
    <x v="2220"/>
    <x v="4"/>
    <m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x v="0"/>
    <s v="USD"/>
    <n v="1461369600"/>
    <n v="1458748809"/>
    <b v="0"/>
    <n v="218"/>
    <b v="1"/>
    <x v="6"/>
    <s v="tabletop games"/>
    <x v="2221"/>
    <x v="2"/>
    <m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x v="0"/>
    <s v="USD"/>
    <n v="1327776847"/>
    <n v="1325184847"/>
    <b v="0"/>
    <n v="30"/>
    <b v="1"/>
    <x v="6"/>
    <s v="tabletop games"/>
    <x v="2222"/>
    <x v="6"/>
    <m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x v="5"/>
    <s v="CAD"/>
    <n v="1435418568"/>
    <n v="1432826568"/>
    <b v="0"/>
    <n v="100"/>
    <b v="1"/>
    <x v="6"/>
    <s v="tabletop games"/>
    <x v="2223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850"/>
    <n v="1200"/>
    <x v="0"/>
    <x v="0"/>
    <s v="USD"/>
    <n v="1477767600"/>
    <n v="1475337675"/>
    <b v="0"/>
    <n v="296"/>
    <b v="1"/>
    <x v="6"/>
    <s v="tabletop games"/>
    <x v="2224"/>
    <x v="2"/>
    <m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x v="1"/>
    <s v="GBP"/>
    <n v="1411326015"/>
    <n v="1408734015"/>
    <b v="0"/>
    <n v="1204"/>
    <b v="1"/>
    <x v="6"/>
    <s v="tabletop games"/>
    <x v="2225"/>
    <x v="3"/>
    <m/>
  </r>
  <r>
    <n v="2226"/>
    <s v="Street Kings Boardgame"/>
    <s v="Missed the Kickstarter? Contact your local gaming store before going online. Or click on the order button. Thanks for the support!"/>
    <n v="900"/>
    <n v="1200"/>
    <x v="0"/>
    <x v="0"/>
    <s v="USD"/>
    <n v="1455253140"/>
    <n v="1452625822"/>
    <b v="0"/>
    <n v="321"/>
    <b v="1"/>
    <x v="6"/>
    <s v="tabletop games"/>
    <x v="2226"/>
    <x v="2"/>
    <m/>
  </r>
  <r>
    <n v="2227"/>
    <s v="Mechabrick - A Minifig/Mecha board game and models"/>
    <s v="Mechabrick is a set of precision plastic kits to convert your Minifigs into robots then battle with them in an exciting board game."/>
    <n v="1000"/>
    <n v="1200"/>
    <x v="0"/>
    <x v="1"/>
    <s v="GBP"/>
    <n v="1384374155"/>
    <n v="1381778555"/>
    <b v="0"/>
    <n v="301"/>
    <b v="1"/>
    <x v="6"/>
    <s v="tabletop games"/>
    <x v="2227"/>
    <x v="4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700"/>
    <n v="1200"/>
    <x v="0"/>
    <x v="12"/>
    <s v="EUR"/>
    <n v="1439707236"/>
    <n v="1437115236"/>
    <b v="0"/>
    <n v="144"/>
    <b v="1"/>
    <x v="6"/>
    <s v="tabletop games"/>
    <x v="2228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1200"/>
    <n v="1200"/>
    <x v="0"/>
    <x v="0"/>
    <s v="USD"/>
    <n v="1378180800"/>
    <n v="1375113391"/>
    <b v="0"/>
    <n v="539"/>
    <b v="1"/>
    <x v="6"/>
    <s v="tabletop games"/>
    <x v="2229"/>
    <x v="4"/>
    <m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x v="0"/>
    <s v="USD"/>
    <n v="1398460127"/>
    <n v="1395868127"/>
    <b v="0"/>
    <n v="498"/>
    <b v="1"/>
    <x v="6"/>
    <s v="tabletop games"/>
    <x v="2230"/>
    <x v="3"/>
    <m/>
  </r>
  <r>
    <n v="2231"/>
    <s v="Kingdom"/>
    <s v="A game about communities by Ben Robbins, creator of Microscope. Do you change the Kingdom or does the Kingdom change you?"/>
    <n v="500"/>
    <n v="1197"/>
    <x v="0"/>
    <x v="0"/>
    <s v="USD"/>
    <n v="1372136400"/>
    <n v="1369864301"/>
    <b v="0"/>
    <n v="1113"/>
    <b v="1"/>
    <x v="6"/>
    <s v="tabletop games"/>
    <x v="2231"/>
    <x v="4"/>
    <m/>
  </r>
  <r>
    <n v="2232"/>
    <s v="Backstory Cards"/>
    <s v="Backstory Cards help you and your friends create vibrant backstories for roleplaying games, no matter the system or genre."/>
    <n v="1000"/>
    <n v="1185"/>
    <x v="0"/>
    <x v="0"/>
    <s v="USD"/>
    <n v="1405738800"/>
    <n v="1402945408"/>
    <b v="0"/>
    <n v="988"/>
    <b v="1"/>
    <x v="6"/>
    <s v="tabletop games"/>
    <x v="2232"/>
    <x v="3"/>
    <m/>
  </r>
  <r>
    <n v="2233"/>
    <s v="Cadaver - A Card Game For Aspiring Necromancers"/>
    <s v="Cadaver is a lighthearted game of friendly necromancy! Players compete to resurrect as many bodies as possible!"/>
    <n v="4000"/>
    <n v="1185"/>
    <x v="0"/>
    <x v="1"/>
    <s v="GBP"/>
    <n v="1450051200"/>
    <n v="1448269539"/>
    <b v="0"/>
    <n v="391"/>
    <b v="1"/>
    <x v="6"/>
    <s v="tabletop games"/>
    <x v="2233"/>
    <x v="0"/>
    <m/>
  </r>
  <r>
    <n v="2234"/>
    <s v="Pine Tar Baseball: 1936 Negro League + 1960 Season"/>
    <s v="Pine Tar Baseball is a fun and fast paced dice and card game for 1 to 2 players. The game features fast streamlined game play."/>
    <n v="1100"/>
    <n v="1185"/>
    <x v="0"/>
    <x v="0"/>
    <s v="USD"/>
    <n v="1483645647"/>
    <n v="1481053647"/>
    <b v="0"/>
    <n v="28"/>
    <b v="1"/>
    <x v="6"/>
    <s v="tabletop games"/>
    <x v="2234"/>
    <x v="2"/>
    <m/>
  </r>
  <r>
    <n v="2235"/>
    <s v="Miniature Scenery Terrain for Tabletop gaming and Wargames"/>
    <s v="An amazing set of sceneries to create unique atmospheres for your tabletop gaming."/>
    <n v="100000"/>
    <n v="1183.19"/>
    <x v="0"/>
    <x v="5"/>
    <s v="CAD"/>
    <n v="1427585511"/>
    <n v="1424997111"/>
    <b v="0"/>
    <n v="147"/>
    <b v="1"/>
    <x v="6"/>
    <s v="tabletop games"/>
    <x v="2235"/>
    <x v="0"/>
    <m/>
  </r>
  <r>
    <n v="2236"/>
    <s v="Alienation - an intergalactic card drafting game"/>
    <s v="Assume the role of an intergalactic real-estate agent attempting to satisfy various creature clientele!"/>
    <n v="1000"/>
    <n v="1180"/>
    <x v="0"/>
    <x v="0"/>
    <s v="USD"/>
    <n v="1454338123"/>
    <n v="1451746123"/>
    <b v="0"/>
    <n v="680"/>
    <b v="1"/>
    <x v="6"/>
    <s v="tabletop games"/>
    <x v="2236"/>
    <x v="2"/>
    <m/>
  </r>
  <r>
    <n v="2237"/>
    <s v="Monster Mansion"/>
    <s v="A real-time cooperative adventure for 2-8 players. Defeat legendary monsters to earn gold and escape before the time RUNS OUT!"/>
    <n v="1000"/>
    <n v="1175"/>
    <x v="0"/>
    <x v="0"/>
    <s v="USD"/>
    <n v="1415779140"/>
    <n v="1412294683"/>
    <b v="0"/>
    <n v="983"/>
    <b v="1"/>
    <x v="6"/>
    <s v="tabletop games"/>
    <x v="2237"/>
    <x v="3"/>
    <m/>
  </r>
  <r>
    <n v="2238"/>
    <s v="28mm Fantasy Miniature range Feral Orcs!"/>
    <s v="28mm Fantasy Miniature Range in leadfree white metal: Orcs, wolves and more."/>
    <n v="900"/>
    <n v="1175"/>
    <x v="0"/>
    <x v="12"/>
    <s v="EUR"/>
    <n v="1489157716"/>
    <n v="1486565716"/>
    <b v="0"/>
    <n v="79"/>
    <b v="1"/>
    <x v="6"/>
    <s v="tabletop games"/>
    <x v="2238"/>
    <x v="1"/>
    <m/>
  </r>
  <r>
    <n v="2239"/>
    <s v="Pro Tabletop Gaming Audio Collection"/>
    <s v="Next stretch goal unlocks at $33,000 and/or 500 backers unlocks 2 bonus stretch goals."/>
    <n v="15000"/>
    <n v="1174"/>
    <x v="0"/>
    <x v="0"/>
    <s v="USD"/>
    <n v="1385870520"/>
    <n v="1382742014"/>
    <b v="0"/>
    <n v="426"/>
    <b v="1"/>
    <x v="6"/>
    <s v="tabletop games"/>
    <x v="2239"/>
    <x v="4"/>
    <m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x v="0"/>
    <s v="USD"/>
    <n v="1461354544"/>
    <n v="1458762544"/>
    <b v="0"/>
    <n v="96"/>
    <b v="1"/>
    <x v="6"/>
    <s v="tabletop games"/>
    <x v="2240"/>
    <x v="2"/>
    <m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6"/>
    <s v="tabletop games"/>
    <x v="2241"/>
    <x v="1"/>
    <m/>
  </r>
  <r>
    <n v="2242"/>
    <s v="The Princess Bride Playing Cards from USPCC"/>
    <s v="Inconceivable! An amazing new illustrative deck based on The Princess Bride movie."/>
    <n v="100"/>
    <n v="1165"/>
    <x v="0"/>
    <x v="0"/>
    <s v="USD"/>
    <n v="1385521320"/>
    <n v="1382449733"/>
    <b v="0"/>
    <n v="2525"/>
    <b v="1"/>
    <x v="6"/>
    <s v="tabletop games"/>
    <x v="2242"/>
    <x v="4"/>
    <m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x v="0"/>
    <s v="USD"/>
    <n v="1489374000"/>
    <n v="1488823290"/>
    <b v="0"/>
    <n v="2035"/>
    <b v="1"/>
    <x v="6"/>
    <s v="tabletop games"/>
    <x v="2243"/>
    <x v="1"/>
    <m/>
  </r>
  <r>
    <n v="2244"/>
    <s v="Warbands of the Cold North III"/>
    <s v="Finely sculpted 28mm Classic Fantasy metal and resin miniatures perfectly themed for use as a warband or adventuring party."/>
    <n v="7000"/>
    <n v="1156"/>
    <x v="0"/>
    <x v="0"/>
    <s v="USD"/>
    <n v="1476649800"/>
    <n v="1475609946"/>
    <b v="0"/>
    <n v="290"/>
    <b v="1"/>
    <x v="6"/>
    <s v="tabletop games"/>
    <x v="2244"/>
    <x v="2"/>
    <m/>
  </r>
  <r>
    <n v="2245"/>
    <s v="TimeWatch: GUMSHOE Investigative Time Travel RPG"/>
    <s v="You've got a time machine, high-powered weapons and a whole lot of history to save. Welcome to TimeWatch!"/>
    <n v="30000"/>
    <n v="1155"/>
    <x v="0"/>
    <x v="0"/>
    <s v="USD"/>
    <n v="1393005600"/>
    <n v="1390323617"/>
    <b v="0"/>
    <n v="1980"/>
    <b v="1"/>
    <x v="6"/>
    <s v="tabletop games"/>
    <x v="2245"/>
    <x v="3"/>
    <m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x v="1"/>
    <s v="GBP"/>
    <n v="1441393210"/>
    <n v="1438801210"/>
    <b v="0"/>
    <n v="57"/>
    <b v="1"/>
    <x v="6"/>
    <s v="tabletop games"/>
    <x v="2246"/>
    <x v="0"/>
    <m/>
  </r>
  <r>
    <n v="2247"/>
    <s v="Foragers"/>
    <s v="Take on the role of an ancient forager in this fun strategy game from the designer of Biblios."/>
    <n v="1000"/>
    <n v="1150"/>
    <x v="0"/>
    <x v="0"/>
    <s v="USD"/>
    <n v="1438185565"/>
    <n v="1436975965"/>
    <b v="0"/>
    <n v="380"/>
    <b v="1"/>
    <x v="6"/>
    <s v="tabletop games"/>
    <x v="2247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x v="1"/>
    <s v="GBP"/>
    <n v="1481749278"/>
    <n v="1479157278"/>
    <b v="0"/>
    <n v="128"/>
    <b v="1"/>
    <x v="6"/>
    <s v="tabletop games"/>
    <x v="2248"/>
    <x v="2"/>
    <m/>
  </r>
  <r>
    <n v="2249"/>
    <s v="Centurion: Legionaries of Rome"/>
    <s v="March with the legions against the enemies of Rome in this role-playing game of military adventures."/>
    <n v="1000"/>
    <n v="1147"/>
    <x v="0"/>
    <x v="0"/>
    <s v="USD"/>
    <n v="1364917965"/>
    <n v="1362329565"/>
    <b v="0"/>
    <n v="180"/>
    <b v="1"/>
    <x v="6"/>
    <s v="tabletop games"/>
    <x v="2249"/>
    <x v="4"/>
    <m/>
  </r>
  <r>
    <n v="2250"/>
    <s v="The Game Anywhere Table"/>
    <s v="A customizable gaming table, for the best gaming experience, portable, storable and lightweight, that can be taken anywhere"/>
    <n v="1000"/>
    <n v="1145"/>
    <x v="0"/>
    <x v="0"/>
    <s v="USD"/>
    <n v="1480727273"/>
    <n v="1478131673"/>
    <b v="0"/>
    <n v="571"/>
    <b v="1"/>
    <x v="6"/>
    <s v="tabletop games"/>
    <x v="2250"/>
    <x v="2"/>
    <m/>
  </r>
  <r>
    <n v="2251"/>
    <s v="Werewolf: Full Moon Expansion"/>
    <s v="A great game full of lying, scheming, and werewolves.  Now with additional characters to add even more mayhem!"/>
    <n v="19000"/>
    <n v="1145"/>
    <x v="0"/>
    <x v="0"/>
    <s v="USD"/>
    <n v="1408177077"/>
    <n v="1406362677"/>
    <b v="0"/>
    <n v="480"/>
    <b v="1"/>
    <x v="6"/>
    <s v="tabletop games"/>
    <x v="2251"/>
    <x v="3"/>
    <m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x v="3"/>
    <s v="EUR"/>
    <n v="1470469938"/>
    <n v="1469173938"/>
    <b v="0"/>
    <n v="249"/>
    <b v="1"/>
    <x v="6"/>
    <s v="tabletop games"/>
    <x v="2252"/>
    <x v="2"/>
    <m/>
  </r>
  <r>
    <n v="2253"/>
    <s v="ZoMbushed! - A Zombie Co-Op Survival Card Game"/>
    <s v="ZoMbushed! - a solo/co-op action zombie survival card game where players must fight to survive by overcoming obstacles and monsters."/>
    <n v="10000"/>
    <n v="1145"/>
    <x v="0"/>
    <x v="0"/>
    <s v="USD"/>
    <n v="1447862947"/>
    <n v="1445267347"/>
    <b v="0"/>
    <n v="84"/>
    <b v="1"/>
    <x v="6"/>
    <s v="tabletop games"/>
    <x v="2253"/>
    <x v="0"/>
    <m/>
  </r>
  <r>
    <n v="2254"/>
    <s v="Green Couch Games Limited: FrogFlip!"/>
    <s v="A dexterity microgame by father/daughter team, Jason and Claire Kotarski. Make 100 project."/>
    <n v="3000"/>
    <n v="1142"/>
    <x v="0"/>
    <x v="0"/>
    <s v="USD"/>
    <n v="1485271968"/>
    <n v="1484667168"/>
    <b v="0"/>
    <n v="197"/>
    <b v="1"/>
    <x v="6"/>
    <s v="tabletop games"/>
    <x v="2254"/>
    <x v="1"/>
    <m/>
  </r>
  <r>
    <n v="2255"/>
    <s v="Jumbo Jets - Jet Set Expansion Set #2"/>
    <s v="This is the second set of 5 expansions for our route-building game, Jet Set!"/>
    <n v="960"/>
    <n v="1142"/>
    <x v="0"/>
    <x v="0"/>
    <s v="USD"/>
    <n v="1462661451"/>
    <n v="1460069451"/>
    <b v="0"/>
    <n v="271"/>
    <b v="1"/>
    <x v="6"/>
    <s v="tabletop games"/>
    <x v="2255"/>
    <x v="2"/>
    <m/>
  </r>
  <r>
    <n v="2256"/>
    <s v="Bitcoin Empire"/>
    <s v="Build your crypto-currency empire and sabotage your opponents. A deck building, card game. 2-4 players. 15 minutes."/>
    <n v="750"/>
    <n v="1140"/>
    <x v="0"/>
    <x v="1"/>
    <s v="GBP"/>
    <n v="1479811846"/>
    <n v="1478602246"/>
    <b v="0"/>
    <n v="50"/>
    <b v="1"/>
    <x v="6"/>
    <s v="tabletop games"/>
    <x v="2256"/>
    <x v="2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x v="1"/>
    <s v="GBP"/>
    <n v="1466377200"/>
    <n v="1463351329"/>
    <b v="0"/>
    <n v="169"/>
    <b v="1"/>
    <x v="6"/>
    <s v="tabletop games"/>
    <x v="2257"/>
    <x v="2"/>
    <m/>
  </r>
  <r>
    <n v="2258"/>
    <s v="A Sundered World"/>
    <s v="A Dungeon World campaign setting that takes place after the end of the worlds."/>
    <n v="100000"/>
    <n v="1130"/>
    <x v="0"/>
    <x v="0"/>
    <s v="USD"/>
    <n v="1434045687"/>
    <n v="1431453687"/>
    <b v="0"/>
    <n v="205"/>
    <b v="1"/>
    <x v="6"/>
    <s v="tabletop games"/>
    <x v="2258"/>
    <x v="0"/>
    <m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6"/>
    <s v="tabletop games"/>
    <x v="2259"/>
    <x v="2"/>
    <m/>
  </r>
  <r>
    <n v="2260"/>
    <s v="Cryptex Dice Vault"/>
    <s v="A fine wood cryptex dice vault to store your favorite dice. Designed to hold a standard set of 7 polyhedrals for your favorite RPG."/>
    <n v="1100"/>
    <n v="1130"/>
    <x v="0"/>
    <x v="0"/>
    <s v="USD"/>
    <n v="1395876250"/>
    <n v="1393287850"/>
    <b v="0"/>
    <n v="84"/>
    <b v="1"/>
    <x v="6"/>
    <s v="tabletop games"/>
    <x v="2260"/>
    <x v="3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6"/>
    <s v="tabletop games"/>
    <x v="2261"/>
    <x v="1"/>
    <m/>
  </r>
  <r>
    <n v="2262"/>
    <s v="Riders: A Game About Cheating Doomsday"/>
    <s v="An RPG about mortal servants of the Horsemen of the Apocalypse deciding to not end the world."/>
    <n v="5000"/>
    <n v="1126"/>
    <x v="0"/>
    <x v="0"/>
    <s v="USD"/>
    <n v="1416268800"/>
    <n v="1413295358"/>
    <b v="0"/>
    <n v="181"/>
    <b v="1"/>
    <x v="6"/>
    <s v="tabletop games"/>
    <x v="2262"/>
    <x v="3"/>
    <m/>
  </r>
  <r>
    <n v="2263"/>
    <s v="Corvus Corax Miniatures - Outcasts"/>
    <s v="These are degenerated men who have, since birth, suffered the effect of mutation and turned into something wicked!"/>
    <n v="3000"/>
    <n v="1126"/>
    <x v="0"/>
    <x v="11"/>
    <s v="SEK"/>
    <n v="1422734313"/>
    <n v="1420919913"/>
    <b v="0"/>
    <n v="60"/>
    <b v="1"/>
    <x v="6"/>
    <s v="tabletop games"/>
    <x v="2263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x v="0"/>
    <s v="USD"/>
    <n v="1463972400"/>
    <n v="1462543114"/>
    <b v="0"/>
    <n v="445"/>
    <b v="1"/>
    <x v="6"/>
    <s v="tabletop games"/>
    <x v="2264"/>
    <x v="2"/>
    <m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x v="1"/>
    <s v="GBP"/>
    <n v="1479846507"/>
    <n v="1479241707"/>
    <b v="0"/>
    <n v="17"/>
    <b v="1"/>
    <x v="6"/>
    <s v="tabletop games"/>
    <x v="2265"/>
    <x v="2"/>
    <m/>
  </r>
  <r>
    <n v="2266"/>
    <s v="GOAT LORDS."/>
    <s v="Want to be LORD OF THE GOATS? Start building your herd using thievery, magic, bombs and mostly goats."/>
    <n v="1000"/>
    <n v="1120"/>
    <x v="0"/>
    <x v="0"/>
    <s v="USD"/>
    <n v="1461722400"/>
    <n v="1460235592"/>
    <b v="0"/>
    <n v="194"/>
    <b v="1"/>
    <x v="6"/>
    <s v="tabletop games"/>
    <x v="2266"/>
    <x v="2"/>
    <m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x v="0"/>
    <s v="USD"/>
    <n v="1419123600"/>
    <n v="1416945297"/>
    <b v="0"/>
    <n v="404"/>
    <b v="1"/>
    <x v="6"/>
    <s v="tabletop games"/>
    <x v="2267"/>
    <x v="3"/>
    <m/>
  </r>
  <r>
    <n v="2268"/>
    <s v="Chardonnay Go"/>
    <s v="Chardonnay Go, the viral video with 23 million views, is now a hilarious board game for wine lovers, moms and other shameless people."/>
    <n v="1050"/>
    <n v="1115"/>
    <x v="0"/>
    <x v="0"/>
    <s v="USD"/>
    <n v="1489283915"/>
    <n v="1486691915"/>
    <b v="0"/>
    <n v="194"/>
    <b v="1"/>
    <x v="6"/>
    <s v="tabletop games"/>
    <x v="2268"/>
    <x v="1"/>
    <m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x v="0"/>
    <s v="USD"/>
    <n v="1488862800"/>
    <n v="1486745663"/>
    <b v="0"/>
    <n v="902"/>
    <b v="1"/>
    <x v="6"/>
    <s v="tabletop games"/>
    <x v="2269"/>
    <x v="1"/>
    <m/>
  </r>
  <r>
    <n v="2270"/>
    <s v="MCG Premium Sleeves &amp; Accessories"/>
    <s v="MCG Premium Sleeves offer excellent protection for your cards. This line is about to be expanded with new sleeves sizes!"/>
    <n v="650"/>
    <n v="1111"/>
    <x v="0"/>
    <x v="0"/>
    <s v="USD"/>
    <n v="1484085540"/>
    <n v="1482353513"/>
    <b v="0"/>
    <n v="1670"/>
    <b v="1"/>
    <x v="6"/>
    <s v="tabletop games"/>
    <x v="2270"/>
    <x v="2"/>
    <m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x v="0"/>
    <s v="USD"/>
    <n v="1481328004"/>
    <n v="1478736004"/>
    <b v="0"/>
    <n v="1328"/>
    <b v="1"/>
    <x v="6"/>
    <s v="tabletop games"/>
    <x v="2271"/>
    <x v="2"/>
    <m/>
  </r>
  <r>
    <n v="2272"/>
    <s v="Pick the Lock"/>
    <s v="Pick the Lock is a game of chance and strategy. Attempt to obtain priceless treasures and outwit the other players."/>
    <n v="29000"/>
    <n v="1108"/>
    <x v="0"/>
    <x v="0"/>
    <s v="USD"/>
    <n v="1449506836"/>
    <n v="1446914836"/>
    <b v="0"/>
    <n v="944"/>
    <b v="1"/>
    <x v="6"/>
    <s v="tabletop games"/>
    <x v="2272"/>
    <x v="0"/>
    <m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x v="5"/>
    <s v="CAD"/>
    <n v="1489320642"/>
    <n v="1487164242"/>
    <b v="0"/>
    <n v="147"/>
    <b v="1"/>
    <x v="6"/>
    <s v="tabletop games"/>
    <x v="2273"/>
    <x v="1"/>
    <m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x v="0"/>
    <s v="USD"/>
    <n v="1393156857"/>
    <n v="1390564857"/>
    <b v="0"/>
    <n v="99"/>
    <b v="1"/>
    <x v="6"/>
    <s v="tabletop games"/>
    <x v="2274"/>
    <x v="3"/>
    <m/>
  </r>
  <r>
    <n v="2275"/>
    <s v="Samurai Dwarves (Korobokuru)"/>
    <s v="The aim of this project is to extend our existing Samurai Dwarf range from 6 to 9. The new sculpts will be done by Bob Olley."/>
    <n v="7000"/>
    <n v="1102"/>
    <x v="0"/>
    <x v="1"/>
    <s v="GBP"/>
    <n v="1419259679"/>
    <n v="1416667679"/>
    <b v="0"/>
    <n v="79"/>
    <b v="1"/>
    <x v="6"/>
    <s v="tabletop games"/>
    <x v="2275"/>
    <x v="3"/>
    <m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x v="0"/>
    <s v="USD"/>
    <n v="1388936289"/>
    <n v="1386344289"/>
    <b v="0"/>
    <n v="75"/>
    <b v="1"/>
    <x v="6"/>
    <s v="tabletop games"/>
    <x v="2276"/>
    <x v="4"/>
    <m/>
  </r>
  <r>
    <n v="2277"/>
    <s v="Police Precinct"/>
    <s v="Police Precinct is a cooperative game where the players take on the roles as police officers, with different areas of expertise."/>
    <n v="1000"/>
    <n v="1101"/>
    <x v="0"/>
    <x v="0"/>
    <s v="USD"/>
    <n v="1330359423"/>
    <n v="1327767423"/>
    <b v="0"/>
    <n v="207"/>
    <b v="1"/>
    <x v="6"/>
    <s v="tabletop games"/>
    <x v="2277"/>
    <x v="5"/>
    <m/>
  </r>
  <r>
    <n v="2278"/>
    <s v="Eternity Dice - Regular and D6 Charms Edition"/>
    <s v="Dice forged from stone one by one entirely by hand for demanding Gamers and Collectors."/>
    <n v="1000"/>
    <n v="1100"/>
    <x v="0"/>
    <x v="13"/>
    <s v="EUR"/>
    <n v="1451861940"/>
    <n v="1448902867"/>
    <b v="0"/>
    <n v="102"/>
    <b v="1"/>
    <x v="6"/>
    <s v="tabletop games"/>
    <x v="2278"/>
    <x v="0"/>
    <m/>
  </r>
  <r>
    <n v="2279"/>
    <s v="Zombie Apocalypse Geocaching"/>
    <s v="The Zombie Apocalypse has begun! Fortunately, YOU have your priorities straight. What could be more important than Geocaching?"/>
    <n v="8000000"/>
    <n v="1100"/>
    <x v="0"/>
    <x v="0"/>
    <s v="USD"/>
    <n v="1423022400"/>
    <n v="1421436099"/>
    <b v="0"/>
    <n v="32"/>
    <b v="1"/>
    <x v="6"/>
    <s v="tabletop games"/>
    <x v="2279"/>
    <x v="0"/>
    <m/>
  </r>
  <r>
    <n v="2280"/>
    <s v="Song of Blades: Hammer and Forge"/>
    <s v="A range of highly detailed 28mm fantasy miniatures and supporting gaming rules by Andrea Sfiligoi, creator of Song of Blades and Heroes"/>
    <n v="1100"/>
    <n v="1100"/>
    <x v="0"/>
    <x v="0"/>
    <s v="USD"/>
    <n v="1442501991"/>
    <n v="1439909991"/>
    <b v="0"/>
    <n v="480"/>
    <b v="1"/>
    <x v="6"/>
    <s v="tabletop games"/>
    <x v="2280"/>
    <x v="0"/>
    <m/>
  </r>
  <r>
    <n v="2281"/>
    <s v="Lewis Robertson Band EP!"/>
    <s v="I am trying to get a new band off the ground, and in order to be taken seriously and get gigs, we need some killer recordings!"/>
    <n v="5000"/>
    <n v="1097"/>
    <x v="0"/>
    <x v="0"/>
    <s v="USD"/>
    <n v="1311576600"/>
    <n v="1306219897"/>
    <b v="0"/>
    <n v="11"/>
    <b v="1"/>
    <x v="4"/>
    <s v="rock"/>
    <x v="2281"/>
    <x v="6"/>
    <m/>
  </r>
  <r>
    <n v="2282"/>
    <s v="Sage King's Debut Album"/>
    <s v="Sage King is recording his debut album and wants YOU to be a part of the creation process"/>
    <n v="50000"/>
    <n v="1096"/>
    <x v="0"/>
    <x v="0"/>
    <s v="USD"/>
    <n v="1452744686"/>
    <n v="1447560686"/>
    <b v="0"/>
    <n v="12"/>
    <b v="1"/>
    <x v="4"/>
    <s v="rock"/>
    <x v="2282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x v="0"/>
    <s v="USD"/>
    <n v="1336528804"/>
    <n v="1331348404"/>
    <b v="0"/>
    <n v="48"/>
    <b v="1"/>
    <x v="4"/>
    <s v="rock"/>
    <x v="2283"/>
    <x v="5"/>
    <m/>
  </r>
  <r>
    <n v="2284"/>
    <s v="Make a record, write a song, take the Vinyl Skyway. "/>
    <s v="The Vinyl Skyway reunite to make a third album. "/>
    <n v="500"/>
    <n v="1090"/>
    <x v="0"/>
    <x v="0"/>
    <s v="USD"/>
    <n v="1299902400"/>
    <n v="1297451245"/>
    <b v="0"/>
    <n v="59"/>
    <b v="1"/>
    <x v="4"/>
    <s v="rock"/>
    <x v="2284"/>
    <x v="6"/>
    <m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x v="0"/>
    <s v="USD"/>
    <n v="1340944043"/>
    <n v="1338352043"/>
    <b v="0"/>
    <n v="79"/>
    <b v="1"/>
    <x v="4"/>
    <s v="rock"/>
    <x v="2285"/>
    <x v="5"/>
    <m/>
  </r>
  <r>
    <n v="2286"/>
    <s v="Arson In The Suburbs"/>
    <s v="Arson In The Suburbs is ready to release its FIRST three song E.P. and looking to raise funds to get back in the studio! RnFnR!"/>
    <n v="1000"/>
    <n v="1082.5"/>
    <x v="0"/>
    <x v="0"/>
    <s v="USD"/>
    <n v="1378439940"/>
    <n v="1376003254"/>
    <b v="0"/>
    <n v="14"/>
    <b v="1"/>
    <x v="4"/>
    <s v="rock"/>
    <x v="2286"/>
    <x v="4"/>
    <m/>
  </r>
  <r>
    <n v="2287"/>
    <s v="Crushed Out - TEETH - album pre-order / 12&quot; vinyl LP debut"/>
    <s v="Pre-order Crushed Out's new album TEETH &amp; support the pressing of 12&quot; vinyl records. Release date; Sept. 16, 2014."/>
    <n v="650"/>
    <n v="1082"/>
    <x v="0"/>
    <x v="0"/>
    <s v="USD"/>
    <n v="1403539260"/>
    <n v="1401724860"/>
    <b v="0"/>
    <n v="106"/>
    <b v="1"/>
    <x v="4"/>
    <s v="rock"/>
    <x v="2287"/>
    <x v="3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4"/>
    <s v="rock"/>
    <x v="2288"/>
    <x v="5"/>
    <m/>
  </r>
  <r>
    <n v="2289"/>
    <s v="Blind Man Deaf Boy Tour!"/>
    <s v="Blind Man Deaf Boy is a Folk Punk band from Denver, we need money to get ourselves a van and take it on tour around the west coast."/>
    <n v="40000"/>
    <n v="1081"/>
    <x v="0"/>
    <x v="0"/>
    <s v="USD"/>
    <n v="1386372120"/>
    <n v="1382659060"/>
    <b v="0"/>
    <n v="25"/>
    <b v="1"/>
    <x v="4"/>
    <s v="rock"/>
    <x v="2289"/>
    <x v="4"/>
    <m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x v="0"/>
    <s v="USD"/>
    <n v="1259686800"/>
    <n v="1252908330"/>
    <b v="0"/>
    <n v="29"/>
    <b v="1"/>
    <x v="4"/>
    <s v="rock"/>
    <x v="2290"/>
    <x v="8"/>
    <m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x v="0"/>
    <s v="USD"/>
    <n v="1335153600"/>
    <n v="1332199618"/>
    <b v="0"/>
    <n v="43"/>
    <b v="1"/>
    <x v="4"/>
    <s v="rock"/>
    <x v="2291"/>
    <x v="5"/>
    <m/>
  </r>
  <r>
    <n v="2292"/>
    <s v="BE A PART OF HISTORY!"/>
    <s v="Aiding Contra in the telling of the &quot;Blue Planet Chronicles&quot;, a concept about the history of our beautiful home; Planet Earth!"/>
    <n v="1000"/>
    <n v="1078"/>
    <x v="0"/>
    <x v="0"/>
    <s v="USD"/>
    <n v="1334767476"/>
    <n v="1332175476"/>
    <b v="0"/>
    <n v="46"/>
    <b v="1"/>
    <x v="4"/>
    <s v="rock"/>
    <x v="2292"/>
    <x v="5"/>
    <m/>
  </r>
  <r>
    <n v="2293"/>
    <s v="&quot;Hurt N' Wrong&quot; New Album Fundraiser!"/>
    <s v="Donate here to be a part of the upcoming album. Every little bit helps!"/>
    <n v="500"/>
    <n v="1073"/>
    <x v="0"/>
    <x v="0"/>
    <s v="USD"/>
    <n v="1348545540"/>
    <n v="1346345999"/>
    <b v="0"/>
    <n v="27"/>
    <b v="1"/>
    <x v="4"/>
    <s v="rock"/>
    <x v="2293"/>
    <x v="5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x v="0"/>
    <s v="USD"/>
    <n v="1358702480"/>
    <n v="1356110480"/>
    <b v="0"/>
    <n v="112"/>
    <b v="1"/>
    <x v="4"/>
    <s v="rock"/>
    <x v="2294"/>
    <x v="5"/>
    <m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x v="0"/>
    <s v="USD"/>
    <n v="1359240856"/>
    <n v="1356648856"/>
    <b v="0"/>
    <n v="34"/>
    <b v="1"/>
    <x v="4"/>
    <s v="rock"/>
    <x v="2295"/>
    <x v="5"/>
    <m/>
  </r>
  <r>
    <n v="2296"/>
    <s v="HAMELL ON TRIAL IS RECORDING AN ALBUM"/>
    <s v="Ed Hamell AKA Hamell on Trial is recording an album titled The Happiest Man in the World. He needs your help."/>
    <n v="1000"/>
    <n v="1066.8"/>
    <x v="0"/>
    <x v="0"/>
    <s v="USD"/>
    <n v="1330018426"/>
    <n v="1326994426"/>
    <b v="0"/>
    <n v="145"/>
    <b v="1"/>
    <x v="4"/>
    <s v="rock"/>
    <x v="2296"/>
    <x v="5"/>
    <m/>
  </r>
  <r>
    <n v="2297"/>
    <s v="Company Company: Debut EP"/>
    <s v="New Jersey Alternative Rock band COCO needs YOUR help self-releasing debut EP!"/>
    <n v="900"/>
    <n v="1066"/>
    <x v="0"/>
    <x v="0"/>
    <s v="USD"/>
    <n v="1331697540"/>
    <n v="1328749249"/>
    <b v="0"/>
    <n v="19"/>
    <b v="1"/>
    <x v="4"/>
    <s v="rock"/>
    <x v="2297"/>
    <x v="5"/>
    <m/>
  </r>
  <r>
    <n v="2298"/>
    <s v="Jonny Gray: First Full Length Album"/>
    <s v="My name is Jonny Gray, and my friends and I are working together to raise funds for my debut album"/>
    <n v="500"/>
    <n v="1066"/>
    <x v="0"/>
    <x v="0"/>
    <s v="USD"/>
    <n v="1395861033"/>
    <n v="1393272633"/>
    <b v="0"/>
    <n v="288"/>
    <b v="1"/>
    <x v="4"/>
    <s v="rock"/>
    <x v="2298"/>
    <x v="3"/>
    <m/>
  </r>
  <r>
    <n v="2299"/>
    <s v="HELP FLY RADIO FINISH THEIR FULL LENGTH ALBUM!"/>
    <s v="Fly Radio has finished tracking their album now all that is left is the mixing/mastering and duplication!"/>
    <n v="800"/>
    <n v="1065.23"/>
    <x v="0"/>
    <x v="0"/>
    <s v="USD"/>
    <n v="1296953209"/>
    <n v="1295657209"/>
    <b v="0"/>
    <n v="14"/>
    <b v="1"/>
    <x v="4"/>
    <s v="rock"/>
    <x v="2299"/>
    <x v="6"/>
    <m/>
  </r>
  <r>
    <n v="2300"/>
    <s v="Keep The Prison Van Rolling"/>
    <s v="Big Fiction leaves for tour on 6/27 but the Prison Van needs some work!  New brakes, transmission repair, tires... it needs a bit."/>
    <n v="5000"/>
    <n v="1065"/>
    <x v="0"/>
    <x v="0"/>
    <s v="USD"/>
    <n v="1340904416"/>
    <n v="1339694816"/>
    <b v="0"/>
    <n v="7"/>
    <b v="1"/>
    <x v="4"/>
    <s v="rock"/>
    <x v="2300"/>
    <x v="5"/>
    <m/>
  </r>
  <r>
    <n v="2301"/>
    <s v="Time Crash"/>
    <s v="We are America's first trock band, and we're ready to bring you our first album!"/>
    <n v="1000"/>
    <n v="1064"/>
    <x v="0"/>
    <x v="0"/>
    <s v="USD"/>
    <n v="1371785496"/>
    <n v="1369193496"/>
    <b v="1"/>
    <n v="211"/>
    <b v="1"/>
    <x v="4"/>
    <s v="indie rock"/>
    <x v="2301"/>
    <x v="4"/>
    <m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x v="0"/>
    <s v="USD"/>
    <n v="1388473200"/>
    <n v="1385585434"/>
    <b v="1"/>
    <n v="85"/>
    <b v="1"/>
    <x v="4"/>
    <s v="indie rock"/>
    <x v="2302"/>
    <x v="4"/>
    <m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x v="0"/>
    <s v="USD"/>
    <n v="1323747596"/>
    <n v="1320287996"/>
    <b v="1"/>
    <n v="103"/>
    <b v="1"/>
    <x v="4"/>
    <s v="indie rock"/>
    <x v="2303"/>
    <x v="6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4"/>
    <s v="indie rock"/>
    <x v="2304"/>
    <x v="7"/>
    <m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x v="0"/>
    <s v="USD"/>
    <n v="1407520800"/>
    <n v="1405356072"/>
    <b v="1"/>
    <n v="167"/>
    <b v="1"/>
    <x v="4"/>
    <s v="indie rock"/>
    <x v="2305"/>
    <x v="3"/>
    <m/>
  </r>
  <r>
    <n v="2306"/>
    <s v="Cook Up a Record with Dewveall"/>
    <s v="Indie rockers, Dewveall, are recording new music. Take a seat at the table; let them cook you a meal and sing you some songs."/>
    <n v="1000"/>
    <n v="1056"/>
    <x v="0"/>
    <x v="0"/>
    <s v="USD"/>
    <n v="1331352129"/>
    <n v="1328760129"/>
    <b v="1"/>
    <n v="73"/>
    <b v="1"/>
    <x v="4"/>
    <s v="indie rock"/>
    <x v="2306"/>
    <x v="5"/>
    <m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x v="0"/>
    <s v="USD"/>
    <n v="1336245328"/>
    <n v="1333653333"/>
    <b v="1"/>
    <n v="75"/>
    <b v="1"/>
    <x v="4"/>
    <s v="indie rock"/>
    <x v="2307"/>
    <x v="5"/>
    <m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x v="0"/>
    <s v="USD"/>
    <n v="1409274000"/>
    <n v="1406847996"/>
    <b v="1"/>
    <n v="614"/>
    <b v="1"/>
    <x v="4"/>
    <s v="indie rock"/>
    <x v="2308"/>
    <x v="3"/>
    <m/>
  </r>
  <r>
    <n v="2309"/>
    <s v="// Marny Lion Proudfit /\/\/\ Album Release \\"/>
    <s v="|| HELP MARNY LION PROUDFIT RECORD HER SECOND INDIE FOLK ALBUM THIS MARCH â€“ THE BARN IS WAITING ||"/>
    <n v="300"/>
    <n v="1050.5"/>
    <x v="0"/>
    <x v="0"/>
    <s v="USD"/>
    <n v="1362872537"/>
    <n v="1359848537"/>
    <b v="1"/>
    <n v="107"/>
    <b v="1"/>
    <x v="4"/>
    <s v="indie rock"/>
    <x v="2309"/>
    <x v="4"/>
    <m/>
  </r>
  <r>
    <n v="2310"/>
    <s v="John Vanderslice's DAGGER BEACH: The New Album"/>
    <s v="Two records, a new LP and a full cover of Bowie's Diamond Dogs, to be self-released in Spring 2013 -with your involvement and support."/>
    <n v="1000"/>
    <n v="1050"/>
    <x v="0"/>
    <x v="0"/>
    <s v="USD"/>
    <n v="1363889015"/>
    <n v="1361300615"/>
    <b v="1"/>
    <n v="1224"/>
    <b v="1"/>
    <x v="4"/>
    <s v="indie rock"/>
    <x v="2310"/>
    <x v="4"/>
    <m/>
  </r>
  <r>
    <n v="2311"/>
    <s v="Mary Fagan's CD Project!"/>
    <s v="I'm heading back into the studio!  I'm planning to record a CD of original songs and one with some jazz standards."/>
    <n v="10000"/>
    <n v="1050"/>
    <x v="0"/>
    <x v="0"/>
    <s v="USD"/>
    <n v="1399421189"/>
    <n v="1396829189"/>
    <b v="1"/>
    <n v="104"/>
    <b v="1"/>
    <x v="4"/>
    <s v="indie rock"/>
    <x v="2311"/>
    <x v="3"/>
    <m/>
  </r>
  <r>
    <n v="2312"/>
    <s v="DINOWALRUS: 3RD RECORD ON VINYL"/>
    <s v="Help Brooklyn psychedelic synth rockers DINOWALRUS release their 3rd Record, COMPLEXION, on vinyl!"/>
    <n v="400"/>
    <n v="1050"/>
    <x v="0"/>
    <x v="0"/>
    <s v="USD"/>
    <n v="1397862000"/>
    <n v="1395155478"/>
    <b v="1"/>
    <n v="79"/>
    <b v="1"/>
    <x v="4"/>
    <s v="indie rock"/>
    <x v="2312"/>
    <x v="3"/>
    <m/>
  </r>
  <r>
    <n v="2313"/>
    <s v="A SUNNY DAY IN GLASGOW"/>
    <s v="A Sunny Day in Glasgow are recording a new album and we need your help!"/>
    <n v="10000"/>
    <n v="1048"/>
    <x v="0"/>
    <x v="0"/>
    <s v="USD"/>
    <n v="1336086026"/>
    <n v="1333494026"/>
    <b v="1"/>
    <n v="157"/>
    <b v="1"/>
    <x v="4"/>
    <s v="indie rock"/>
    <x v="2313"/>
    <x v="5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x v="0"/>
    <s v="USD"/>
    <n v="1339074857"/>
    <n v="1336482857"/>
    <b v="1"/>
    <n v="50"/>
    <b v="1"/>
    <x v="4"/>
    <s v="indie rock"/>
    <x v="2314"/>
    <x v="5"/>
    <m/>
  </r>
  <r>
    <n v="2315"/>
    <s v="RICE Presses Their Debut Album 'Keep Warm' On Vinyl"/>
    <s v="Rice invites you to be a part of the creation of their first album and spread their message of love."/>
    <n v="1000"/>
    <n v="1046"/>
    <x v="0"/>
    <x v="0"/>
    <s v="USD"/>
    <n v="1336238743"/>
    <n v="1333646743"/>
    <b v="1"/>
    <n v="64"/>
    <b v="1"/>
    <x v="4"/>
    <s v="indie rock"/>
    <x v="2315"/>
    <x v="5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x v="0"/>
    <s v="USD"/>
    <n v="1260383040"/>
    <n v="1253726650"/>
    <b v="1"/>
    <n v="200"/>
    <b v="1"/>
    <x v="4"/>
    <s v="indie rock"/>
    <x v="2316"/>
    <x v="8"/>
    <m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x v="0"/>
    <s v="USD"/>
    <n v="1266210000"/>
    <n v="1263474049"/>
    <b v="1"/>
    <n v="22"/>
    <b v="1"/>
    <x v="4"/>
    <s v="indie rock"/>
    <x v="2317"/>
    <x v="7"/>
    <m/>
  </r>
  <r>
    <n v="2318"/>
    <s v="Songs For Unusual Creatures"/>
    <s v="A book/CD by Michael Hearst featuring songs and factoids that celebrate some of the most bizarre (and under-appreciated) animals that roam the planet!"/>
    <n v="1000"/>
    <n v="1040"/>
    <x v="0"/>
    <x v="0"/>
    <s v="USD"/>
    <n v="1253937540"/>
    <n v="1251214014"/>
    <b v="1"/>
    <n v="163"/>
    <b v="1"/>
    <x v="4"/>
    <s v="indie rock"/>
    <x v="2318"/>
    <x v="8"/>
    <m/>
  </r>
  <r>
    <n v="2319"/>
    <s v="Nevada Color recording first full-length album &quot;Adventures&quot;"/>
    <s v="The upcoming debut full-length album from Nevada Color &quot;Adventures&quot; will be available Spring 2014 with your help!"/>
    <n v="1000"/>
    <n v="1040"/>
    <x v="0"/>
    <x v="0"/>
    <s v="USD"/>
    <n v="1387072685"/>
    <n v="1384480685"/>
    <b v="1"/>
    <n v="77"/>
    <b v="1"/>
    <x v="4"/>
    <s v="indie rock"/>
    <x v="2319"/>
    <x v="4"/>
    <m/>
  </r>
  <r>
    <n v="2320"/>
    <s v="Ocean Versus Daughter's New Album!"/>
    <s v="We've been hard at work crafting our next batch of songs, and we need your help to record it!  Have a look at our quick witchy video!"/>
    <n v="8800"/>
    <n v="1040"/>
    <x v="0"/>
    <x v="0"/>
    <s v="USD"/>
    <n v="1396463800"/>
    <n v="1393443400"/>
    <b v="1"/>
    <n v="89"/>
    <b v="1"/>
    <x v="4"/>
    <s v="indie rock"/>
    <x v="2320"/>
    <x v="3"/>
    <m/>
  </r>
  <r>
    <n v="2321"/>
    <s v="WienerWÃ¼rze"/>
    <s v="Universal organic liquid seasoning brewed all natural from lupine, oat, salt and water for soups, salads, stews and more"/>
    <n v="25000"/>
    <n v="1040"/>
    <x v="3"/>
    <x v="15"/>
    <s v="EUR"/>
    <n v="1491282901"/>
    <n v="1488694501"/>
    <b v="0"/>
    <n v="64"/>
    <b v="0"/>
    <x v="7"/>
    <s v="small batch"/>
    <x v="2321"/>
    <x v="1"/>
    <m/>
  </r>
  <r>
    <n v="2322"/>
    <s v="Jen bakes shortbread needs a commercial kitchen!"/>
    <s v="Jen bakes shortbread is a small batch, all natural shortbread cookie business looking for smart funding to grow!"/>
    <n v="800"/>
    <n v="1036"/>
    <x v="3"/>
    <x v="0"/>
    <s v="USD"/>
    <n v="1491769769"/>
    <n v="1489181369"/>
    <b v="0"/>
    <n v="4"/>
    <b v="0"/>
    <x v="7"/>
    <s v="small batch"/>
    <x v="2322"/>
    <x v="1"/>
    <m/>
  </r>
  <r>
    <n v="2323"/>
    <s v="Beef Sticks, the Ultimate Protein Snack"/>
    <s v="You can never go wrong with a Beef Stick, great taste with no fillers and can easily goes with you everywhere."/>
    <n v="900"/>
    <n v="1035"/>
    <x v="3"/>
    <x v="0"/>
    <s v="USD"/>
    <n v="1490033247"/>
    <n v="1489428447"/>
    <b v="0"/>
    <n v="4"/>
    <b v="0"/>
    <x v="7"/>
    <s v="small batch"/>
    <x v="2323"/>
    <x v="1"/>
    <m/>
  </r>
  <r>
    <n v="2324"/>
    <s v="Pies not Lies"/>
    <s v="A city centre shop selling great locally made food with room to chat and learn about eachother."/>
    <n v="1000"/>
    <n v="1035"/>
    <x v="3"/>
    <x v="1"/>
    <s v="GBP"/>
    <n v="1490559285"/>
    <n v="1487970885"/>
    <b v="0"/>
    <n v="61"/>
    <b v="0"/>
    <x v="7"/>
    <s v="small batch"/>
    <x v="2324"/>
    <x v="1"/>
    <m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7"/>
    <s v="small batch"/>
    <x v="2325"/>
    <x v="1"/>
    <m/>
  </r>
  <r>
    <n v="2326"/>
    <s v="Gourmet Steak Hot Dogs By The Savage Wienerâ„¢"/>
    <s v="The Savage Wienerâ„¢ launched last Summer.  Our Premium wieners are already a hit, our next project is The Ultimate Steak Hot Dog."/>
    <n v="1000"/>
    <n v="1035"/>
    <x v="3"/>
    <x v="0"/>
    <s v="USD"/>
    <n v="1493571600"/>
    <n v="1489106948"/>
    <b v="0"/>
    <n v="1"/>
    <b v="0"/>
    <x v="7"/>
    <s v="small batch"/>
    <x v="2326"/>
    <x v="1"/>
    <m/>
  </r>
  <r>
    <n v="2327"/>
    <s v="Kraut Source - Fermentation Made Simple"/>
    <s v="Gourmet Fermentation in a Mason Jar. Create delicious, nutritious fermented foods at home."/>
    <n v="1000"/>
    <n v="1031.6400000000001"/>
    <x v="0"/>
    <x v="0"/>
    <s v="USD"/>
    <n v="1409090440"/>
    <n v="1406066440"/>
    <b v="1"/>
    <n v="3355"/>
    <b v="1"/>
    <x v="7"/>
    <s v="small batch"/>
    <x v="2327"/>
    <x v="3"/>
    <m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x v="0"/>
    <s v="USD"/>
    <n v="1434307537"/>
    <n v="1431715537"/>
    <b v="1"/>
    <n v="537"/>
    <b v="1"/>
    <x v="7"/>
    <s v="small batch"/>
    <x v="2328"/>
    <x v="0"/>
    <m/>
  </r>
  <r>
    <n v="2329"/>
    <s v="Half Moon Bay Distillery"/>
    <s v="Vodka, whiskey and fruit brandy - coming soon! We are a coastal distillery located in historic Half Moon Bay, California."/>
    <n v="800"/>
    <n v="1030"/>
    <x v="0"/>
    <x v="0"/>
    <s v="USD"/>
    <n v="1405609146"/>
    <n v="1403017146"/>
    <b v="1"/>
    <n v="125"/>
    <b v="1"/>
    <x v="7"/>
    <s v="small batch"/>
    <x v="2329"/>
    <x v="3"/>
    <m/>
  </r>
  <r>
    <n v="2330"/>
    <s v="Let's Launch Griffo Distillery's Whiskey Barrel Program!"/>
    <s v="Help us launch our whiskey program! With your support we'll barrel and age our first whiskeys: Bourbon, Rye and an American Whiskey."/>
    <n v="30000"/>
    <n v="1026"/>
    <x v="0"/>
    <x v="0"/>
    <s v="USD"/>
    <n v="1451001600"/>
    <n v="1448400943"/>
    <b v="1"/>
    <n v="163"/>
    <b v="1"/>
    <x v="7"/>
    <s v="small batch"/>
    <x v="2330"/>
    <x v="0"/>
    <m/>
  </r>
  <r>
    <n v="2331"/>
    <s v="Meadowlands Chocolate"/>
    <s v="Handcrafted, organic, single-origin, bean-to-bar, dark chocolate. Like fine wine, the secret is in the terroir."/>
    <n v="1000"/>
    <n v="1026"/>
    <x v="0"/>
    <x v="0"/>
    <s v="USD"/>
    <n v="1408320490"/>
    <n v="1405728490"/>
    <b v="1"/>
    <n v="283"/>
    <b v="1"/>
    <x v="7"/>
    <s v="small batch"/>
    <x v="2331"/>
    <x v="3"/>
    <m/>
  </r>
  <r>
    <n v="2332"/>
    <s v="Organic, Small Batch Dried Pastas Made in Los Angeles"/>
    <s v="Pre-order our delicious, organic, small batch dried pastas (and more) so we can buy a new pasta dryer and move to a commercial kitchen."/>
    <n v="150000"/>
    <n v="1026"/>
    <x v="0"/>
    <x v="0"/>
    <s v="USD"/>
    <n v="1423235071"/>
    <n v="1420643071"/>
    <b v="1"/>
    <n v="352"/>
    <b v="1"/>
    <x v="7"/>
    <s v="small batch"/>
    <x v="2332"/>
    <x v="0"/>
    <m/>
  </r>
  <r>
    <n v="2333"/>
    <s v="Two Hundred Chocolate Truffles"/>
    <s v="Homemade truffles for NYC chocolate fanatics. Truffle recipes for chocolate addicts from all over the world. Chocolate lovers unite."/>
    <n v="1000"/>
    <n v="1025"/>
    <x v="0"/>
    <x v="0"/>
    <s v="USD"/>
    <n v="1401385800"/>
    <n v="1399563390"/>
    <b v="1"/>
    <n v="94"/>
    <b v="1"/>
    <x v="7"/>
    <s v="small batch"/>
    <x v="2333"/>
    <x v="3"/>
    <m/>
  </r>
  <r>
    <n v="2334"/>
    <s v="Picnic Pops in Your Grocery Store!"/>
    <s v="Help us get our delicious, organic, artisanal frozen pops on grocery store shelves in the Baltimore &amp; DC areas."/>
    <n v="900"/>
    <n v="1025"/>
    <x v="0"/>
    <x v="0"/>
    <s v="USD"/>
    <n v="1415208840"/>
    <n v="1412611498"/>
    <b v="1"/>
    <n v="67"/>
    <b v="1"/>
    <x v="7"/>
    <s v="small batch"/>
    <x v="2334"/>
    <x v="3"/>
    <m/>
  </r>
  <r>
    <n v="2335"/>
    <s v="A Modern-Day Salt Works in Gloucester, Mass.!"/>
    <s v="We hand-harvest water to make flake finishing salt. We're opening a modern-day salt works in historic Gloucester, Massachusetts!"/>
    <n v="70000"/>
    <n v="1025"/>
    <x v="0"/>
    <x v="0"/>
    <s v="USD"/>
    <n v="1402494243"/>
    <n v="1399902243"/>
    <b v="1"/>
    <n v="221"/>
    <b v="1"/>
    <x v="7"/>
    <s v="small batch"/>
    <x v="2335"/>
    <x v="3"/>
    <m/>
  </r>
  <r>
    <n v="2336"/>
    <s v="SOSU Barrel-Aged Sriracha"/>
    <s v="Aged in whiskey barrels for a unique fruity, spicy, and smoky flavor. Youâ€™ve never tasted sriracha quite like this before."/>
    <n v="1000"/>
    <n v="1021"/>
    <x v="0"/>
    <x v="0"/>
    <s v="USD"/>
    <n v="1394316695"/>
    <n v="1390860695"/>
    <b v="1"/>
    <n v="2165"/>
    <b v="1"/>
    <x v="7"/>
    <s v="small batch"/>
    <x v="2336"/>
    <x v="3"/>
    <m/>
  </r>
  <r>
    <n v="2337"/>
    <s v="The Hudson Standard Bitters and Shrubs"/>
    <s v="We make small batch, locally sourced bitters and shrubs for cocktails and cooking."/>
    <n v="18000"/>
    <n v="1020"/>
    <x v="0"/>
    <x v="0"/>
    <s v="USD"/>
    <n v="1403796143"/>
    <n v="1401204143"/>
    <b v="1"/>
    <n v="179"/>
    <b v="1"/>
    <x v="7"/>
    <s v="small batch"/>
    <x v="2337"/>
    <x v="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60000"/>
    <n v="1020"/>
    <x v="0"/>
    <x v="0"/>
    <s v="USD"/>
    <n v="1404077484"/>
    <n v="1401485484"/>
    <b v="1"/>
    <n v="123"/>
    <b v="1"/>
    <x v="7"/>
    <s v="small batch"/>
    <x v="2338"/>
    <x v="3"/>
    <m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x v="0"/>
    <s v="USD"/>
    <n v="1482134340"/>
    <n v="1479496309"/>
    <b v="1"/>
    <n v="1104"/>
    <b v="1"/>
    <x v="7"/>
    <s v="small batch"/>
    <x v="2339"/>
    <x v="2"/>
    <m/>
  </r>
  <r>
    <n v="2340"/>
    <s v="Doughnuts with love by Strange Matter Coffee"/>
    <s v="Strange Matter Coffee is opening a scratch bakery featuring craft doughnuts with vegan and gluten free options!"/>
    <n v="1000"/>
    <n v="1016"/>
    <x v="0"/>
    <x v="0"/>
    <s v="USD"/>
    <n v="1477841138"/>
    <n v="1475249138"/>
    <b v="1"/>
    <n v="403"/>
    <b v="1"/>
    <x v="7"/>
    <s v="small batch"/>
    <x v="2340"/>
    <x v="2"/>
    <m/>
  </r>
  <r>
    <n v="2341"/>
    <s v="Cutting Edge Fitness Website (Canceled)"/>
    <s v="This website will serve as an interface to change lives and have a community routing for your success!"/>
    <n v="1000"/>
    <n v="1015"/>
    <x v="1"/>
    <x v="0"/>
    <s v="USD"/>
    <n v="1436729504"/>
    <n v="1434137504"/>
    <b v="0"/>
    <n v="0"/>
    <b v="0"/>
    <x v="2"/>
    <s v="web"/>
    <x v="2341"/>
    <x v="0"/>
    <m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x v="0"/>
    <s v="USD"/>
    <n v="1412571600"/>
    <n v="1410799870"/>
    <b v="0"/>
    <n v="0"/>
    <b v="0"/>
    <x v="2"/>
    <s v="web"/>
    <x v="2342"/>
    <x v="3"/>
    <m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x v="0"/>
    <s v="USD"/>
    <n v="1452282420"/>
    <n v="1447962505"/>
    <b v="0"/>
    <n v="1"/>
    <b v="0"/>
    <x v="2"/>
    <s v="web"/>
    <x v="2343"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500"/>
    <n v="1010"/>
    <x v="1"/>
    <x v="5"/>
    <s v="CAD"/>
    <n v="1466789269"/>
    <n v="1464197269"/>
    <b v="0"/>
    <n v="1"/>
    <b v="0"/>
    <x v="2"/>
    <s v="web"/>
    <x v="2344"/>
    <x v="2"/>
    <m/>
  </r>
  <r>
    <n v="2345"/>
    <s v="Social Media Website (Canceled)"/>
    <s v="My team and I are creating a social media website for pet lovers across the world! Fashion, animal shows, adoptions, and more."/>
    <n v="1500"/>
    <n v="1010"/>
    <x v="1"/>
    <x v="0"/>
    <s v="USD"/>
    <n v="1427845140"/>
    <n v="1424822556"/>
    <b v="0"/>
    <n v="0"/>
    <b v="0"/>
    <x v="2"/>
    <s v="web"/>
    <x v="2345"/>
    <x v="0"/>
    <m/>
  </r>
  <r>
    <n v="2346"/>
    <s v="Ez 2c 3D Viewers (Canceled)"/>
    <s v="Watch and Make FREE 3D Videos &amp; Pics - No Viewer needed. To Help Learn we have Training and Instant 3D viewers."/>
    <n v="1000"/>
    <n v="1006"/>
    <x v="1"/>
    <x v="0"/>
    <s v="USD"/>
    <n v="1476731431"/>
    <n v="1472843431"/>
    <b v="0"/>
    <n v="3"/>
    <b v="0"/>
    <x v="2"/>
    <s v="web"/>
    <x v="2346"/>
    <x v="2"/>
    <m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2"/>
    <s v="web"/>
    <x v="2347"/>
    <x v="2"/>
    <m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x v="0"/>
    <s v="USD"/>
    <n v="1456006938"/>
    <n v="1450822938"/>
    <b v="0"/>
    <n v="5"/>
    <b v="0"/>
    <x v="2"/>
    <s v="web"/>
    <x v="2348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x v="11"/>
    <s v="SEK"/>
    <n v="1439318228"/>
    <n v="1436812628"/>
    <b v="0"/>
    <n v="0"/>
    <b v="0"/>
    <x v="2"/>
    <s v="web"/>
    <x v="2349"/>
    <x v="0"/>
    <m/>
  </r>
  <r>
    <n v="2350"/>
    <s v="HoxWi - Simple and reliable online customer services (Canceled)"/>
    <s v="HoxWi are the future for real time interaction with on-line customers via chat or video conference."/>
    <n v="80"/>
    <n v="1003"/>
    <x v="1"/>
    <x v="17"/>
    <s v="EUR"/>
    <n v="1483474370"/>
    <n v="1480882370"/>
    <b v="0"/>
    <n v="0"/>
    <b v="0"/>
    <x v="2"/>
    <s v="web"/>
    <x v="2350"/>
    <x v="2"/>
    <m/>
  </r>
  <r>
    <n v="2351"/>
    <s v="NZ Auction site.  No listing or success fees. Only $2 p/m"/>
    <s v="Donate $30 or more and receive a free selfie stick."/>
    <n v="1000"/>
    <n v="1003"/>
    <x v="1"/>
    <x v="4"/>
    <s v="NZD"/>
    <n v="1430360739"/>
    <n v="1427768739"/>
    <b v="0"/>
    <n v="7"/>
    <b v="0"/>
    <x v="2"/>
    <s v="web"/>
    <x v="2351"/>
    <x v="0"/>
    <m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x v="0"/>
    <s v="USD"/>
    <n v="1433603552"/>
    <n v="1428419552"/>
    <b v="0"/>
    <n v="0"/>
    <b v="0"/>
    <x v="2"/>
    <s v="web"/>
    <x v="2352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2"/>
    <s v="web"/>
    <x v="2353"/>
    <x v="0"/>
    <m/>
  </r>
  <r>
    <n v="2354"/>
    <s v="Dissertation (Canceled)"/>
    <s v="Almost done with doctorate degree but need funding of $35,000 to complete research of project."/>
    <n v="800"/>
    <n v="1001"/>
    <x v="1"/>
    <x v="0"/>
    <s v="USD"/>
    <n v="1420910460"/>
    <n v="1415726460"/>
    <b v="0"/>
    <n v="1"/>
    <b v="0"/>
    <x v="2"/>
    <s v="web"/>
    <x v="2354"/>
    <x v="3"/>
    <m/>
  </r>
  <r>
    <n v="2355"/>
    <s v="PriceItUpPlease (Canceled)"/>
    <s v="PriceItUpPlease will be an easy to use website that estimates the amount of your startup costs for that great idea you have!"/>
    <n v="750"/>
    <n v="1001"/>
    <x v="1"/>
    <x v="2"/>
    <s v="AUD"/>
    <n v="1430604136"/>
    <n v="1428012136"/>
    <b v="0"/>
    <n v="2"/>
    <b v="0"/>
    <x v="2"/>
    <s v="web"/>
    <x v="2355"/>
    <x v="0"/>
    <m/>
  </r>
  <r>
    <n v="2356"/>
    <s v="HardstyleUnited.com (Canceled)"/>
    <s v="HardstyleUnited.com The Global Hardstyle community. Your Hardstyle community."/>
    <n v="1000"/>
    <n v="1001"/>
    <x v="1"/>
    <x v="9"/>
    <s v="EUR"/>
    <n v="1433530104"/>
    <n v="1430938104"/>
    <b v="0"/>
    <n v="0"/>
    <b v="0"/>
    <x v="2"/>
    <s v="web"/>
    <x v="2356"/>
    <x v="0"/>
    <m/>
  </r>
  <r>
    <n v="2357"/>
    <s v="Online therapist directory - Click For Therapy (Canceled)"/>
    <s v="Click For Therapy is a website that was created to connect consumers and therapists across the UK."/>
    <n v="1000"/>
    <n v="1001"/>
    <x v="1"/>
    <x v="1"/>
    <s v="GBP"/>
    <n v="1445093578"/>
    <n v="1442501578"/>
    <b v="0"/>
    <n v="0"/>
    <b v="0"/>
    <x v="2"/>
    <s v="web"/>
    <x v="2357"/>
    <x v="0"/>
    <m/>
  </r>
  <r>
    <n v="2358"/>
    <s v="Auction, Sell Swap without excessive fees, the next ebay."/>
    <s v="A website to auction, sell and swap items in the uk without a charge, without excess fees, the next ebay."/>
    <n v="800"/>
    <n v="1001"/>
    <x v="1"/>
    <x v="1"/>
    <s v="GBP"/>
    <n v="1422664740"/>
    <n v="1417818036"/>
    <b v="0"/>
    <n v="0"/>
    <b v="0"/>
    <x v="2"/>
    <s v="web"/>
    <x v="2358"/>
    <x v="3"/>
    <m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x v="0"/>
    <s v="USD"/>
    <n v="1438616124"/>
    <n v="1433432124"/>
    <b v="0"/>
    <n v="3"/>
    <b v="0"/>
    <x v="2"/>
    <s v="web"/>
    <x v="2359"/>
    <x v="0"/>
    <m/>
  </r>
  <r>
    <n v="2360"/>
    <s v="Bee Bay Microjobs (Canceled)"/>
    <s v="Welcome to Bee Bay Canada, your commission free microjobs website.  Sell at any price and keep 100% of what you earn!"/>
    <n v="1000"/>
    <n v="1000.01"/>
    <x v="1"/>
    <x v="5"/>
    <s v="CAD"/>
    <n v="1454864280"/>
    <n v="1452272280"/>
    <b v="0"/>
    <n v="1"/>
    <b v="0"/>
    <x v="2"/>
    <s v="web"/>
    <x v="2360"/>
    <x v="2"/>
    <m/>
  </r>
  <r>
    <n v="2361"/>
    <s v="Lemme Grab it (Canceled)"/>
    <s v="A website for email/sms alerts of your personal selection, comparison of prices,consolidated database, best deals around for clothing."/>
    <n v="1000"/>
    <n v="1000"/>
    <x v="1"/>
    <x v="5"/>
    <s v="CAD"/>
    <n v="1462053600"/>
    <n v="1459975008"/>
    <b v="0"/>
    <n v="0"/>
    <b v="0"/>
    <x v="2"/>
    <s v="web"/>
    <x v="2361"/>
    <x v="2"/>
    <m/>
  </r>
  <r>
    <n v="2362"/>
    <s v="Help CRB obtain 501(c)(3) status! (Canceled)"/>
    <s v="The Columbus Ruby Brigade has brought monthly ruby goodness and camaraderie to all participants."/>
    <n v="1000"/>
    <n v="1000"/>
    <x v="1"/>
    <x v="0"/>
    <s v="USD"/>
    <n v="1418315470"/>
    <n v="1415723470"/>
    <b v="0"/>
    <n v="2"/>
    <b v="0"/>
    <x v="2"/>
    <s v="web"/>
    <x v="2362"/>
    <x v="3"/>
    <m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x v="0"/>
    <s v="USD"/>
    <n v="1451348200"/>
    <n v="1447460200"/>
    <b v="0"/>
    <n v="0"/>
    <b v="0"/>
    <x v="2"/>
    <s v="web"/>
    <x v="2363"/>
    <x v="0"/>
    <m/>
  </r>
  <r>
    <n v="2364"/>
    <s v="Minecraft Server and Website Help (Name: Forge Realms)"/>
    <s v="Making a Minecraft server and Website and I need your help to fund it. Thanks in Advance!"/>
    <n v="95000"/>
    <n v="1000"/>
    <x v="1"/>
    <x v="0"/>
    <s v="USD"/>
    <n v="1445898356"/>
    <n v="1441146356"/>
    <b v="0"/>
    <n v="0"/>
    <b v="0"/>
    <x v="2"/>
    <s v="web"/>
    <x v="2364"/>
    <x v="0"/>
    <m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2"/>
    <s v="web"/>
    <x v="2365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x v="1"/>
    <s v="GBP"/>
    <n v="1445431533"/>
    <n v="1442839533"/>
    <b v="0"/>
    <n v="27"/>
    <b v="0"/>
    <x v="2"/>
    <s v="web"/>
    <x v="2366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x v="0"/>
    <s v="USD"/>
    <n v="1461622616"/>
    <n v="1456442216"/>
    <b v="0"/>
    <n v="14"/>
    <b v="0"/>
    <x v="2"/>
    <s v="web"/>
    <x v="2367"/>
    <x v="2"/>
    <m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x v="0"/>
    <s v="USD"/>
    <n v="1429028365"/>
    <n v="1425143965"/>
    <b v="0"/>
    <n v="2"/>
    <b v="0"/>
    <x v="2"/>
    <s v="web"/>
    <x v="2368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x v="0"/>
    <s v="USD"/>
    <n v="1455132611"/>
    <n v="1452540611"/>
    <b v="0"/>
    <n v="0"/>
    <b v="0"/>
    <x v="2"/>
    <s v="web"/>
    <x v="2369"/>
    <x v="2"/>
    <m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x v="0"/>
    <s v="USD"/>
    <n v="1418877141"/>
    <n v="1416285141"/>
    <b v="0"/>
    <n v="4"/>
    <b v="0"/>
    <x v="2"/>
    <s v="web"/>
    <x v="2370"/>
    <x v="3"/>
    <m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x v="0"/>
    <s v="USD"/>
    <n v="1435257596"/>
    <n v="1432665596"/>
    <b v="0"/>
    <n v="0"/>
    <b v="0"/>
    <x v="2"/>
    <s v="web"/>
    <x v="2371"/>
    <x v="0"/>
    <m/>
  </r>
  <r>
    <n v="2372"/>
    <s v="Finding Pets - Bringing Lost Pets Home (Canceled)"/>
    <s v="An online platform that will notify every listed individual, vet, council, pound and so on in a geographical area when a pet is lost!"/>
    <n v="10000"/>
    <n v="1000"/>
    <x v="1"/>
    <x v="2"/>
    <s v="AUD"/>
    <n v="1429839571"/>
    <n v="1427247571"/>
    <b v="0"/>
    <n v="6"/>
    <b v="0"/>
    <x v="2"/>
    <s v="web"/>
    <x v="2372"/>
    <x v="0"/>
    <m/>
  </r>
  <r>
    <n v="2373"/>
    <s v="Cykelauktion.com (Canceled)"/>
    <s v="We want to create a safe marketplace for buying and selling bicycles."/>
    <n v="9000"/>
    <n v="997"/>
    <x v="1"/>
    <x v="11"/>
    <s v="SEK"/>
    <n v="1440863624"/>
    <n v="1438271624"/>
    <b v="0"/>
    <n v="1"/>
    <b v="0"/>
    <x v="2"/>
    <s v="web"/>
    <x v="2373"/>
    <x v="0"/>
    <m/>
  </r>
  <r>
    <n v="2374"/>
    <s v="Alcohol On Call (Canceled)"/>
    <s v="Next time you want a beer, put down your keys and pick up your phone. We prevent drunk driving by delivering alcohol to you at home."/>
    <n v="50000"/>
    <n v="995"/>
    <x v="1"/>
    <x v="0"/>
    <s v="USD"/>
    <n v="1423772060"/>
    <n v="1421180060"/>
    <b v="0"/>
    <n v="1"/>
    <b v="0"/>
    <x v="2"/>
    <s v="web"/>
    <x v="2374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x v="0"/>
    <s v="USD"/>
    <n v="1473451437"/>
    <n v="1470859437"/>
    <b v="0"/>
    <n v="0"/>
    <b v="0"/>
    <x v="2"/>
    <s v="web"/>
    <x v="2375"/>
    <x v="2"/>
    <m/>
  </r>
  <r>
    <n v="2376"/>
    <s v="Phone Tags: lost and found stickers (Canceled)"/>
    <s v="Tough, pre-manufactured lost and found stickers that forward messages to the owners email and cellphone."/>
    <n v="930"/>
    <n v="986"/>
    <x v="1"/>
    <x v="0"/>
    <s v="USD"/>
    <n v="1449785566"/>
    <n v="1447193566"/>
    <b v="0"/>
    <n v="4"/>
    <b v="0"/>
    <x v="2"/>
    <s v="web"/>
    <x v="2376"/>
    <x v="0"/>
    <m/>
  </r>
  <r>
    <n v="2377"/>
    <s v="Fluttify - New Canadian Tech Start Up (Canceled)"/>
    <s v="Fluttify is an Online Video Sharing Platform allowing friends to share their favorite Trending Content with each other."/>
    <n v="900"/>
    <n v="980"/>
    <x v="1"/>
    <x v="5"/>
    <s v="CAD"/>
    <n v="1480110783"/>
    <n v="1477515183"/>
    <b v="0"/>
    <n v="0"/>
    <b v="0"/>
    <x v="2"/>
    <s v="web"/>
    <x v="2377"/>
    <x v="2"/>
    <m/>
  </r>
  <r>
    <n v="2378"/>
    <s v="KEEPUP INC (Canceled)"/>
    <s v="KEEPUP allows you to extend your social circle by introducing you to new people via your friends."/>
    <n v="7500"/>
    <n v="980"/>
    <x v="1"/>
    <x v="0"/>
    <s v="USD"/>
    <n v="1440548330"/>
    <n v="1438042730"/>
    <b v="0"/>
    <n v="0"/>
    <b v="0"/>
    <x v="2"/>
    <s v="web"/>
    <x v="2378"/>
    <x v="0"/>
    <m/>
  </r>
  <r>
    <n v="2379"/>
    <s v="SelectCooks.com (Canceled)"/>
    <s v="Selectcooks.com is a community marketplace for people to list, find and hire chefs."/>
    <n v="60000"/>
    <n v="979"/>
    <x v="1"/>
    <x v="0"/>
    <s v="USD"/>
    <n v="1444004616"/>
    <n v="1440116616"/>
    <b v="0"/>
    <n v="0"/>
    <b v="0"/>
    <x v="2"/>
    <s v="web"/>
    <x v="2379"/>
    <x v="0"/>
    <m/>
  </r>
  <r>
    <n v="2380"/>
    <s v="Finit - Hashtag Chatting (Canceled)"/>
    <s v="Tired of waiting for likes? Here is a brand new social network centered on real-time hashtag chatting. Just chat and enjoy!"/>
    <n v="100000"/>
    <n v="977"/>
    <x v="1"/>
    <x v="0"/>
    <s v="USD"/>
    <n v="1443726142"/>
    <n v="1441134142"/>
    <b v="0"/>
    <n v="3"/>
    <b v="0"/>
    <x v="2"/>
    <s v="web"/>
    <x v="2380"/>
    <x v="0"/>
    <m/>
  </r>
  <r>
    <n v="2381"/>
    <s v="Cannabis Connection (Canceled)"/>
    <s v="Social Media Platform for the Marijuana Industry to create professionalism and a stable lasting market."/>
    <n v="750"/>
    <n v="971"/>
    <x v="1"/>
    <x v="0"/>
    <s v="USD"/>
    <n v="1428704848"/>
    <n v="1426112848"/>
    <b v="0"/>
    <n v="7"/>
    <b v="0"/>
    <x v="2"/>
    <s v="web"/>
    <x v="2381"/>
    <x v="0"/>
    <m/>
  </r>
  <r>
    <n v="2382"/>
    <s v="These Easy Days (Canceled)"/>
    <s v="Netiquette classes to teach our youth how make proper use of computer-mediated communications for personal and educational success."/>
    <n v="150"/>
    <n v="970"/>
    <x v="1"/>
    <x v="0"/>
    <s v="USD"/>
    <n v="1438662603"/>
    <n v="1436502603"/>
    <b v="0"/>
    <n v="2"/>
    <b v="0"/>
    <x v="2"/>
    <s v="web"/>
    <x v="2382"/>
    <x v="0"/>
    <m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x v="4"/>
    <s v="NZD"/>
    <n v="1424568107"/>
    <n v="1421976107"/>
    <b v="0"/>
    <n v="3"/>
    <b v="0"/>
    <x v="2"/>
    <s v="web"/>
    <x v="2383"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x v="0"/>
    <s v="USD"/>
    <n v="1415932643"/>
    <n v="1413337043"/>
    <b v="0"/>
    <n v="8"/>
    <b v="0"/>
    <x v="2"/>
    <s v="web"/>
    <x v="2384"/>
    <x v="3"/>
    <m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x v="0"/>
    <s v="USD"/>
    <n v="1438793432"/>
    <n v="1436201432"/>
    <b v="0"/>
    <n v="7"/>
    <b v="0"/>
    <x v="2"/>
    <s v="web"/>
    <x v="2385"/>
    <x v="0"/>
    <m/>
  </r>
  <r>
    <n v="2386"/>
    <s v="Realjobmatch.com (Canceled)"/>
    <s v="Realjobmatch is not just a job search site but a matching site , matching the right jobseekers with the best jobs."/>
    <n v="5000"/>
    <n v="930"/>
    <x v="1"/>
    <x v="5"/>
    <s v="CAD"/>
    <n v="1420920424"/>
    <n v="1415736424"/>
    <b v="0"/>
    <n v="0"/>
    <b v="0"/>
    <x v="2"/>
    <s v="web"/>
    <x v="2386"/>
    <x v="3"/>
    <m/>
  </r>
  <r>
    <n v="2387"/>
    <s v="Building an interactive web-based health community."/>
    <s v="Learning should be fun! Effective health education includes the person's learning strengths, preferences and cultural perspective."/>
    <n v="839"/>
    <n v="926"/>
    <x v="1"/>
    <x v="0"/>
    <s v="USD"/>
    <n v="1469199740"/>
    <n v="1465311740"/>
    <b v="0"/>
    <n v="3"/>
    <b v="0"/>
    <x v="2"/>
    <s v="web"/>
    <x v="2387"/>
    <x v="2"/>
    <m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926"/>
    <x v="1"/>
    <x v="0"/>
    <s v="USD"/>
    <n v="1421350140"/>
    <n v="1418761759"/>
    <b v="0"/>
    <n v="8"/>
    <b v="0"/>
    <x v="2"/>
    <s v="web"/>
    <x v="2388"/>
    <x v="3"/>
    <m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x v="6"/>
    <s v="EUR"/>
    <n v="1437861540"/>
    <n v="1435160452"/>
    <b v="0"/>
    <n v="1"/>
    <b v="0"/>
    <x v="2"/>
    <s v="web"/>
    <x v="2389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x v="2"/>
    <s v="AUD"/>
    <n v="1420352264"/>
    <n v="1416896264"/>
    <b v="0"/>
    <n v="0"/>
    <b v="0"/>
    <x v="2"/>
    <s v="web"/>
    <x v="2390"/>
    <x v="3"/>
    <m/>
  </r>
  <r>
    <n v="2391"/>
    <s v="oToBOTS.com - Freedom from high cost auto repairs (Canceled)"/>
    <s v="Using the power of internet to help people save hundreds in car repair."/>
    <n v="500"/>
    <n v="920"/>
    <x v="1"/>
    <x v="0"/>
    <s v="USD"/>
    <n v="1427825044"/>
    <n v="1425236644"/>
    <b v="0"/>
    <n v="1"/>
    <b v="0"/>
    <x v="2"/>
    <s v="web"/>
    <x v="2391"/>
    <x v="0"/>
    <m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x v="0"/>
    <s v="USD"/>
    <n v="1446087223"/>
    <n v="1443495223"/>
    <b v="0"/>
    <n v="0"/>
    <b v="0"/>
    <x v="2"/>
    <s v="web"/>
    <x v="2392"/>
    <x v="0"/>
    <m/>
  </r>
  <r>
    <n v="2393"/>
    <s v="Game Swapper (Canceled)"/>
    <s v="Imagine a world where you can swap a video game you're tired of playing for a video game you actually want to play for just $1.50!"/>
    <n v="600"/>
    <n v="911"/>
    <x v="1"/>
    <x v="0"/>
    <s v="USD"/>
    <n v="1439048017"/>
    <n v="1436456017"/>
    <b v="0"/>
    <n v="1"/>
    <b v="0"/>
    <x v="2"/>
    <s v="web"/>
    <x v="2393"/>
    <x v="0"/>
    <m/>
  </r>
  <r>
    <n v="2394"/>
    <s v="Wriyon - WRIte Your Own (Canceled)"/>
    <s v="We want to create the &quot;Facebook&quot; for Writers. We are working on a new world for people who like to write. Check out more wriyon.com"/>
    <n v="16000"/>
    <n v="911"/>
    <x v="1"/>
    <x v="17"/>
    <s v="EUR"/>
    <n v="1424940093"/>
    <n v="1422348093"/>
    <b v="0"/>
    <n v="2"/>
    <b v="0"/>
    <x v="2"/>
    <s v="web"/>
    <x v="2394"/>
    <x v="0"/>
    <m/>
  </r>
  <r>
    <n v="2395"/>
    <s v="VENT it out (Canceled)"/>
    <s v="I am making a social website where people can anonymously or openly vent, All walks of life all over the world"/>
    <n v="4000"/>
    <n v="910"/>
    <x v="1"/>
    <x v="0"/>
    <s v="USD"/>
    <n v="1484038620"/>
    <n v="1481597687"/>
    <b v="0"/>
    <n v="0"/>
    <b v="0"/>
    <x v="2"/>
    <s v="web"/>
    <x v="2395"/>
    <x v="2"/>
    <m/>
  </r>
  <r>
    <n v="2396"/>
    <s v="Projektwebseite (Canceled)"/>
    <s v="I'm creating a website with projects which I'll create later / Ich erstelle eine Webseite mit Projekten, welche ich spÃ¤ter erstelle."/>
    <n v="2700"/>
    <n v="909"/>
    <x v="1"/>
    <x v="16"/>
    <s v="CHF"/>
    <n v="1444940558"/>
    <n v="1442348558"/>
    <b v="0"/>
    <n v="1"/>
    <b v="0"/>
    <x v="2"/>
    <s v="web"/>
    <x v="2396"/>
    <x v="0"/>
    <m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x v="0"/>
    <s v="USD"/>
    <n v="1420233256"/>
    <n v="1417641256"/>
    <b v="0"/>
    <n v="0"/>
    <b v="0"/>
    <x v="2"/>
    <s v="web"/>
    <x v="2397"/>
    <x v="3"/>
    <m/>
  </r>
  <r>
    <n v="2398"/>
    <s v="Roekee.com (Canceled)"/>
    <s v="The internets new search engine. Looking for funding to develop our backend web indexing software with an emphasis on automation."/>
    <n v="1900"/>
    <n v="905"/>
    <x v="1"/>
    <x v="0"/>
    <s v="USD"/>
    <n v="1435874384"/>
    <n v="1433282384"/>
    <b v="0"/>
    <n v="0"/>
    <b v="0"/>
    <x v="2"/>
    <s v="web"/>
    <x v="2398"/>
    <x v="0"/>
    <m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x v="11"/>
    <s v="SEK"/>
    <n v="1418934506"/>
    <n v="1415910506"/>
    <b v="0"/>
    <n v="0"/>
    <b v="0"/>
    <x v="2"/>
    <s v="web"/>
    <x v="2399"/>
    <x v="3"/>
    <m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x v="2"/>
    <s v="AUD"/>
    <n v="1460615164"/>
    <n v="1458023164"/>
    <b v="0"/>
    <n v="0"/>
    <b v="0"/>
    <x v="2"/>
    <s v="web"/>
    <x v="2400"/>
    <x v="2"/>
    <m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x v="0"/>
    <s v="USD"/>
    <n v="1457207096"/>
    <n v="1452023096"/>
    <b v="0"/>
    <n v="9"/>
    <b v="0"/>
    <x v="7"/>
    <s v="food trucks"/>
    <x v="2401"/>
    <x v="2"/>
    <m/>
  </r>
  <r>
    <n v="2402"/>
    <s v="Cupcake Truck Unite"/>
    <s v="Small town, delicious treats, and a mobile truck"/>
    <n v="900"/>
    <n v="900"/>
    <x v="2"/>
    <x v="0"/>
    <s v="USD"/>
    <n v="1431533931"/>
    <n v="1428941931"/>
    <b v="0"/>
    <n v="1"/>
    <b v="0"/>
    <x v="7"/>
    <s v="food trucks"/>
    <x v="2402"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x v="1"/>
    <s v="GBP"/>
    <n v="1459368658"/>
    <n v="1454188258"/>
    <b v="0"/>
    <n v="12"/>
    <b v="0"/>
    <x v="7"/>
    <s v="food trucks"/>
    <x v="2403"/>
    <x v="2"/>
    <m/>
  </r>
  <r>
    <n v="2404"/>
    <s v="Square Donuts Truck"/>
    <s v="We would love another Donut Food Truck for your famous Square Donuts.  We have one successful truck and retail store open already!"/>
    <n v="750"/>
    <n v="898"/>
    <x v="2"/>
    <x v="0"/>
    <s v="USD"/>
    <n v="1451782607"/>
    <n v="1449190607"/>
    <b v="0"/>
    <n v="0"/>
    <b v="0"/>
    <x v="7"/>
    <s v="food trucks"/>
    <x v="2404"/>
    <x v="0"/>
    <m/>
  </r>
  <r>
    <n v="2405"/>
    <s v="JoyShtick Food Truck"/>
    <s v="We are the first gaming-themed food truck, bringing gourmet pub fare to the Jacksonville area."/>
    <n v="2900"/>
    <n v="895"/>
    <x v="2"/>
    <x v="0"/>
    <s v="USD"/>
    <n v="1472911375"/>
    <n v="1471096975"/>
    <b v="0"/>
    <n v="20"/>
    <b v="0"/>
    <x v="7"/>
    <s v="food trucks"/>
    <x v="2405"/>
    <x v="2"/>
    <m/>
  </r>
  <r>
    <n v="2406"/>
    <s v="Arnold's Happy Days Food Truck"/>
    <s v="Be a part of something BIG, support us in opening the best burger truck in Tacoma! ~ &quot;So I donâ€™t have to dream alone!&quot;"/>
    <n v="4200"/>
    <n v="895"/>
    <x v="2"/>
    <x v="0"/>
    <s v="USD"/>
    <n v="1421635190"/>
    <n v="1418179190"/>
    <b v="0"/>
    <n v="16"/>
    <b v="0"/>
    <x v="7"/>
    <s v="food trucks"/>
    <x v="2406"/>
    <x v="3"/>
    <m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x v="0"/>
    <s v="USD"/>
    <n v="1428732000"/>
    <n v="1426772928"/>
    <b v="0"/>
    <n v="33"/>
    <b v="0"/>
    <x v="7"/>
    <s v="food trucks"/>
    <x v="2407"/>
    <x v="0"/>
    <m/>
  </r>
  <r>
    <n v="2408"/>
    <s v="Sabroso On Wheels"/>
    <s v="A US Army Vet trying to get a Peruvian food truck going! Really good Peruvian food now mobile!"/>
    <n v="800"/>
    <n v="890"/>
    <x v="2"/>
    <x v="0"/>
    <s v="USD"/>
    <n v="1415247757"/>
    <n v="1412652157"/>
    <b v="0"/>
    <n v="2"/>
    <b v="0"/>
    <x v="7"/>
    <s v="food trucks"/>
    <x v="2408"/>
    <x v="3"/>
    <m/>
  </r>
  <r>
    <n v="2409"/>
    <s v="Johnny's Food Truck a Puerto Rican and BBQ infusion"/>
    <s v="I am looking to start a food truck with an infusion of my Puerto Rican heritage and my love for BBQ."/>
    <n v="750"/>
    <n v="890"/>
    <x v="2"/>
    <x v="0"/>
    <s v="USD"/>
    <n v="1439931675"/>
    <n v="1437339675"/>
    <b v="0"/>
    <n v="6"/>
    <b v="0"/>
    <x v="7"/>
    <s v="food trucks"/>
    <x v="2409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7"/>
    <s v="food trucks"/>
    <x v="2410"/>
    <x v="0"/>
    <m/>
  </r>
  <r>
    <n v="2411"/>
    <s v="Was ist das"/>
    <s v="I want to create an authentic German food truck to travel all over the US. Spreading amazing German Food to Summer Time Music Festivals"/>
    <n v="600"/>
    <n v="886"/>
    <x v="2"/>
    <x v="0"/>
    <s v="USD"/>
    <n v="1440524082"/>
    <n v="1437932082"/>
    <b v="0"/>
    <n v="3"/>
    <b v="0"/>
    <x v="7"/>
    <s v="food trucks"/>
    <x v="2411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100"/>
    <n v="885"/>
    <x v="2"/>
    <x v="6"/>
    <s v="EUR"/>
    <n v="1480185673"/>
    <n v="1476294073"/>
    <b v="0"/>
    <n v="0"/>
    <b v="0"/>
    <x v="7"/>
    <s v="food trucks"/>
    <x v="2412"/>
    <x v="2"/>
    <m/>
  </r>
  <r>
    <n v="2413"/>
    <s v="Lone Pine Coffee Brewery"/>
    <s v="Lone Pine Coffee Brewery will be a portable third-wave coffee shop available for wedding receptions and other events!"/>
    <n v="100000"/>
    <n v="885"/>
    <x v="2"/>
    <x v="0"/>
    <s v="USD"/>
    <n v="1401579000"/>
    <n v="1398911882"/>
    <b v="0"/>
    <n v="3"/>
    <b v="0"/>
    <x v="7"/>
    <s v="food trucks"/>
    <x v="2413"/>
    <x v="3"/>
    <m/>
  </r>
  <r>
    <n v="2414"/>
    <s v="Help 95th St.Tacos get a food truck in Atlanta"/>
    <s v="95th St. Tacos needs your help in purchasing a food truck so that we can deliver the flavors of LA Tacos right to your neighborhood"/>
    <n v="7777"/>
    <n v="881"/>
    <x v="2"/>
    <x v="0"/>
    <s v="USD"/>
    <n v="1440215940"/>
    <n v="1436805660"/>
    <b v="0"/>
    <n v="13"/>
    <b v="0"/>
    <x v="7"/>
    <s v="food trucks"/>
    <x v="2414"/>
    <x v="0"/>
    <m/>
  </r>
  <r>
    <n v="2415"/>
    <s v="Local Food Truck is Off the Hoof!"/>
    <s v="It will be ridiculously easy to become addicted to the full, rich flavor of locally raised beef, pork, and more..."/>
    <n v="22000"/>
    <n v="881"/>
    <x v="2"/>
    <x v="0"/>
    <s v="USD"/>
    <n v="1468615346"/>
    <n v="1466023346"/>
    <b v="0"/>
    <n v="6"/>
    <b v="0"/>
    <x v="7"/>
    <s v="food trucks"/>
    <x v="2415"/>
    <x v="2"/>
    <m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x v="0"/>
    <s v="USD"/>
    <n v="1426345200"/>
    <n v="1421343743"/>
    <b v="0"/>
    <n v="1"/>
    <b v="0"/>
    <x v="7"/>
    <s v="food trucks"/>
    <x v="2416"/>
    <x v="0"/>
    <m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x v="0"/>
    <s v="USD"/>
    <n v="1407705187"/>
    <n v="1405113187"/>
    <b v="0"/>
    <n v="0"/>
    <b v="0"/>
    <x v="7"/>
    <s v="food trucks"/>
    <x v="2417"/>
    <x v="3"/>
    <m/>
  </r>
  <r>
    <n v="2418"/>
    <s v="Mexican food truck"/>
    <s v="I want to start my food truck business."/>
    <n v="110000"/>
    <n v="879"/>
    <x v="2"/>
    <x v="0"/>
    <s v="USD"/>
    <n v="1427225644"/>
    <n v="1422045244"/>
    <b v="0"/>
    <n v="5"/>
    <b v="0"/>
    <x v="7"/>
    <s v="food trucks"/>
    <x v="2418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x v="0"/>
    <s v="USD"/>
    <n v="1424281389"/>
    <n v="1419097389"/>
    <b v="0"/>
    <n v="0"/>
    <b v="0"/>
    <x v="7"/>
    <s v="food trucks"/>
    <x v="2419"/>
    <x v="3"/>
    <m/>
  </r>
  <r>
    <n v="2420"/>
    <s v="Pangea Cuisines &quot;Continental Drift&quot; A Paleo food Truck!"/>
    <s v="Pangea Cuisines offers authentic hand crafted dishes, utilizing fresh ingredients selected that very morning."/>
    <n v="400"/>
    <n v="875"/>
    <x v="2"/>
    <x v="0"/>
    <s v="USD"/>
    <n v="1415583695"/>
    <n v="1410396095"/>
    <b v="0"/>
    <n v="36"/>
    <b v="0"/>
    <x v="7"/>
    <s v="food trucks"/>
    <x v="2420"/>
    <x v="3"/>
    <m/>
  </r>
  <r>
    <n v="2421"/>
    <s v="hot dog cart"/>
    <s v="help me start Merrill's first hot dog cart in this empty lot"/>
    <n v="800"/>
    <n v="875"/>
    <x v="2"/>
    <x v="0"/>
    <s v="USD"/>
    <n v="1424536196"/>
    <n v="1421944196"/>
    <b v="0"/>
    <n v="1"/>
    <b v="0"/>
    <x v="7"/>
    <s v="food trucks"/>
    <x v="2421"/>
    <x v="0"/>
    <m/>
  </r>
  <r>
    <n v="2422"/>
    <s v="Help starting a family owned food truck"/>
    <s v="Family owned business serving BBQ and seafood to the public"/>
    <n v="10000"/>
    <n v="872"/>
    <x v="2"/>
    <x v="0"/>
    <s v="USD"/>
    <n v="1426091036"/>
    <n v="1423502636"/>
    <b v="0"/>
    <n v="1"/>
    <b v="0"/>
    <x v="7"/>
    <s v="food trucks"/>
    <x v="2422"/>
    <x v="0"/>
    <m/>
  </r>
  <r>
    <n v="2423"/>
    <s v="FBTR BBQ"/>
    <s v="FBTR is a Texas-style, North Carolina based, homemade BBQ company looking to bring good meat to the masses."/>
    <n v="300"/>
    <n v="867"/>
    <x v="2"/>
    <x v="0"/>
    <s v="USD"/>
    <n v="1420044890"/>
    <n v="1417452890"/>
    <b v="0"/>
    <n v="1"/>
    <b v="0"/>
    <x v="7"/>
    <s v="food trucks"/>
    <x v="2423"/>
    <x v="3"/>
    <m/>
  </r>
  <r>
    <n v="2424"/>
    <s v="Lily and Memphs"/>
    <s v="Great and creative food from the heart in the form of a sweet food truck!"/>
    <n v="6500"/>
    <n v="865"/>
    <x v="2"/>
    <x v="0"/>
    <s v="USD"/>
    <n v="1414445108"/>
    <n v="1411853108"/>
    <b v="0"/>
    <n v="9"/>
    <b v="0"/>
    <x v="7"/>
    <s v="food trucks"/>
    <x v="2424"/>
    <x v="3"/>
    <m/>
  </r>
  <r>
    <n v="2425"/>
    <s v="Food Cart Tour With Raz Simone and Macklemore"/>
    <s v="I have the chance to take my Food Cart Business on the road. This is a major opportunity for a lot of people to learn and prosper."/>
    <n v="30000"/>
    <n v="861"/>
    <x v="2"/>
    <x v="0"/>
    <s v="USD"/>
    <n v="1464386640"/>
    <n v="1463090149"/>
    <b v="0"/>
    <n v="1"/>
    <b v="0"/>
    <x v="7"/>
    <s v="food trucks"/>
    <x v="2425"/>
    <x v="2"/>
    <m/>
  </r>
  <r>
    <n v="2426"/>
    <s v="The Low-Calorie Food Truck"/>
    <s v="Aspiring to create a food truck with many delicious low calorie meals to encourage healthy eating while enjoying every bite."/>
    <n v="50000"/>
    <n v="861"/>
    <x v="2"/>
    <x v="0"/>
    <s v="USD"/>
    <n v="1439006692"/>
    <n v="1433822692"/>
    <b v="0"/>
    <n v="0"/>
    <b v="0"/>
    <x v="7"/>
    <s v="food trucks"/>
    <x v="2426"/>
    <x v="0"/>
    <m/>
  </r>
  <r>
    <n v="2427"/>
    <s v="Wraps in a snap. Fast lunch with a gourmet punch!"/>
    <s v="Fast and simple lunches for those on the go.  All (lunch) deals $10 or less."/>
    <n v="550"/>
    <n v="860"/>
    <x v="2"/>
    <x v="0"/>
    <s v="USD"/>
    <n v="1458715133"/>
    <n v="1455262733"/>
    <b v="0"/>
    <n v="1"/>
    <b v="0"/>
    <x v="7"/>
    <s v="food trucks"/>
    <x v="2427"/>
    <x v="2"/>
    <m/>
  </r>
  <r>
    <n v="2428"/>
    <s v="Premium Burgers"/>
    <s v="From Moo 2 You! We want to offer premium burgers to a taco flooded environment."/>
    <n v="5500"/>
    <n v="858"/>
    <x v="2"/>
    <x v="0"/>
    <s v="USD"/>
    <n v="1426182551"/>
    <n v="1423594151"/>
    <b v="0"/>
    <n v="1"/>
    <b v="0"/>
    <x v="7"/>
    <s v="food trucks"/>
    <x v="2428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x v="10"/>
    <s v="NOK"/>
    <n v="1486313040"/>
    <n v="1483131966"/>
    <b v="0"/>
    <n v="4"/>
    <b v="0"/>
    <x v="7"/>
    <s v="food trucks"/>
    <x v="2429"/>
    <x v="2"/>
    <m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x v="0"/>
    <s v="USD"/>
    <n v="1455246504"/>
    <n v="1452654504"/>
    <b v="0"/>
    <n v="2"/>
    <b v="0"/>
    <x v="7"/>
    <s v="food trucks"/>
    <x v="2430"/>
    <x v="2"/>
    <m/>
  </r>
  <r>
    <n v="2431"/>
    <s v="Murphy's good eatin'"/>
    <s v="Go to Colorado and run a food truck with homemade food of all kinds."/>
    <n v="2500"/>
    <n v="852"/>
    <x v="2"/>
    <x v="0"/>
    <s v="USD"/>
    <n v="1467080613"/>
    <n v="1461896613"/>
    <b v="0"/>
    <n v="2"/>
    <b v="0"/>
    <x v="7"/>
    <s v="food trucks"/>
    <x v="2431"/>
    <x v="2"/>
    <m/>
  </r>
  <r>
    <n v="2432"/>
    <s v="funding for bbq trailer"/>
    <s v="Looking to start competition cooking and need start-up help.  Offering brisket tasting to all contributors."/>
    <n v="2500"/>
    <n v="850"/>
    <x v="2"/>
    <x v="0"/>
    <s v="USD"/>
    <n v="1425791697"/>
    <n v="1423199697"/>
    <b v="0"/>
    <n v="2"/>
    <b v="0"/>
    <x v="7"/>
    <s v="food trucks"/>
    <x v="2432"/>
    <x v="0"/>
    <m/>
  </r>
  <r>
    <n v="2433"/>
    <s v="TWIZTID CREATIONS"/>
    <s v="I want to create an amazing menu that no one eals has.I have great ideas like a non-traditional pb&amp;j thats wraped in an eggroll &amp; fried"/>
    <n v="2200"/>
    <n v="850"/>
    <x v="2"/>
    <x v="0"/>
    <s v="USD"/>
    <n v="1456608943"/>
    <n v="1454016943"/>
    <b v="0"/>
    <n v="0"/>
    <b v="0"/>
    <x v="7"/>
    <s v="food trucks"/>
    <x v="2433"/>
    <x v="2"/>
    <m/>
  </r>
  <r>
    <n v="2434"/>
    <s v="Fresh fruit and veggies for the hood!"/>
    <s v="Mobile food truck loaded with locally grown fresh fruits and veggies. Caters to the inner-city and zip codes known as food deserts."/>
    <n v="4000"/>
    <n v="850"/>
    <x v="2"/>
    <x v="0"/>
    <s v="USD"/>
    <n v="1438662474"/>
    <n v="1435206474"/>
    <b v="0"/>
    <n v="2"/>
    <b v="0"/>
    <x v="7"/>
    <s v="food trucks"/>
    <x v="2434"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750"/>
    <n v="850"/>
    <x v="2"/>
    <x v="11"/>
    <s v="SEK"/>
    <n v="1444027186"/>
    <n v="1441435186"/>
    <b v="0"/>
    <n v="4"/>
    <b v="0"/>
    <x v="7"/>
    <s v="food trucks"/>
    <x v="2435"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850"/>
    <n v="850"/>
    <x v="2"/>
    <x v="5"/>
    <s v="CAD"/>
    <n v="1454078770"/>
    <n v="1448894770"/>
    <b v="0"/>
    <n v="2"/>
    <b v="0"/>
    <x v="7"/>
    <s v="food trucks"/>
    <x v="2436"/>
    <x v="0"/>
    <m/>
  </r>
  <r>
    <n v="2437"/>
    <s v="Cuppa Gumbos"/>
    <s v="Homemade Gumbo, Stews and Curry to be served hot and fresh everyday at any festival or concert we can attend."/>
    <n v="40000"/>
    <n v="842"/>
    <x v="2"/>
    <x v="0"/>
    <s v="USD"/>
    <n v="1426615200"/>
    <n v="1422400188"/>
    <b v="0"/>
    <n v="0"/>
    <b v="0"/>
    <x v="7"/>
    <s v="food trucks"/>
    <x v="2437"/>
    <x v="0"/>
    <m/>
  </r>
  <r>
    <n v="2438"/>
    <s v="FOOD|Art"/>
    <s v="I'm starting a catering and food truck business of southern comfort food. My FOOD is my Art!  _x000a_Thanks for you help!"/>
    <n v="800"/>
    <n v="838"/>
    <x v="2"/>
    <x v="0"/>
    <s v="USD"/>
    <n v="1449529062"/>
    <n v="1444341462"/>
    <b v="0"/>
    <n v="1"/>
    <b v="0"/>
    <x v="7"/>
    <s v="food trucks"/>
    <x v="2438"/>
    <x v="0"/>
    <m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x v="0"/>
    <s v="USD"/>
    <n v="1445197129"/>
    <n v="1442605129"/>
    <b v="0"/>
    <n v="0"/>
    <b v="0"/>
    <x v="7"/>
    <s v="food trucks"/>
    <x v="2439"/>
    <x v="0"/>
    <m/>
  </r>
  <r>
    <n v="2440"/>
    <s v="The first green Food Truck in Phnom Penh"/>
    <s v="Starting a entire clean energy food truck and set a new standard for Cambodia"/>
    <n v="16000"/>
    <n v="835"/>
    <x v="2"/>
    <x v="18"/>
    <s v="EUR"/>
    <n v="1455399313"/>
    <n v="1452807313"/>
    <b v="0"/>
    <n v="2"/>
    <b v="0"/>
    <x v="7"/>
    <s v="food trucks"/>
    <x v="2440"/>
    <x v="2"/>
    <m/>
  </r>
  <r>
    <n v="2441"/>
    <s v="Bring Alchemy Pops to the People!"/>
    <s v="YOU can help Alchemy Pops POP up on a street near you!"/>
    <n v="500"/>
    <n v="831"/>
    <x v="0"/>
    <x v="0"/>
    <s v="USD"/>
    <n v="1437627540"/>
    <n v="1435806054"/>
    <b v="0"/>
    <n v="109"/>
    <b v="1"/>
    <x v="7"/>
    <s v="small batch"/>
    <x v="2441"/>
    <x v="0"/>
    <m/>
  </r>
  <r>
    <n v="2442"/>
    <s v="Young Mountain Tea: A New White Tea from India's Himalayas"/>
    <s v="The first tea from a new sustainable tea region in India's young, rising Himalayas."/>
    <n v="3500"/>
    <n v="827"/>
    <x v="0"/>
    <x v="0"/>
    <s v="USD"/>
    <n v="1426777228"/>
    <n v="1424188828"/>
    <b v="0"/>
    <n v="372"/>
    <b v="1"/>
    <x v="7"/>
    <s v="small batch"/>
    <x v="2442"/>
    <x v="0"/>
    <m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x v="0"/>
    <s v="USD"/>
    <n v="1408114822"/>
    <n v="1405522822"/>
    <b v="0"/>
    <n v="311"/>
    <b v="1"/>
    <x v="7"/>
    <s v="small batch"/>
    <x v="2443"/>
    <x v="3"/>
    <m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x v="0"/>
    <s v="USD"/>
    <n v="1464199591"/>
    <n v="1461607591"/>
    <b v="0"/>
    <n v="61"/>
    <b v="1"/>
    <x v="7"/>
    <s v="small batch"/>
    <x v="2444"/>
    <x v="2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x v="0"/>
    <s v="USD"/>
    <n v="1443242021"/>
    <n v="1440650021"/>
    <b v="0"/>
    <n v="115"/>
    <b v="1"/>
    <x v="7"/>
    <s v="small batch"/>
    <x v="2445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7"/>
    <s v="small batch"/>
    <x v="2446"/>
    <x v="2"/>
    <m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x v="0"/>
    <s v="USD"/>
    <n v="1478923200"/>
    <n v="1476184593"/>
    <b v="0"/>
    <n v="337"/>
    <b v="1"/>
    <x v="7"/>
    <s v="small batch"/>
    <x v="2447"/>
    <x v="2"/>
    <m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x v="0"/>
    <s v="USD"/>
    <n v="1472621760"/>
    <n v="1472110513"/>
    <b v="0"/>
    <n v="9"/>
    <b v="1"/>
    <x v="7"/>
    <s v="small batch"/>
    <x v="2448"/>
    <x v="2"/>
    <m/>
  </r>
  <r>
    <n v="2449"/>
    <s v="Born to Crunch - Jackson Holesome Granola"/>
    <s v="Wholesome, gluten-free, crunchy granola hand-baked in Jackson, WY. Rich in protein, omega 3's, and fiber. Help me get it to you!"/>
    <n v="550"/>
    <n v="814"/>
    <x v="0"/>
    <x v="0"/>
    <s v="USD"/>
    <n v="1417321515"/>
    <n v="1414725915"/>
    <b v="0"/>
    <n v="120"/>
    <b v="1"/>
    <x v="7"/>
    <s v="small batch"/>
    <x v="2449"/>
    <x v="3"/>
    <m/>
  </r>
  <r>
    <n v="2450"/>
    <s v="Old Coast Ales: Brewery and Taproom"/>
    <s v="Old Coast Ales will be St. Augustine's very own micro brewery where our focus will be on creating unique and traditional beer styles."/>
    <n v="2500"/>
    <n v="814"/>
    <x v="0"/>
    <x v="0"/>
    <s v="USD"/>
    <n v="1414465860"/>
    <n v="1411177456"/>
    <b v="0"/>
    <n v="102"/>
    <b v="1"/>
    <x v="7"/>
    <s v="small batch"/>
    <x v="2450"/>
    <x v="3"/>
    <m/>
  </r>
  <r>
    <n v="2451"/>
    <s v="Boss Balls Protein Balls"/>
    <s v="Meet the best tasting high protein, low sugar protein snack on the planet. Guaranteed to turn you into a stone cold fox."/>
    <n v="500"/>
    <n v="813"/>
    <x v="0"/>
    <x v="0"/>
    <s v="USD"/>
    <n v="1488750490"/>
    <n v="1487022490"/>
    <b v="0"/>
    <n v="186"/>
    <b v="1"/>
    <x v="7"/>
    <s v="small batch"/>
    <x v="2451"/>
    <x v="1"/>
    <m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x v="0"/>
    <s v="USD"/>
    <n v="1451430000"/>
    <n v="1448914500"/>
    <b v="0"/>
    <n v="15"/>
    <b v="1"/>
    <x v="7"/>
    <s v="small batch"/>
    <x v="2452"/>
    <x v="0"/>
    <m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x v="0"/>
    <s v="USD"/>
    <n v="1486053409"/>
    <n v="1483461409"/>
    <b v="0"/>
    <n v="67"/>
    <b v="1"/>
    <x v="7"/>
    <s v="small batch"/>
    <x v="2453"/>
    <x v="1"/>
    <m/>
  </r>
  <r>
    <n v="2454"/>
    <s v="Bine Brewing - Brewed Within Reach"/>
    <s v="Beer. Delicious, Salem made beer. Only the freshest, small batch beer straight from the source. Our beer is brewed within reach."/>
    <n v="800"/>
    <n v="810"/>
    <x v="0"/>
    <x v="0"/>
    <s v="USD"/>
    <n v="1489207808"/>
    <n v="1486183808"/>
    <b v="0"/>
    <n v="130"/>
    <b v="1"/>
    <x v="7"/>
    <s v="small batch"/>
    <x v="2454"/>
    <x v="1"/>
    <m/>
  </r>
  <r>
    <n v="2455"/>
    <s v="Yo Mama's Sauces &amp; Rubs"/>
    <s v="Mama wants everyone to try her secret recipes for sauces and rubs. She uses only the freshest ingredients for them."/>
    <n v="3000"/>
    <n v="807"/>
    <x v="0"/>
    <x v="0"/>
    <s v="USD"/>
    <n v="1461177950"/>
    <n v="1458758750"/>
    <b v="0"/>
    <n v="16"/>
    <b v="1"/>
    <x v="7"/>
    <s v="small batch"/>
    <x v="2455"/>
    <x v="2"/>
    <m/>
  </r>
  <r>
    <n v="2456"/>
    <s v="Beef Sticks to Chomp On!!"/>
    <s v="These beef sticks will make your taste buds dance with happiness. Plus they are healthier than most available today!"/>
    <n v="800"/>
    <n v="805.07"/>
    <x v="0"/>
    <x v="0"/>
    <s v="USD"/>
    <n v="1488063839"/>
    <n v="1485471839"/>
    <b v="0"/>
    <n v="67"/>
    <b v="1"/>
    <x v="7"/>
    <s v="small batch"/>
    <x v="2456"/>
    <x v="1"/>
    <m/>
  </r>
  <r>
    <n v="2457"/>
    <s v="NDWK The North Dakota Wine Kitchen"/>
    <s v="If you love wine, and have ever dreamed of crafting your own. You can in 3 easy steps.  Sample~Sprinkle~Savor."/>
    <n v="12000"/>
    <n v="805"/>
    <x v="0"/>
    <x v="0"/>
    <s v="USD"/>
    <n v="1458826056"/>
    <n v="1456237656"/>
    <b v="0"/>
    <n v="124"/>
    <b v="1"/>
    <x v="7"/>
    <s v="small batch"/>
    <x v="2457"/>
    <x v="2"/>
    <m/>
  </r>
  <r>
    <n v="2458"/>
    <s v="Smoke, Loaf &amp; Saucer"/>
    <s v="Three ladies starting a small bakery/toast bar concept @SmorgasburgLA.  House made pastries and bread using local and fun ingredients."/>
    <n v="4000"/>
    <n v="805"/>
    <x v="0"/>
    <x v="0"/>
    <s v="USD"/>
    <n v="1465498800"/>
    <n v="1462481718"/>
    <b v="0"/>
    <n v="80"/>
    <b v="1"/>
    <x v="7"/>
    <s v="small batch"/>
    <x v="2458"/>
    <x v="2"/>
    <m/>
  </r>
  <r>
    <n v="2459"/>
    <s v="Amy's Cupcake Shoppe, Bringing sweet treats to Hopkins"/>
    <s v="Bringing delicious, scratch-made, baked goods to mainstreet Hopkins, MN. Specializing in cupcakes, cakes, cookies, and French macarons."/>
    <n v="600"/>
    <n v="801"/>
    <x v="0"/>
    <x v="0"/>
    <s v="USD"/>
    <n v="1458742685"/>
    <n v="1454858285"/>
    <b v="0"/>
    <n v="282"/>
    <b v="1"/>
    <x v="7"/>
    <s v="small batch"/>
    <x v="2459"/>
    <x v="2"/>
    <m/>
  </r>
  <r>
    <n v="2460"/>
    <s v="Grano: The Good Place to Get Great Bread"/>
    <s v="A humble and homey bakery passionately obsessed with good bread. Grano will fast become your favorite neighborhood food hub."/>
    <n v="3000"/>
    <n v="801"/>
    <x v="0"/>
    <x v="0"/>
    <s v="USD"/>
    <n v="1483417020"/>
    <n v="1480480167"/>
    <b v="0"/>
    <n v="68"/>
    <b v="1"/>
    <x v="7"/>
    <s v="small batch"/>
    <x v="2460"/>
    <x v="2"/>
    <m/>
  </r>
  <r>
    <n v="2461"/>
    <s v="Christian &amp; The Sinners"/>
    <s v="Songs of faith and worship that are so deeply spiritual you could sing them in church, so down to earth you could play them in a bar."/>
    <n v="600"/>
    <n v="800"/>
    <x v="0"/>
    <x v="0"/>
    <s v="USD"/>
    <n v="1317438000"/>
    <n v="1314577097"/>
    <b v="0"/>
    <n v="86"/>
    <b v="1"/>
    <x v="4"/>
    <s v="indie rock"/>
    <x v="2461"/>
    <x v="6"/>
    <m/>
  </r>
  <r>
    <n v="2462"/>
    <s v="Help CHURCHES turn this song into an LGBT anthem!"/>
    <s v="CHURCHES, an indie rock band from Oakland, CA, is recording a new single about marriage equality and pressing it to 7&quot; vinyl."/>
    <n v="5000"/>
    <n v="800"/>
    <x v="0"/>
    <x v="0"/>
    <s v="USD"/>
    <n v="1342672096"/>
    <n v="1340944096"/>
    <b v="0"/>
    <n v="115"/>
    <b v="1"/>
    <x v="4"/>
    <s v="indie rock"/>
    <x v="2462"/>
    <x v="5"/>
    <m/>
  </r>
  <r>
    <n v="2463"/>
    <s v="Emma Ate the Lion &quot;Songs Two Count Too&quot;"/>
    <s v="Emma Ate The Lion's debut full length album"/>
    <n v="4400"/>
    <n v="800"/>
    <x v="0"/>
    <x v="0"/>
    <s v="USD"/>
    <n v="1366138800"/>
    <n v="1362710425"/>
    <b v="0"/>
    <n v="75"/>
    <b v="1"/>
    <x v="4"/>
    <s v="indie rock"/>
    <x v="2463"/>
    <x v="4"/>
    <m/>
  </r>
  <r>
    <n v="2464"/>
    <s v="The Enemy Feathers NEW EP"/>
    <s v="The Enemy Feathers are passing the proverbial hat to see if we can raise enough money to complete Our NEW EP"/>
    <n v="70000"/>
    <n v="800"/>
    <x v="0"/>
    <x v="5"/>
    <s v="CAD"/>
    <n v="1443641340"/>
    <n v="1441143397"/>
    <b v="0"/>
    <n v="43"/>
    <b v="1"/>
    <x v="4"/>
    <s v="indie rock"/>
    <x v="2464"/>
    <x v="0"/>
    <m/>
  </r>
  <r>
    <n v="2465"/>
    <s v="The Lion Oh My - Our first full length release"/>
    <s v="An indie band from Spokane, WA looking to master and package their first full length album."/>
    <n v="800"/>
    <n v="800"/>
    <x v="0"/>
    <x v="0"/>
    <s v="USD"/>
    <n v="1348420548"/>
    <n v="1345828548"/>
    <b v="0"/>
    <n v="48"/>
    <b v="1"/>
    <x v="4"/>
    <s v="indie rock"/>
    <x v="2465"/>
    <x v="5"/>
    <m/>
  </r>
  <r>
    <n v="2466"/>
    <s v="Jesse Alexander's Independent Debut Album"/>
    <s v="With big dreams and big sounds, Jesse Alexander's Debut album titled &quot;For Once&quot; brings Indie Rock to a whole new level."/>
    <n v="30000"/>
    <n v="800"/>
    <x v="0"/>
    <x v="0"/>
    <s v="USD"/>
    <n v="1368066453"/>
    <n v="1365474453"/>
    <b v="0"/>
    <n v="52"/>
    <b v="1"/>
    <x v="4"/>
    <s v="indie rock"/>
    <x v="2466"/>
    <x v="4"/>
    <m/>
  </r>
  <r>
    <n v="2467"/>
    <s v="Nature Boy Explorer EP"/>
    <s v="We've finished our first EP and we're taking it on the road in three weeks! Help us fund manufacturing?"/>
    <n v="300"/>
    <n v="797"/>
    <x v="0"/>
    <x v="0"/>
    <s v="USD"/>
    <n v="1336669200"/>
    <n v="1335473931"/>
    <b v="0"/>
    <n v="43"/>
    <b v="1"/>
    <x v="4"/>
    <s v="indie rock"/>
    <x v="2467"/>
    <x v="5"/>
    <m/>
  </r>
  <r>
    <n v="2468"/>
    <s v="New &quot;Jesse Denaro&quot; Album!"/>
    <s v="Please donate, support &amp; share this project so that I may be able to record my new EP this fall!"/>
    <n v="5000"/>
    <n v="796"/>
    <x v="0"/>
    <x v="0"/>
    <s v="USD"/>
    <n v="1351400400"/>
    <n v="1348285321"/>
    <b v="0"/>
    <n v="58"/>
    <b v="1"/>
    <x v="4"/>
    <s v="indie rock"/>
    <x v="2468"/>
    <x v="5"/>
    <m/>
  </r>
  <r>
    <n v="2469"/>
    <s v="Some Dark, Beautiful Morning - Greg Byers' EP"/>
    <s v="All the music for my EP of cello-fusion originals is complete. All I need now is your help to get it mastered &amp; pressed to CD &amp; vinyl!"/>
    <n v="750"/>
    <n v="795"/>
    <x v="0"/>
    <x v="0"/>
    <s v="USD"/>
    <n v="1297160329"/>
    <n v="1295000329"/>
    <b v="0"/>
    <n v="47"/>
    <b v="1"/>
    <x v="4"/>
    <s v="indie rock"/>
    <x v="2469"/>
    <x v="6"/>
    <m/>
  </r>
  <r>
    <n v="2470"/>
    <s v="Geoff Zimmerman's Urban-Folk/ Indie-Rock Album"/>
    <s v="Music is my passion.  I've been recording this album for 2 years now, and I just want the world to finally hear it!"/>
    <n v="20000"/>
    <n v="795"/>
    <x v="0"/>
    <x v="0"/>
    <s v="USD"/>
    <n v="1337824055"/>
    <n v="1335232055"/>
    <b v="0"/>
    <n v="36"/>
    <b v="1"/>
    <x v="4"/>
    <s v="indie rock"/>
    <x v="2470"/>
    <x v="5"/>
    <m/>
  </r>
  <r>
    <n v="2471"/>
    <s v="Confused Disciples - &quot;Sleepamation&quot;"/>
    <s v="Confused Disciples' debut album &quot;Sleepamation&quot; is (finally) all recorded and mixed, now all that's left is mastering and duplication."/>
    <n v="1500"/>
    <n v="795"/>
    <x v="0"/>
    <x v="0"/>
    <s v="USD"/>
    <n v="1327535392"/>
    <n v="1324079392"/>
    <b v="0"/>
    <n v="17"/>
    <b v="1"/>
    <x v="4"/>
    <s v="indie rock"/>
    <x v="2471"/>
    <x v="6"/>
    <m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x v="0"/>
    <s v="USD"/>
    <n v="1283562180"/>
    <n v="1277433980"/>
    <b v="0"/>
    <n v="104"/>
    <b v="1"/>
    <x v="4"/>
    <s v="indie rock"/>
    <x v="2472"/>
    <x v="7"/>
    <m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x v="0"/>
    <s v="USD"/>
    <n v="1352573869"/>
    <n v="1349978269"/>
    <b v="0"/>
    <n v="47"/>
    <b v="1"/>
    <x v="4"/>
    <s v="indie rock"/>
    <x v="2473"/>
    <x v="5"/>
    <m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x v="0"/>
    <s v="USD"/>
    <n v="1286756176"/>
    <n v="1282868176"/>
    <b v="0"/>
    <n v="38"/>
    <b v="1"/>
    <x v="4"/>
    <s v="indie rock"/>
    <x v="2474"/>
    <x v="7"/>
    <m/>
  </r>
  <r>
    <n v="2475"/>
    <s v="BRANDTSON - &quot;Send Us A Signal&quot; Vinyl LP"/>
    <s v="Help BRANDTSON and DREAMOVERrecords press their 2004 record, &quot;Send Us A Signal&quot;."/>
    <n v="550"/>
    <n v="783"/>
    <x v="0"/>
    <x v="0"/>
    <s v="USD"/>
    <n v="1278799200"/>
    <n v="1273647255"/>
    <b v="0"/>
    <n v="81"/>
    <b v="1"/>
    <x v="4"/>
    <s v="indie rock"/>
    <x v="2475"/>
    <x v="7"/>
    <m/>
  </r>
  <r>
    <n v="2476"/>
    <s v="Arts &amp; Crafts"/>
    <s v="Eleven songs, the accumulation of several memorable occurrences in a sleepy town; stories of fiction &amp; fact."/>
    <n v="600"/>
    <n v="780"/>
    <x v="0"/>
    <x v="0"/>
    <s v="USD"/>
    <n v="1415004770"/>
    <n v="1412149970"/>
    <b v="0"/>
    <n v="55"/>
    <b v="1"/>
    <x v="4"/>
    <s v="indie rock"/>
    <x v="2476"/>
    <x v="3"/>
    <m/>
  </r>
  <r>
    <n v="2477"/>
    <s v="Debut Album"/>
    <s v="Releasing my first album in August, and I need your help in order to get it done!"/>
    <n v="600"/>
    <n v="780"/>
    <x v="0"/>
    <x v="0"/>
    <s v="USD"/>
    <n v="1344789345"/>
    <n v="1340901345"/>
    <b v="0"/>
    <n v="41"/>
    <b v="1"/>
    <x v="4"/>
    <s v="indie rock"/>
    <x v="2477"/>
    <x v="5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750"/>
    <n v="780"/>
    <x v="0"/>
    <x v="0"/>
    <s v="USD"/>
    <n v="1358117313"/>
    <n v="1355525313"/>
    <b v="0"/>
    <n v="79"/>
    <b v="1"/>
    <x v="4"/>
    <s v="indie rock"/>
    <x v="2478"/>
    <x v="5"/>
    <m/>
  </r>
  <r>
    <n v="2479"/>
    <s v="FUEL FAKE NATIVES"/>
    <s v="Fake Natives is headed on tour this summer. Help them fill their tank with fossil fuels."/>
    <n v="3500"/>
    <n v="775"/>
    <x v="0"/>
    <x v="0"/>
    <s v="USD"/>
    <n v="1343440800"/>
    <n v="1342545994"/>
    <b v="0"/>
    <n v="16"/>
    <b v="1"/>
    <x v="4"/>
    <s v="indie rock"/>
    <x v="2479"/>
    <x v="5"/>
    <m/>
  </r>
  <r>
    <n v="2480"/>
    <s v="Either, Either EP"/>
    <s v="We are a band from Long Beach, Ca looking to record our first EP. Any little bit counts and your support would mean the world to us!"/>
    <n v="773"/>
    <n v="773"/>
    <x v="0"/>
    <x v="0"/>
    <s v="USD"/>
    <n v="1444516084"/>
    <n v="1439332084"/>
    <b v="0"/>
    <n v="8"/>
    <b v="1"/>
    <x v="4"/>
    <s v="indie rock"/>
    <x v="2480"/>
    <x v="0"/>
    <m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x v="0"/>
    <s v="USD"/>
    <n v="1335799808"/>
    <n v="1333207808"/>
    <b v="0"/>
    <n v="95"/>
    <b v="1"/>
    <x v="4"/>
    <s v="indie rock"/>
    <x v="2481"/>
    <x v="5"/>
    <m/>
  </r>
  <r>
    <n v="2482"/>
    <s v="Journey to Japan"/>
    <s v="Singer Jude Roberts has been asked to perform his song &quot;The Flood&quot;  in Hiroshima.  You can assist in making this opportunity a reality."/>
    <n v="660"/>
    <n v="764"/>
    <x v="0"/>
    <x v="0"/>
    <s v="USD"/>
    <n v="1312224383"/>
    <n v="1308336383"/>
    <b v="0"/>
    <n v="25"/>
    <b v="1"/>
    <x v="4"/>
    <s v="indie rock"/>
    <x v="2482"/>
    <x v="6"/>
    <m/>
  </r>
  <r>
    <n v="2483"/>
    <s v="Intangible Animal's &quot;Oh The Humanity&quot; Tour"/>
    <s v="Send Intangible Animal on our first West Coast Tour!!! The fate of the world rests in your hands."/>
    <n v="600"/>
    <n v="763"/>
    <x v="0"/>
    <x v="0"/>
    <s v="USD"/>
    <n v="1335891603"/>
    <n v="1330711203"/>
    <b v="0"/>
    <n v="19"/>
    <b v="1"/>
    <x v="4"/>
    <s v="indie rock"/>
    <x v="2483"/>
    <x v="5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4"/>
    <s v="indie rock"/>
    <x v="2484"/>
    <x v="6"/>
    <m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x v="0"/>
    <s v="USD"/>
    <n v="1318463879"/>
    <n v="1315439879"/>
    <b v="0"/>
    <n v="41"/>
    <b v="1"/>
    <x v="4"/>
    <s v="indie rock"/>
    <x v="2485"/>
    <x v="6"/>
    <m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x v="0"/>
    <s v="USD"/>
    <n v="1335113976"/>
    <n v="1332521976"/>
    <b v="0"/>
    <n v="30"/>
    <b v="1"/>
    <x v="4"/>
    <s v="indie rock"/>
    <x v="2486"/>
    <x v="5"/>
    <m/>
  </r>
  <r>
    <n v="2487"/>
    <s v="Copyrighting 1978 Champs Finished Album"/>
    <s v="Raise enough money to fund the copyright cost for the full length indie rock record we spent the year recording."/>
    <n v="3500"/>
    <n v="759"/>
    <x v="0"/>
    <x v="0"/>
    <s v="USD"/>
    <n v="1338083997"/>
    <n v="1335491997"/>
    <b v="0"/>
    <n v="38"/>
    <b v="1"/>
    <x v="4"/>
    <s v="indie rock"/>
    <x v="2487"/>
    <x v="5"/>
    <m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x v="0"/>
    <s v="USD"/>
    <n v="1321459908"/>
    <n v="1318864308"/>
    <b v="0"/>
    <n v="65"/>
    <b v="1"/>
    <x v="4"/>
    <s v="indie rock"/>
    <x v="2488"/>
    <x v="6"/>
    <m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x v="0"/>
    <s v="USD"/>
    <n v="1368117239"/>
    <n v="1365525239"/>
    <b v="0"/>
    <n v="75"/>
    <b v="1"/>
    <x v="4"/>
    <s v="indie rock"/>
    <x v="2489"/>
    <x v="4"/>
    <m/>
  </r>
  <r>
    <n v="2490"/>
    <s v="The Offbeats Summer Tour 2012"/>
    <s v="We are trying to fund our first multi-state tour this summer in an effort to get our music out to as many people as possible."/>
    <n v="300"/>
    <n v="752"/>
    <x v="0"/>
    <x v="0"/>
    <s v="USD"/>
    <n v="1340429276"/>
    <n v="1335245276"/>
    <b v="0"/>
    <n v="16"/>
    <b v="1"/>
    <x v="4"/>
    <s v="indie rock"/>
    <x v="2490"/>
    <x v="5"/>
    <m/>
  </r>
  <r>
    <n v="2491"/>
    <s v="Nathan Evans - Remove The Illusion EP "/>
    <s v="Nathan Evans, instrumental rock guitarist and official V3fights.com artist, is releasing his first solo EP entitled Remove The Illusion"/>
    <n v="1000"/>
    <n v="750"/>
    <x v="0"/>
    <x v="0"/>
    <s v="USD"/>
    <n v="1295142660"/>
    <n v="1293739714"/>
    <b v="0"/>
    <n v="10"/>
    <b v="1"/>
    <x v="4"/>
    <s v="indie rock"/>
    <x v="2491"/>
    <x v="7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x v="2492"/>
    <x v="5"/>
    <m/>
  </r>
  <r>
    <n v="2493"/>
    <s v="Lets Make A Record Together!"/>
    <s v="Making the record I've always dreamed of, and I want you to be part of the journey. Join me and let's make a great album together!"/>
    <n v="5000"/>
    <n v="750"/>
    <x v="0"/>
    <x v="0"/>
    <s v="USD"/>
    <n v="1367208140"/>
    <n v="1363320140"/>
    <b v="0"/>
    <n v="259"/>
    <b v="1"/>
    <x v="4"/>
    <s v="indie rock"/>
    <x v="2493"/>
    <x v="4"/>
    <m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x v="0"/>
    <s v="USD"/>
    <n v="1337786944"/>
    <n v="1335194944"/>
    <b v="0"/>
    <n v="39"/>
    <b v="1"/>
    <x v="4"/>
    <s v="indie rock"/>
    <x v="2494"/>
    <x v="5"/>
    <m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x v="0"/>
    <s v="USD"/>
    <n v="1339022575"/>
    <n v="1336430575"/>
    <b v="0"/>
    <n v="42"/>
    <b v="1"/>
    <x v="4"/>
    <s v="indie rock"/>
    <x v="2495"/>
    <x v="5"/>
    <m/>
  </r>
  <r>
    <n v="2496"/>
    <s v="Lynn Haven - The First Album, &quot;Fair Weather Friends&quot;"/>
    <s v="Be a part of making the first Lynn Haven album, &quot;Fair Weather Friends.&quot;"/>
    <n v="2750"/>
    <n v="735"/>
    <x v="0"/>
    <x v="0"/>
    <s v="USD"/>
    <n v="1364597692"/>
    <n v="1361577292"/>
    <b v="0"/>
    <n v="10"/>
    <b v="1"/>
    <x v="4"/>
    <s v="indie rock"/>
    <x v="2496"/>
    <x v="4"/>
    <m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x v="0"/>
    <s v="USD"/>
    <n v="1312578338"/>
    <n v="1309986338"/>
    <b v="0"/>
    <n v="56"/>
    <b v="1"/>
    <x v="4"/>
    <s v="indie rock"/>
    <x v="2497"/>
    <x v="6"/>
    <m/>
  </r>
  <r>
    <n v="2498"/>
    <s v="Race Bandit's Debut EP Validated"/>
    <s v="We've been working hard on getting our music out and we are taking the final steps to releasing our EP, but we need your help."/>
    <n v="2500"/>
    <n v="731"/>
    <x v="0"/>
    <x v="0"/>
    <s v="USD"/>
    <n v="1422400387"/>
    <n v="1421190787"/>
    <b v="0"/>
    <n v="20"/>
    <b v="1"/>
    <x v="4"/>
    <s v="indie rock"/>
    <x v="2498"/>
    <x v="0"/>
    <m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x v="0"/>
    <s v="USD"/>
    <n v="1356976800"/>
    <n v="1352820837"/>
    <b v="0"/>
    <n v="170"/>
    <b v="1"/>
    <x v="4"/>
    <s v="indie rock"/>
    <x v="2499"/>
    <x v="5"/>
    <m/>
  </r>
  <r>
    <n v="2500"/>
    <s v="Completing &quot;God's Justice&quot;"/>
    <s v="ST's 4th LP has been tracked and mixed, but before he can set it free upon the world, it needs proper mastering and pressing!"/>
    <n v="700"/>
    <n v="730"/>
    <x v="0"/>
    <x v="0"/>
    <s v="USD"/>
    <n v="1340476375"/>
    <n v="1337884375"/>
    <b v="0"/>
    <n v="29"/>
    <b v="1"/>
    <x v="4"/>
    <s v="indie rock"/>
    <x v="2500"/>
    <x v="5"/>
    <m/>
  </r>
  <r>
    <n v="2501"/>
    <s v="The Bent King board game cafÃ© and wine lounge"/>
    <s v="Locally owned board game cafÃ© focused on keeping it local with fresh food, craft beer, wine, and, of course, all your favourite games!"/>
    <n v="2000"/>
    <n v="730"/>
    <x v="2"/>
    <x v="5"/>
    <s v="CAD"/>
    <n v="1443379104"/>
    <n v="1440787104"/>
    <b v="0"/>
    <n v="7"/>
    <b v="0"/>
    <x v="7"/>
    <s v="restaurants"/>
    <x v="2501"/>
    <x v="0"/>
    <m/>
  </r>
  <r>
    <n v="2502"/>
    <s v="Cupcake Chaos"/>
    <s v="A small sweet shop featuring the cupcake variety offered by Cupcake Chaos, candy, cotton candy, shakes and malts, located in Dalhart,TX"/>
    <n v="500"/>
    <n v="727"/>
    <x v="2"/>
    <x v="0"/>
    <s v="USD"/>
    <n v="1411328918"/>
    <n v="1407440918"/>
    <b v="0"/>
    <n v="5"/>
    <b v="0"/>
    <x v="7"/>
    <s v="restaurants"/>
    <x v="2502"/>
    <x v="3"/>
    <m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7"/>
    <s v="restaurants"/>
    <x v="2503"/>
    <x v="2"/>
    <m/>
  </r>
  <r>
    <n v="2504"/>
    <s v="Halal Restaurant and Internet Cafe"/>
    <s v="Halal Restaurant and Internet Cafe 20 percent of profits will go to building masjids."/>
    <n v="700"/>
    <n v="725"/>
    <x v="2"/>
    <x v="0"/>
    <s v="USD"/>
    <n v="1416014534"/>
    <n v="1413418934"/>
    <b v="0"/>
    <n v="0"/>
    <b v="0"/>
    <x v="7"/>
    <s v="restaurants"/>
    <x v="2504"/>
    <x v="3"/>
    <m/>
  </r>
  <r>
    <n v="2505"/>
    <s v="PASTATUTION"/>
    <s v="PASTATUTION- The act or practice of engaging in Pasta Making for money.  _x000a__x000a_Help us get the Arcobaleno Pasta Extruder!"/>
    <n v="3423"/>
    <n v="722"/>
    <x v="2"/>
    <x v="0"/>
    <s v="USD"/>
    <n v="1426292416"/>
    <n v="1423704016"/>
    <b v="0"/>
    <n v="0"/>
    <b v="0"/>
    <x v="7"/>
    <s v="restaurants"/>
    <x v="2505"/>
    <x v="0"/>
    <m/>
  </r>
  <r>
    <n v="2506"/>
    <s v="Bowlz Cafe, Hull"/>
    <s v="Love cereal as much as we do? Then we need your help! We are opening a worldwide cereal cafe, serving the best in imported cereals!"/>
    <n v="700"/>
    <n v="721"/>
    <x v="2"/>
    <x v="1"/>
    <s v="GBP"/>
    <n v="1443906000"/>
    <n v="1441955269"/>
    <b v="0"/>
    <n v="2"/>
    <b v="0"/>
    <x v="7"/>
    <s v="restaurants"/>
    <x v="2506"/>
    <x v="0"/>
    <m/>
  </r>
  <r>
    <n v="2507"/>
    <s v="Help Cafe Talavera get a New Kitchen!"/>
    <s v="Unique dishes for a unique city!."/>
    <n v="700"/>
    <n v="720.01"/>
    <x v="2"/>
    <x v="0"/>
    <s v="USD"/>
    <n v="1431308704"/>
    <n v="1428716704"/>
    <b v="0"/>
    <n v="0"/>
    <b v="0"/>
    <x v="7"/>
    <s v="restaurants"/>
    <x v="2507"/>
    <x v="0"/>
    <m/>
  </r>
  <r>
    <n v="2508"/>
    <s v="Silver Linning Gourmet Fudge"/>
    <s v="I make Amazing homemade fudge available in 18 flavors. I want to open my own business to be able to let my area eat my incredible fudge"/>
    <n v="600"/>
    <n v="718"/>
    <x v="2"/>
    <x v="0"/>
    <s v="USD"/>
    <n v="1408056634"/>
    <n v="1405464634"/>
    <b v="0"/>
    <n v="0"/>
    <b v="0"/>
    <x v="7"/>
    <s v="restaurants"/>
    <x v="2508"/>
    <x v="3"/>
    <m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x v="1"/>
    <s v="GBP"/>
    <n v="1429554349"/>
    <n v="1424719549"/>
    <b v="0"/>
    <n v="28"/>
    <b v="0"/>
    <x v="7"/>
    <s v="restaurants"/>
    <x v="2509"/>
    <x v="0"/>
    <m/>
  </r>
  <r>
    <n v="2510"/>
    <s v="Dugout Dogs, Americas love of hot dogs and baseball!"/>
    <s v="Dugout Dogs will be specializing in the many hot dog and sausage styles sold at baseball parks around Major League Baseball (MLB)."/>
    <n v="1200"/>
    <n v="715"/>
    <x v="2"/>
    <x v="0"/>
    <s v="USD"/>
    <n v="1431647772"/>
    <n v="1426463772"/>
    <b v="0"/>
    <n v="2"/>
    <b v="0"/>
    <x v="7"/>
    <s v="restaurants"/>
    <x v="2510"/>
    <x v="0"/>
    <m/>
  </r>
  <r>
    <n v="2511"/>
    <s v="loluli's"/>
    <s v="Fresh Fast Food. A bbq ramen bar thats healthy, tasty and made to order right in front of your eyes....... From flame to bowl"/>
    <n v="600"/>
    <n v="715"/>
    <x v="2"/>
    <x v="1"/>
    <s v="GBP"/>
    <n v="1454323413"/>
    <n v="1451731413"/>
    <b v="0"/>
    <n v="0"/>
    <b v="0"/>
    <x v="7"/>
    <s v="restaurants"/>
    <x v="2511"/>
    <x v="2"/>
    <m/>
  </r>
  <r>
    <n v="2512"/>
    <s v="Somethin' Tasty"/>
    <s v="Somethin' Tasty is a unique coffee, pastry &amp; retail store. We consign from all local sources: pottery, glass &amp; art."/>
    <n v="1250"/>
    <n v="715"/>
    <x v="2"/>
    <x v="0"/>
    <s v="USD"/>
    <n v="1418504561"/>
    <n v="1417208561"/>
    <b v="0"/>
    <n v="0"/>
    <b v="0"/>
    <x v="7"/>
    <s v="restaurants"/>
    <x v="2512"/>
    <x v="3"/>
    <m/>
  </r>
  <r>
    <n v="2513"/>
    <s v="Yahu Restaurants"/>
    <s v="Wir wollen einen Ort erschaffen an dem man sich wohlfÃ¼hlen kann, ein Ort an dem die Gedanken frei sind und man das Essen genieÃŸen kann."/>
    <n v="620"/>
    <n v="714"/>
    <x v="2"/>
    <x v="12"/>
    <s v="EUR"/>
    <n v="1488067789"/>
    <n v="1482883789"/>
    <b v="0"/>
    <n v="0"/>
    <b v="0"/>
    <x v="7"/>
    <s v="restaurants"/>
    <x v="2513"/>
    <x v="2"/>
    <m/>
  </r>
  <r>
    <n v="2514"/>
    <s v="Lunch For Tots"/>
    <s v="My little cafe has been challenged to provide healthy, fun lunches to kids at a Montessori School. Local/organic as much as possible."/>
    <n v="550"/>
    <n v="713"/>
    <x v="2"/>
    <x v="0"/>
    <s v="USD"/>
    <n v="1408526477"/>
    <n v="1407057677"/>
    <b v="0"/>
    <n v="4"/>
    <b v="0"/>
    <x v="7"/>
    <s v="restaurants"/>
    <x v="2514"/>
    <x v="3"/>
    <m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x v="0"/>
    <s v="USD"/>
    <n v="1424635753"/>
    <n v="1422043753"/>
    <b v="0"/>
    <n v="12"/>
    <b v="0"/>
    <x v="7"/>
    <s v="restaurants"/>
    <x v="2515"/>
    <x v="0"/>
    <m/>
  </r>
  <r>
    <n v="2516"/>
    <s v="Morning Glory"/>
    <s v="Hi, everyone my name is Alex, and i want to create not just a cafe spot, but a place that gives everyone a nice warm homey feeling."/>
    <n v="600"/>
    <n v="710"/>
    <x v="2"/>
    <x v="0"/>
    <s v="USD"/>
    <n v="1417279252"/>
    <n v="1414683652"/>
    <b v="0"/>
    <n v="0"/>
    <b v="0"/>
    <x v="7"/>
    <s v="restaurants"/>
    <x v="2516"/>
    <x v="3"/>
    <m/>
  </r>
  <r>
    <n v="2517"/>
    <s v="The Canteen"/>
    <s v="KICK START US! Chef-driven dining experience offering a multi-course tasteful and playful menu that hems in familiar seasonal comfort."/>
    <n v="700"/>
    <n v="705"/>
    <x v="2"/>
    <x v="5"/>
    <s v="CAD"/>
    <n v="1426788930"/>
    <n v="1424200530"/>
    <b v="0"/>
    <n v="33"/>
    <b v="0"/>
    <x v="7"/>
    <s v="restaurants"/>
    <x v="2517"/>
    <x v="0"/>
    <m/>
  </r>
  <r>
    <n v="2518"/>
    <s v="Southern California's Backroad Eateries"/>
    <s v="I am traveling the backroads of Southern California, to discover the best out-of-the-way eateries the area has to offer"/>
    <n v="2800"/>
    <n v="701"/>
    <x v="2"/>
    <x v="0"/>
    <s v="USD"/>
    <n v="1415899228"/>
    <n v="1413303628"/>
    <b v="0"/>
    <n v="0"/>
    <b v="0"/>
    <x v="7"/>
    <s v="restaurants"/>
    <x v="2518"/>
    <x v="3"/>
    <m/>
  </r>
  <r>
    <n v="2519"/>
    <s v="Kelli's Kitchen"/>
    <s v="Better than your mom's, better than Cracker Barrel, only at Kelli's Kitchen (all from scratch)."/>
    <n v="200000"/>
    <n v="700"/>
    <x v="2"/>
    <x v="0"/>
    <s v="USD"/>
    <n v="1405741404"/>
    <n v="1403149404"/>
    <b v="0"/>
    <n v="4"/>
    <b v="0"/>
    <x v="7"/>
    <s v="restaurants"/>
    <x v="2519"/>
    <x v="3"/>
    <m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x v="0"/>
    <s v="USD"/>
    <n v="1476559260"/>
    <n v="1472567085"/>
    <b v="0"/>
    <n v="0"/>
    <b v="0"/>
    <x v="7"/>
    <s v="restaurants"/>
    <x v="2520"/>
    <x v="2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x v="0"/>
    <s v="USD"/>
    <n v="1444778021"/>
    <n v="1442963621"/>
    <b v="0"/>
    <n v="132"/>
    <b v="1"/>
    <x v="4"/>
    <s v="classical music"/>
    <x v="2521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x v="0"/>
    <s v="USD"/>
    <n v="1461336720"/>
    <n v="1459431960"/>
    <b v="0"/>
    <n v="27"/>
    <b v="1"/>
    <x v="4"/>
    <s v="classical music"/>
    <x v="2522"/>
    <x v="2"/>
    <m/>
  </r>
  <r>
    <n v="2523"/>
    <s v="Pater Noster Project"/>
    <s v="PATER NOSTER (2003) by Thomas Oboe Lee, scored for baritone solo and string quartet.  Hauntingly beautiful, yet never performed."/>
    <n v="500"/>
    <n v="684"/>
    <x v="0"/>
    <x v="0"/>
    <s v="USD"/>
    <n v="1416270292"/>
    <n v="1413674692"/>
    <b v="0"/>
    <n v="26"/>
    <b v="1"/>
    <x v="4"/>
    <s v="classical music"/>
    <x v="2523"/>
    <x v="3"/>
    <m/>
  </r>
  <r>
    <n v="2524"/>
    <s v="Les Bostonades' First CD"/>
    <s v="We're bringing some of our favorite music from the past 10 years to disc for the first time ever."/>
    <n v="15000"/>
    <n v="684"/>
    <x v="0"/>
    <x v="0"/>
    <s v="USD"/>
    <n v="1419136200"/>
    <n v="1416338557"/>
    <b v="0"/>
    <n v="43"/>
    <b v="1"/>
    <x v="4"/>
    <s v="classical music"/>
    <x v="2524"/>
    <x v="3"/>
    <m/>
  </r>
  <r>
    <n v="2525"/>
    <s v="Jenny &amp; Rossâ”‚To Sing in Germany"/>
    <s v="Husband and wife operatic team specializing in German opera. Fundraising for an audition tour of Germany."/>
    <n v="500"/>
    <n v="683"/>
    <x v="0"/>
    <x v="0"/>
    <s v="USD"/>
    <n v="1340914571"/>
    <n v="1338322571"/>
    <b v="0"/>
    <n v="80"/>
    <b v="1"/>
    <x v="4"/>
    <s v="classical music"/>
    <x v="2525"/>
    <x v="5"/>
    <m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x v="0"/>
    <s v="USD"/>
    <n v="1418014740"/>
    <n v="1415585474"/>
    <b v="0"/>
    <n v="33"/>
    <b v="1"/>
    <x v="4"/>
    <s v="classical music"/>
    <x v="2526"/>
    <x v="3"/>
    <m/>
  </r>
  <r>
    <n v="2527"/>
    <s v="Britten in Song: A Centennial Celebration"/>
    <s v="Five Programs of Benjamin Britten's vocal works featuring over 20 extraordinary vocalists and pianists."/>
    <n v="400"/>
    <n v="679.44"/>
    <x v="0"/>
    <x v="0"/>
    <s v="USD"/>
    <n v="1382068740"/>
    <n v="1380477691"/>
    <b v="0"/>
    <n v="71"/>
    <b v="1"/>
    <x v="4"/>
    <s v="classical music"/>
    <x v="2527"/>
    <x v="4"/>
    <m/>
  </r>
  <r>
    <n v="2528"/>
    <s v="Three Voices"/>
    <s v="I've been offered a contract with HatHut to record Feldman's 'Three Voices', which would be my first solo disc. I need your help!"/>
    <n v="26000"/>
    <n v="678"/>
    <x v="0"/>
    <x v="1"/>
    <s v="GBP"/>
    <n v="1440068400"/>
    <n v="1438459303"/>
    <b v="0"/>
    <n v="81"/>
    <b v="1"/>
    <x v="4"/>
    <s v="classical music"/>
    <x v="2528"/>
    <x v="0"/>
    <m/>
  </r>
  <r>
    <n v="2529"/>
    <s v="UrbanArias is DC's Contemporary Opera Company"/>
    <s v="Opera. Short. New."/>
    <n v="1500"/>
    <n v="677"/>
    <x v="0"/>
    <x v="0"/>
    <s v="USD"/>
    <n v="1332636975"/>
    <n v="1328752575"/>
    <b v="0"/>
    <n v="76"/>
    <b v="1"/>
    <x v="4"/>
    <s v="classical music"/>
    <x v="2529"/>
    <x v="5"/>
    <m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x v="0"/>
    <s v="USD"/>
    <n v="1429505400"/>
    <n v="1426711505"/>
    <b v="0"/>
    <n v="48"/>
    <b v="1"/>
    <x v="4"/>
    <s v="classical music"/>
    <x v="2530"/>
    <x v="0"/>
    <m/>
  </r>
  <r>
    <n v="2531"/>
    <s v="Modern Chamber Music"/>
    <s v="The first CD of chamber music composed by John Leupold to be released on PARMA records. The album features solo, duets, and a quartet."/>
    <n v="500"/>
    <n v="675"/>
    <x v="0"/>
    <x v="0"/>
    <s v="USD"/>
    <n v="1439611140"/>
    <n v="1437668354"/>
    <b v="0"/>
    <n v="61"/>
    <b v="1"/>
    <x v="4"/>
    <s v="classical music"/>
    <x v="2531"/>
    <x v="0"/>
    <m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x v="0"/>
    <s v="USD"/>
    <n v="1345148566"/>
    <n v="1342556566"/>
    <b v="0"/>
    <n v="60"/>
    <b v="1"/>
    <x v="4"/>
    <s v="classical music"/>
    <x v="2532"/>
    <x v="5"/>
    <m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x v="0"/>
    <s v="USD"/>
    <n v="1362160868"/>
    <n v="1359568911"/>
    <b v="0"/>
    <n v="136"/>
    <b v="1"/>
    <x v="4"/>
    <s v="classical music"/>
    <x v="2533"/>
    <x v="4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x v="0"/>
    <s v="USD"/>
    <n v="1262325600"/>
    <n v="1257871712"/>
    <b v="0"/>
    <n v="14"/>
    <b v="1"/>
    <x v="4"/>
    <s v="classical music"/>
    <x v="2534"/>
    <x v="8"/>
    <m/>
  </r>
  <r>
    <n v="2535"/>
    <s v="Mark Hayes Requiem Recording"/>
    <s v="Mark Hayes: Requiem Recording"/>
    <n v="500"/>
    <n v="666"/>
    <x v="0"/>
    <x v="0"/>
    <s v="USD"/>
    <n v="1417463945"/>
    <n v="1414781945"/>
    <b v="0"/>
    <n v="78"/>
    <b v="1"/>
    <x v="4"/>
    <s v="classical music"/>
    <x v="2535"/>
    <x v="3"/>
    <m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x v="0"/>
    <s v="USD"/>
    <n v="1375151566"/>
    <n v="1373337166"/>
    <b v="0"/>
    <n v="4"/>
    <b v="1"/>
    <x v="4"/>
    <s v="classical music"/>
    <x v="2536"/>
    <x v="4"/>
    <m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x v="0"/>
    <s v="USD"/>
    <n v="1312212855"/>
    <n v="1307028855"/>
    <b v="0"/>
    <n v="11"/>
    <b v="1"/>
    <x v="4"/>
    <s v="classical music"/>
    <x v="2537"/>
    <x v="6"/>
    <m/>
  </r>
  <r>
    <n v="2538"/>
    <s v="Me, Myself and Albinoni"/>
    <s v="I will record 2 of Tomaso Albinoni's concertos for 2 oboes playing both parts myself."/>
    <n v="650"/>
    <n v="658"/>
    <x v="0"/>
    <x v="0"/>
    <s v="USD"/>
    <n v="1361681940"/>
    <n v="1359029661"/>
    <b v="0"/>
    <n v="185"/>
    <b v="1"/>
    <x v="4"/>
    <s v="classical music"/>
    <x v="2538"/>
    <x v="4"/>
    <m/>
  </r>
  <r>
    <n v="2539"/>
    <s v="The Flying Gambas"/>
    <s v="Help ABS Academy musicians get their cellos, gambas, &amp; contrabasses to San Francisco by supporting their instruments' travel."/>
    <n v="1800"/>
    <n v="657"/>
    <x v="0"/>
    <x v="0"/>
    <s v="USD"/>
    <n v="1422913152"/>
    <n v="1417729152"/>
    <b v="0"/>
    <n v="59"/>
    <b v="1"/>
    <x v="4"/>
    <s v="classical music"/>
    <x v="2539"/>
    <x v="3"/>
    <m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4"/>
    <s v="classical music"/>
    <x v="2540"/>
    <x v="6"/>
    <m/>
  </r>
  <r>
    <n v="2541"/>
    <s v="Completion of Unique Recording of British and Finnish Music"/>
    <s v="A debut CD of romantic Fantasies by young composers Bridge, Ireland, Sibelius and a premiere recording of Bergman Trio Op. 2 from 1939"/>
    <n v="4800"/>
    <n v="651"/>
    <x v="0"/>
    <x v="1"/>
    <s v="GBP"/>
    <n v="1380192418"/>
    <n v="1375008418"/>
    <b v="0"/>
    <n v="63"/>
    <b v="1"/>
    <x v="4"/>
    <s v="classical music"/>
    <x v="2541"/>
    <x v="4"/>
    <m/>
  </r>
  <r>
    <n v="2542"/>
    <s v="Classical Music by Marquita"/>
    <s v="Marquita Renee Ntim records her first Classical Album, complete with her playing the viola, cello and singing opera."/>
    <n v="5000"/>
    <n v="651"/>
    <x v="0"/>
    <x v="0"/>
    <s v="USD"/>
    <n v="1380599940"/>
    <n v="1377252857"/>
    <b v="0"/>
    <n v="13"/>
    <b v="1"/>
    <x v="4"/>
    <s v="classical music"/>
    <x v="2542"/>
    <x v="4"/>
    <m/>
  </r>
  <r>
    <n v="2543"/>
    <s v="AM 1610 :: The Station &gt;&gt; Live Studio Project &gt; Phase 1"/>
    <s v="The Station in Hamtramck is supplementing our studio to accommodate live in-studio performances and recordings.   You can help. "/>
    <n v="5000"/>
    <n v="650"/>
    <x v="0"/>
    <x v="0"/>
    <s v="USD"/>
    <n v="1293937200"/>
    <n v="1291257298"/>
    <b v="0"/>
    <n v="13"/>
    <b v="1"/>
    <x v="4"/>
    <s v="classical music"/>
    <x v="2543"/>
    <x v="7"/>
    <m/>
  </r>
  <r>
    <n v="2544"/>
    <s v="Singing City Children's Choir"/>
    <s v="Bringing choral music and performance opportunities to under-served youth in West Philadelphia"/>
    <n v="10000"/>
    <n v="650"/>
    <x v="0"/>
    <x v="0"/>
    <s v="USD"/>
    <n v="1341750569"/>
    <n v="1339158569"/>
    <b v="0"/>
    <n v="57"/>
    <b v="1"/>
    <x v="4"/>
    <s v="classical music"/>
    <x v="2544"/>
    <x v="5"/>
    <m/>
  </r>
  <r>
    <n v="2545"/>
    <s v="Larchmere String Quartet Debut Album: Music by Stephan Krehl"/>
    <s v="We're recording our debut album: a CD of the string quartet and clarinet quintet by Stephan Krehl for the Naxos label"/>
    <n v="6000"/>
    <n v="650"/>
    <x v="0"/>
    <x v="0"/>
    <s v="USD"/>
    <n v="1424997000"/>
    <n v="1421983138"/>
    <b v="0"/>
    <n v="61"/>
    <b v="1"/>
    <x v="4"/>
    <s v="classical music"/>
    <x v="2545"/>
    <x v="0"/>
    <m/>
  </r>
  <r>
    <n v="2546"/>
    <s v="Cor Cantiamo's First Commercially Released Recording"/>
    <s v="We want to release an album of choral music by acclaimed Finnish composer Jaakko MÃ¤ntyjÃ¤rvi in 2014"/>
    <n v="500"/>
    <n v="650"/>
    <x v="0"/>
    <x v="0"/>
    <s v="USD"/>
    <n v="1380949200"/>
    <n v="1378586179"/>
    <b v="0"/>
    <n v="65"/>
    <b v="1"/>
    <x v="4"/>
    <s v="classical music"/>
    <x v="2546"/>
    <x v="4"/>
    <m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x v="0"/>
    <s v="USD"/>
    <n v="1333560803"/>
    <n v="1330972403"/>
    <b v="0"/>
    <n v="134"/>
    <b v="1"/>
    <x v="4"/>
    <s v="classical music"/>
    <x v="2547"/>
    <x v="5"/>
    <m/>
  </r>
  <r>
    <n v="2548"/>
    <s v="IYSO Orchestra Academy &amp; Symphonic Concert 2016"/>
    <s v="This is the embryo of the change for future ecosystem of musical art  in Indonesia. Please support us to realize our program on Oct 9!"/>
    <n v="2413"/>
    <n v="650"/>
    <x v="0"/>
    <x v="6"/>
    <s v="EUR"/>
    <n v="1475209620"/>
    <n v="1473087637"/>
    <b v="0"/>
    <n v="37"/>
    <b v="1"/>
    <x v="4"/>
    <s v="classical music"/>
    <x v="2548"/>
    <x v="2"/>
    <m/>
  </r>
  <r>
    <n v="2549"/>
    <s v="The Miller's Wife, a new opera"/>
    <s v="A new opera in English by Mike Christie to be premiÃ¨red at the Arcola Theatre, London UK from 14th-17th August 2013."/>
    <n v="2800000"/>
    <n v="645"/>
    <x v="0"/>
    <x v="1"/>
    <s v="GBP"/>
    <n v="1370019600"/>
    <n v="1366999870"/>
    <b v="0"/>
    <n v="37"/>
    <b v="1"/>
    <x v="4"/>
    <s v="classical music"/>
    <x v="2549"/>
    <x v="4"/>
    <m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x v="0"/>
    <s v="USD"/>
    <n v="1444276740"/>
    <n v="1439392406"/>
    <b v="0"/>
    <n v="150"/>
    <b v="1"/>
    <x v="4"/>
    <s v="classical music"/>
    <x v="2550"/>
    <x v="0"/>
    <m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x v="0"/>
    <s v="USD"/>
    <n v="1332362880"/>
    <n v="1329890585"/>
    <b v="0"/>
    <n v="56"/>
    <b v="1"/>
    <x v="4"/>
    <s v="classical music"/>
    <x v="2551"/>
    <x v="5"/>
    <m/>
  </r>
  <r>
    <n v="2552"/>
    <s v="DAVID, The Oratorio"/>
    <s v="World Premiere of a new oratorio with chorus, soloists, and orchestra, based on the Old Testament king and prophet, DAVID"/>
    <n v="500"/>
    <n v="641"/>
    <x v="0"/>
    <x v="0"/>
    <s v="USD"/>
    <n v="1488741981"/>
    <n v="1486149981"/>
    <b v="0"/>
    <n v="18"/>
    <b v="1"/>
    <x v="4"/>
    <s v="classical music"/>
    <x v="2552"/>
    <x v="1"/>
    <m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x v="0"/>
    <s v="USD"/>
    <n v="1348202807"/>
    <n v="1343018807"/>
    <b v="0"/>
    <n v="60"/>
    <b v="1"/>
    <x v="4"/>
    <s v="classical music"/>
    <x v="2553"/>
    <x v="5"/>
    <m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x v="0"/>
    <s v="USD"/>
    <n v="1433131140"/>
    <n v="1430445163"/>
    <b v="0"/>
    <n v="67"/>
    <b v="1"/>
    <x v="4"/>
    <s v="classical music"/>
    <x v="2554"/>
    <x v="0"/>
    <m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x v="0"/>
    <s v="USD"/>
    <n v="1338219793"/>
    <n v="1335541393"/>
    <b v="0"/>
    <n v="35"/>
    <b v="1"/>
    <x v="4"/>
    <s v="classical music"/>
    <x v="2555"/>
    <x v="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x v="0"/>
    <s v="USD"/>
    <n v="1356392857"/>
    <n v="1352504857"/>
    <b v="0"/>
    <n v="34"/>
    <b v="1"/>
    <x v="4"/>
    <s v="classical music"/>
    <x v="2556"/>
    <x v="5"/>
    <m/>
  </r>
  <r>
    <n v="2557"/>
    <s v="European Tour"/>
    <s v="Raising money for our concert tour of Switzerland and Germany in June/July 2014"/>
    <n v="20000"/>
    <n v="640"/>
    <x v="0"/>
    <x v="1"/>
    <s v="GBP"/>
    <n v="1400176386"/>
    <n v="1397584386"/>
    <b v="0"/>
    <n v="36"/>
    <b v="1"/>
    <x v="4"/>
    <s v="classical music"/>
    <x v="2557"/>
    <x v="3"/>
    <m/>
  </r>
  <r>
    <n v="2558"/>
    <s v="Hopkins Sinfonia 2015 Season"/>
    <s v="The Hopkins Sinfonia is looking for your support to run our 2015 Season made up of five concerts."/>
    <n v="3500"/>
    <n v="640"/>
    <x v="0"/>
    <x v="2"/>
    <s v="AUD"/>
    <n v="1430488740"/>
    <n v="1427747906"/>
    <b v="0"/>
    <n v="18"/>
    <b v="1"/>
    <x v="4"/>
    <s v="classical music"/>
    <x v="2558"/>
    <x v="0"/>
    <m/>
  </r>
  <r>
    <n v="2559"/>
    <s v="India Meets String Quartet"/>
    <s v="A concert of new music by four composers who have lived in India and been inspired by its music, with the Momenta String Quartet"/>
    <n v="500"/>
    <n v="640"/>
    <x v="0"/>
    <x v="0"/>
    <s v="USD"/>
    <n v="1321385820"/>
    <n v="1318539484"/>
    <b v="0"/>
    <n v="25"/>
    <b v="1"/>
    <x v="4"/>
    <s v="classical music"/>
    <x v="2559"/>
    <x v="6"/>
    <m/>
  </r>
  <r>
    <n v="2560"/>
    <s v="Courting Rites of Cranes CD recording"/>
    <s v="New CD of favourite chamber music by Welsh composer Michael Parkin featuring debut recordings by outstanding young musicians."/>
    <n v="500"/>
    <n v="639"/>
    <x v="0"/>
    <x v="1"/>
    <s v="GBP"/>
    <n v="1425682174"/>
    <n v="1423090174"/>
    <b v="0"/>
    <n v="21"/>
    <b v="1"/>
    <x v="4"/>
    <s v="classical music"/>
    <x v="2560"/>
    <x v="0"/>
    <m/>
  </r>
  <r>
    <n v="2561"/>
    <s v="Project Bearnaise Trucks (Canceled)"/>
    <s v="Ever had chicken fingers smothered in bearnaise sauce, resting on a bed of your favorite rice? We need these meals on wheels."/>
    <n v="48000"/>
    <n v="637"/>
    <x v="1"/>
    <x v="5"/>
    <s v="CAD"/>
    <n v="1444740089"/>
    <n v="1442148089"/>
    <b v="0"/>
    <n v="0"/>
    <b v="0"/>
    <x v="7"/>
    <s v="food trucks"/>
    <x v="2561"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500"/>
    <n v="636"/>
    <x v="1"/>
    <x v="12"/>
    <s v="EUR"/>
    <n v="1476189339"/>
    <n v="1471005339"/>
    <b v="0"/>
    <n v="3"/>
    <b v="0"/>
    <x v="7"/>
    <s v="food trucks"/>
    <x v="2562"/>
    <x v="2"/>
    <m/>
  </r>
  <r>
    <n v="2563"/>
    <s v="Phoenix Pearl Boba Tea Truck (Canceled)"/>
    <s v="Michigan based bubble tea and specialty ice cream food truck"/>
    <n v="60000"/>
    <n v="636"/>
    <x v="1"/>
    <x v="0"/>
    <s v="USD"/>
    <n v="1438226451"/>
    <n v="1433042451"/>
    <b v="0"/>
    <n v="0"/>
    <b v="0"/>
    <x v="7"/>
    <s v="food trucks"/>
    <x v="2563"/>
    <x v="0"/>
    <m/>
  </r>
  <r>
    <n v="2564"/>
    <s v="Seaside Eddy's - Wheels on the Ground! (Canceled)"/>
    <s v="We want to bring the wonderful flavors of the Jersey Shore, my home, to my new home in Winnipeg, the center of Canada."/>
    <n v="600"/>
    <n v="636"/>
    <x v="1"/>
    <x v="5"/>
    <s v="CAD"/>
    <n v="1406854699"/>
    <n v="1404262699"/>
    <b v="0"/>
    <n v="0"/>
    <b v="0"/>
    <x v="7"/>
    <s v="food trucks"/>
    <x v="2564"/>
    <x v="3"/>
    <m/>
  </r>
  <r>
    <n v="2565"/>
    <s v="The Sketchy Pelican (Canceled)"/>
    <s v="The Sketchy Pelican. Is my vision to bring raw, honest, soulful, creative, thoght provoking cuisine to food truck form"/>
    <n v="2500"/>
    <n v="635"/>
    <x v="1"/>
    <x v="0"/>
    <s v="USD"/>
    <n v="1462827000"/>
    <n v="1457710589"/>
    <b v="0"/>
    <n v="1"/>
    <b v="0"/>
    <x v="7"/>
    <s v="food trucks"/>
    <x v="2565"/>
    <x v="2"/>
    <m/>
  </r>
  <r>
    <n v="2566"/>
    <s v="Mamma B's Pizza Get's Rolling (Canceled)"/>
    <s v="You can skip the hotdog cart and enjoy fresh, hot, delicious, handmade pizza when Mamma B's takes her show on the road!"/>
    <n v="350"/>
    <n v="633"/>
    <x v="1"/>
    <x v="0"/>
    <s v="USD"/>
    <n v="1408663948"/>
    <n v="1406071948"/>
    <b v="0"/>
    <n v="0"/>
    <b v="0"/>
    <x v="7"/>
    <s v="food trucks"/>
    <x v="2566"/>
    <x v="3"/>
    <m/>
  </r>
  <r>
    <n v="2567"/>
    <s v="Burgers and Babes Food Truck (Canceled)"/>
    <s v="You're leaving a Bar/Nightclub what else would you want more than to have a Juicy Burger and to see Beautiful Girls making it."/>
    <n v="500"/>
    <n v="633"/>
    <x v="1"/>
    <x v="0"/>
    <s v="USD"/>
    <n v="1429823138"/>
    <n v="1427231138"/>
    <b v="0"/>
    <n v="2"/>
    <b v="0"/>
    <x v="7"/>
    <s v="food trucks"/>
    <x v="2567"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x v="1"/>
    <s v="GBP"/>
    <n v="1472745594"/>
    <n v="1470153594"/>
    <b v="0"/>
    <n v="1"/>
    <b v="0"/>
    <x v="7"/>
    <s v="food trucks"/>
    <x v="2568"/>
    <x v="2"/>
    <m/>
  </r>
  <r>
    <n v="2569"/>
    <s v="Rochester Needs a Dessert Food Truck (Canceled)"/>
    <s v="With your help, I would be able to get a truck and start the process of getting it ready for the 2016 season."/>
    <n v="500"/>
    <n v="631"/>
    <x v="1"/>
    <x v="0"/>
    <s v="USD"/>
    <n v="1442457112"/>
    <n v="1439865112"/>
    <b v="0"/>
    <n v="2"/>
    <b v="0"/>
    <x v="7"/>
    <s v="food trucks"/>
    <x v="2569"/>
    <x v="0"/>
    <m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x v="0"/>
    <s v="USD"/>
    <n v="1486590035"/>
    <n v="1483998035"/>
    <b v="0"/>
    <n v="2"/>
    <b v="0"/>
    <x v="7"/>
    <s v="food trucks"/>
    <x v="2570"/>
    <x v="1"/>
    <m/>
  </r>
  <r>
    <n v="2571"/>
    <s v="Coco Bowls (Canceled)"/>
    <s v="Perth locals who dream of opening a health food van, and serving treats that not only taste amazing but also benefit your body."/>
    <n v="500"/>
    <n v="629.99"/>
    <x v="1"/>
    <x v="2"/>
    <s v="AUD"/>
    <n v="1463645521"/>
    <n v="1458461521"/>
    <b v="0"/>
    <n v="4"/>
    <b v="0"/>
    <x v="7"/>
    <s v="food trucks"/>
    <x v="2571"/>
    <x v="2"/>
    <m/>
  </r>
  <r>
    <n v="2572"/>
    <s v="A Dream of Naughty Nachos (Canceled)"/>
    <s v="Mesquite smoked brisket nachos, food truck style, with homemade salsa to make your taste buds dance."/>
    <n v="495"/>
    <n v="628"/>
    <x v="1"/>
    <x v="0"/>
    <s v="USD"/>
    <n v="1428893517"/>
    <n v="1426301517"/>
    <b v="0"/>
    <n v="0"/>
    <b v="0"/>
    <x v="7"/>
    <s v="food trucks"/>
    <x v="2572"/>
    <x v="0"/>
    <m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x v="0"/>
    <s v="USD"/>
    <n v="1408803149"/>
    <n v="1404915149"/>
    <b v="0"/>
    <n v="0"/>
    <b v="0"/>
    <x v="7"/>
    <s v="food trucks"/>
    <x v="2573"/>
    <x v="3"/>
    <m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x v="0"/>
    <s v="USD"/>
    <n v="1463600945"/>
    <n v="1461786545"/>
    <b v="0"/>
    <n v="0"/>
    <b v="0"/>
    <x v="7"/>
    <s v="food trucks"/>
    <x v="2574"/>
    <x v="2"/>
    <m/>
  </r>
  <r>
    <n v="2575"/>
    <s v="Vdub dogs (Canceled)"/>
    <s v="Hello everyone, Iv'e decided to put my love for old Volkswagen buses and my love for cooking together! Support vdub dogs hot dog bus!"/>
    <n v="3500"/>
    <n v="622"/>
    <x v="1"/>
    <x v="0"/>
    <s v="USD"/>
    <n v="1421030194"/>
    <n v="1418438194"/>
    <b v="0"/>
    <n v="0"/>
    <b v="0"/>
    <x v="7"/>
    <s v="food trucks"/>
    <x v="2575"/>
    <x v="3"/>
    <m/>
  </r>
  <r>
    <n v="2576"/>
    <s v="2 Go Fast Food (Canceled)"/>
    <s v="A New Twist with an American and Philippine fast food Mobile Trailer."/>
    <n v="20000"/>
    <n v="621"/>
    <x v="1"/>
    <x v="0"/>
    <s v="USD"/>
    <n v="1428707647"/>
    <n v="1424823247"/>
    <b v="0"/>
    <n v="0"/>
    <b v="0"/>
    <x v="7"/>
    <s v="food trucks"/>
    <x v="2576"/>
    <x v="0"/>
    <m/>
  </r>
  <r>
    <n v="2577"/>
    <s v="Fruity Cakes (Canceled)"/>
    <s v="This is not your average cake, it's fruit with yogurt fruit dip icing and fruit toppings! Great for events, parties, weddings and more!"/>
    <n v="500"/>
    <n v="620"/>
    <x v="1"/>
    <x v="0"/>
    <s v="USD"/>
    <n v="1407181297"/>
    <n v="1405021297"/>
    <b v="0"/>
    <n v="0"/>
    <b v="0"/>
    <x v="7"/>
    <s v="food trucks"/>
    <x v="2577"/>
    <x v="3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"/>
    <n v="620"/>
    <x v="1"/>
    <x v="0"/>
    <s v="USD"/>
    <n v="1444410000"/>
    <n v="1440203579"/>
    <b v="0"/>
    <n v="0"/>
    <b v="0"/>
    <x v="7"/>
    <s v="food trucks"/>
    <x v="2578"/>
    <x v="0"/>
    <m/>
  </r>
  <r>
    <n v="2579"/>
    <s v="Liz's Bakery &amp; Barista on the Go.. (Canceled)"/>
    <s v="For those who know me, I love to bake &amp; I'm pretty good at it. My dream is to own a food truck that is a bakery &amp; Coffee shop."/>
    <n v="5500"/>
    <n v="620"/>
    <x v="1"/>
    <x v="0"/>
    <s v="USD"/>
    <n v="1410810903"/>
    <n v="1405626903"/>
    <b v="0"/>
    <n v="12"/>
    <b v="0"/>
    <x v="7"/>
    <s v="food trucks"/>
    <x v="2579"/>
    <x v="3"/>
    <m/>
  </r>
  <r>
    <n v="2580"/>
    <s v="Build Phatboyz Food Truck (Canceled)"/>
    <s v="Planning to build this truck into a full rolling fold out cook shack,providing clean cold drinking water to all festival goers"/>
    <n v="1300"/>
    <n v="620"/>
    <x v="1"/>
    <x v="0"/>
    <s v="USD"/>
    <n v="1431745200"/>
    <n v="1429170603"/>
    <b v="0"/>
    <n v="2"/>
    <b v="0"/>
    <x v="7"/>
    <s v="food trucks"/>
    <x v="2580"/>
    <x v="0"/>
    <m/>
  </r>
  <r>
    <n v="2581"/>
    <s v="A Flying Sausage Food Truck"/>
    <s v="Creating a Food Truck to bring gourmet sausage sliders to Jacksonville, FL for breakfast, lunch, and special events."/>
    <n v="500"/>
    <n v="618"/>
    <x v="2"/>
    <x v="0"/>
    <s v="USD"/>
    <n v="1447689898"/>
    <n v="1445094298"/>
    <b v="0"/>
    <n v="11"/>
    <b v="0"/>
    <x v="7"/>
    <s v="food trucks"/>
    <x v="2581"/>
    <x v="0"/>
    <m/>
  </r>
  <r>
    <n v="2582"/>
    <s v="Drunken Wings"/>
    <s v="The place where chicken meets liquor for the first time!"/>
    <n v="600"/>
    <n v="615"/>
    <x v="2"/>
    <x v="0"/>
    <s v="USD"/>
    <n v="1477784634"/>
    <n v="1475192634"/>
    <b v="0"/>
    <n v="1"/>
    <b v="0"/>
    <x v="7"/>
    <s v="food trucks"/>
    <x v="2582"/>
    <x v="2"/>
    <m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7"/>
    <s v="food trucks"/>
    <x v="2583"/>
    <x v="0"/>
    <m/>
  </r>
  <r>
    <n v="2584"/>
    <s v="Culinary Arts Food Truck Style"/>
    <s v="Bringing quality food to the masses using local premium ingredients, but at a food truck price!"/>
    <n v="500"/>
    <n v="610"/>
    <x v="2"/>
    <x v="0"/>
    <s v="USD"/>
    <n v="1434341369"/>
    <n v="1431749369"/>
    <b v="0"/>
    <n v="0"/>
    <b v="0"/>
    <x v="7"/>
    <s v="food trucks"/>
    <x v="2584"/>
    <x v="0"/>
    <m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x v="0"/>
    <s v="USD"/>
    <n v="1404601632"/>
    <n v="1402009632"/>
    <b v="0"/>
    <n v="1"/>
    <b v="0"/>
    <x v="7"/>
    <s v="food trucks"/>
    <x v="2585"/>
    <x v="3"/>
    <m/>
  </r>
  <r>
    <n v="2586"/>
    <s v="Inspire Healthy Eating"/>
    <s v="I would like to bring fresh salad and food to the streets of London at a reasonable price."/>
    <n v="25000"/>
    <n v="610"/>
    <x v="2"/>
    <x v="1"/>
    <s v="GBP"/>
    <n v="1451030136"/>
    <n v="1448438136"/>
    <b v="0"/>
    <n v="1"/>
    <b v="0"/>
    <x v="7"/>
    <s v="food trucks"/>
    <x v="2586"/>
    <x v="0"/>
    <m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x v="0"/>
    <s v="USD"/>
    <n v="1451491953"/>
    <n v="1448899953"/>
    <b v="0"/>
    <n v="6"/>
    <b v="0"/>
    <x v="7"/>
    <s v="food trucks"/>
    <x v="2587"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x v="0"/>
    <s v="USD"/>
    <n v="1427807640"/>
    <n v="1423325626"/>
    <b v="0"/>
    <n v="8"/>
    <b v="0"/>
    <x v="7"/>
    <s v="food trucks"/>
    <x v="2588"/>
    <x v="0"/>
    <m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x v="8"/>
    <s v="DKK"/>
    <n v="1458733927"/>
    <n v="1456145527"/>
    <b v="0"/>
    <n v="1"/>
    <b v="0"/>
    <x v="7"/>
    <s v="food trucks"/>
    <x v="2589"/>
    <x v="2"/>
    <m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x v="2"/>
    <s v="AUD"/>
    <n v="1453817297"/>
    <n v="1453212497"/>
    <b v="0"/>
    <n v="0"/>
    <b v="0"/>
    <x v="7"/>
    <s v="food trucks"/>
    <x v="2590"/>
    <x v="2"/>
    <m/>
  </r>
  <r>
    <n v="2591"/>
    <s v="patent pending"/>
    <s v="Hi everyone I am a 26 year old single mom trying to start her own food business! I need to first afford the patent to reveal more!"/>
    <n v="250"/>
    <n v="605"/>
    <x v="2"/>
    <x v="0"/>
    <s v="USD"/>
    <n v="1457901924"/>
    <n v="1452721524"/>
    <b v="0"/>
    <n v="2"/>
    <b v="0"/>
    <x v="7"/>
    <s v="food trucks"/>
    <x v="2591"/>
    <x v="2"/>
    <m/>
  </r>
  <r>
    <n v="2592"/>
    <s v="El Carte 303"/>
    <s v="El Carte is revolutionizing the food truck industry. Meet the new food trike. #oneandonly  we going to spread the awesomeness all over!"/>
    <n v="250"/>
    <n v="605"/>
    <x v="2"/>
    <x v="0"/>
    <s v="USD"/>
    <n v="1412536421"/>
    <n v="1409944421"/>
    <b v="0"/>
    <n v="1"/>
    <b v="0"/>
    <x v="7"/>
    <s v="food trucks"/>
    <x v="2592"/>
    <x v="3"/>
    <m/>
  </r>
  <r>
    <n v="2593"/>
    <s v="L.J. Silvers' Ice Cream and Taco Van"/>
    <s v="What could be better than satisfying your hunger with ice cream or a taco (or both) from a 1970's mural van blastin disco music!"/>
    <n v="400000"/>
    <n v="605"/>
    <x v="2"/>
    <x v="0"/>
    <s v="USD"/>
    <n v="1429993026"/>
    <n v="1427401026"/>
    <b v="0"/>
    <n v="0"/>
    <b v="0"/>
    <x v="7"/>
    <s v="food trucks"/>
    <x v="2593"/>
    <x v="0"/>
    <m/>
  </r>
  <r>
    <n v="2594"/>
    <s v="The Shirley Delicious Treats Food Truck Project"/>
    <s v="New, small home business, looking to take some Granny's old recipes along with some of my own creations to the streets!"/>
    <n v="600"/>
    <n v="601"/>
    <x v="2"/>
    <x v="0"/>
    <s v="USD"/>
    <n v="1407453228"/>
    <n v="1404861228"/>
    <b v="0"/>
    <n v="1"/>
    <b v="0"/>
    <x v="7"/>
    <s v="food trucks"/>
    <x v="2594"/>
    <x v="3"/>
    <m/>
  </r>
  <r>
    <n v="2595"/>
    <s v="Food Truck for Little Fox Bakery"/>
    <s v="Looking to put the best baked goods in Bowling Green on wheels"/>
    <n v="10500"/>
    <n v="601"/>
    <x v="2"/>
    <x v="0"/>
    <s v="USD"/>
    <n v="1487915500"/>
    <n v="1485323500"/>
    <b v="0"/>
    <n v="19"/>
    <b v="0"/>
    <x v="7"/>
    <s v="food trucks"/>
    <x v="2595"/>
    <x v="1"/>
    <m/>
  </r>
  <r>
    <n v="2596"/>
    <s v="The Chef Express Food Truck"/>
    <s v="I'm bringing passion, talent, and most importantly some amazing gourmet food to the streets of Lethbridge and southern Alberta."/>
    <n v="600"/>
    <n v="600"/>
    <x v="2"/>
    <x v="5"/>
    <s v="CAD"/>
    <n v="1407427009"/>
    <n v="1404835009"/>
    <b v="0"/>
    <n v="27"/>
    <b v="0"/>
    <x v="7"/>
    <s v="food trucks"/>
    <x v="2596"/>
    <x v="3"/>
    <m/>
  </r>
  <r>
    <n v="2597"/>
    <s v="Cafe Nomad back on the road! Coffee van's poorly."/>
    <s v="We have a great little coffee business but the van is currently limping! We don't have the capital to replace it. Please help us!"/>
    <n v="500"/>
    <n v="600"/>
    <x v="2"/>
    <x v="1"/>
    <s v="GBP"/>
    <n v="1466323917"/>
    <n v="1463731917"/>
    <b v="0"/>
    <n v="7"/>
    <b v="0"/>
    <x v="7"/>
    <s v="food trucks"/>
    <x v="2597"/>
    <x v="2"/>
    <m/>
  </r>
  <r>
    <n v="2598"/>
    <s v="Rovin' Okie's Fried Pies gourmet southern fried pies."/>
    <s v="I'm ready to make Tulsa happy and aware that love and kindness go hand in hand with good food!"/>
    <n v="500"/>
    <n v="600"/>
    <x v="2"/>
    <x v="0"/>
    <s v="USD"/>
    <n v="1443039001"/>
    <n v="1440447001"/>
    <b v="0"/>
    <n v="14"/>
    <b v="0"/>
    <x v="7"/>
    <s v="food trucks"/>
    <x v="2598"/>
    <x v="0"/>
    <m/>
  </r>
  <r>
    <n v="2599"/>
    <s v="Empty Ramekins Catering Group"/>
    <s v="The Empty Ramekins Catering Group is looking for your help to start up in Miami Florida!!!!"/>
    <n v="20000"/>
    <n v="600"/>
    <x v="2"/>
    <x v="0"/>
    <s v="USD"/>
    <n v="1407089147"/>
    <n v="1403201147"/>
    <b v="0"/>
    <n v="5"/>
    <b v="0"/>
    <x v="7"/>
    <s v="food trucks"/>
    <x v="2599"/>
    <x v="3"/>
    <m/>
  </r>
  <r>
    <n v="2600"/>
    <s v="Help Buttz Return From the Ashes"/>
    <s v="On Sunday November 8, 2015 our food truck burned to the ground. Please help us get rebuilt."/>
    <n v="200"/>
    <n v="597"/>
    <x v="2"/>
    <x v="0"/>
    <s v="USD"/>
    <n v="1458938200"/>
    <n v="1453757800"/>
    <b v="0"/>
    <n v="30"/>
    <b v="0"/>
    <x v="7"/>
    <s v="food trucks"/>
    <x v="2600"/>
    <x v="2"/>
    <m/>
  </r>
  <r>
    <n v="2601"/>
    <s v="Launch a TARDIS into SPACE!"/>
    <s v="I'll be launching a small model TARDIS into (near) SPACE and filming the ascension and descension as a mini-documentary for YouTube."/>
    <n v="250"/>
    <n v="595"/>
    <x v="0"/>
    <x v="0"/>
    <s v="USD"/>
    <n v="1347508740"/>
    <n v="1346276349"/>
    <b v="1"/>
    <n v="151"/>
    <b v="1"/>
    <x v="2"/>
    <s v="space exploration"/>
    <x v="2601"/>
    <x v="5"/>
    <m/>
  </r>
  <r>
    <n v="2602"/>
    <s v="Historic Robotic Spacecraft Poster Series"/>
    <s v="Three screen-printed posters celebrating the most popular and most notable interplanetary robotic space missions."/>
    <n v="350"/>
    <n v="593"/>
    <x v="0"/>
    <x v="0"/>
    <s v="USD"/>
    <n v="1415827200"/>
    <n v="1412358968"/>
    <b v="1"/>
    <n v="489"/>
    <b v="1"/>
    <x v="2"/>
    <s v="space exploration"/>
    <x v="2602"/>
    <x v="3"/>
    <m/>
  </r>
  <r>
    <n v="2603"/>
    <s v="Manned Mock Mars Mission"/>
    <s v="I will be building a mock space station and simulate living on Mars for two weeks."/>
    <n v="550"/>
    <n v="592"/>
    <x v="0"/>
    <x v="0"/>
    <s v="USD"/>
    <n v="1387835654"/>
    <n v="1386626054"/>
    <b v="1"/>
    <n v="50"/>
    <b v="1"/>
    <x v="2"/>
    <s v="space exploration"/>
    <x v="2603"/>
    <x v="4"/>
    <m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2"/>
    <s v="space exploration"/>
    <x v="2604"/>
    <x v="5"/>
    <m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x v="0"/>
    <s v="USD"/>
    <n v="1466168390"/>
    <n v="1463576390"/>
    <b v="1"/>
    <n v="1762"/>
    <b v="1"/>
    <x v="2"/>
    <s v="space exploration"/>
    <x v="2605"/>
    <x v="2"/>
    <m/>
  </r>
  <r>
    <n v="2606"/>
    <s v="2000 Student Projects to the Edge of Space"/>
    <s v="PongSat 2 !!!!!_x000a__x000a_On September 27, 2014 we are going to send 2000 student projects to the edge of space."/>
    <n v="150000"/>
    <n v="590"/>
    <x v="0"/>
    <x v="0"/>
    <s v="USD"/>
    <n v="1398791182"/>
    <n v="1396026382"/>
    <b v="1"/>
    <n v="385"/>
    <b v="1"/>
    <x v="2"/>
    <s v="space exploration"/>
    <x v="2606"/>
    <x v="3"/>
    <m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x v="0"/>
    <s v="USD"/>
    <n v="1439344800"/>
    <n v="1435611572"/>
    <b v="1"/>
    <n v="398"/>
    <b v="1"/>
    <x v="2"/>
    <s v="space exploration"/>
    <x v="2607"/>
    <x v="0"/>
    <m/>
  </r>
  <r>
    <n v="2608"/>
    <s v="Giant Leaps in Space Poster Series"/>
    <s v="Giant Leaps featuring the historic missions of human spaceflight is the third in our series of space exploration prints"/>
    <n v="5000"/>
    <n v="587"/>
    <x v="0"/>
    <x v="0"/>
    <s v="USD"/>
    <n v="1489536000"/>
    <n v="1485976468"/>
    <b v="1"/>
    <n v="304"/>
    <b v="1"/>
    <x v="2"/>
    <s v="space exploration"/>
    <x v="2608"/>
    <x v="1"/>
    <m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x v="0"/>
    <s v="USD"/>
    <n v="1342330951"/>
    <n v="1339738951"/>
    <b v="1"/>
    <n v="676"/>
    <b v="1"/>
    <x v="2"/>
    <s v="space exploration"/>
    <x v="2609"/>
    <x v="5"/>
    <m/>
  </r>
  <r>
    <n v="2610"/>
    <s v="Restore the Pluto Discovery Telescope"/>
    <s v="Preserve the telescope that Clyde Tombaugh used to discover Pluto for generations to come!"/>
    <n v="35000"/>
    <n v="585"/>
    <x v="0"/>
    <x v="0"/>
    <s v="USD"/>
    <n v="1471849140"/>
    <n v="1468444125"/>
    <b v="1"/>
    <n v="577"/>
    <b v="1"/>
    <x v="2"/>
    <s v="space exploration"/>
    <x v="2610"/>
    <x v="2"/>
    <m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x v="12"/>
    <s v="EUR"/>
    <n v="1483397940"/>
    <n v="1480493014"/>
    <b v="1"/>
    <n v="3663"/>
    <b v="1"/>
    <x v="2"/>
    <s v="space exploration"/>
    <x v="2611"/>
    <x v="2"/>
    <m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x v="0"/>
    <s v="USD"/>
    <n v="1420773970"/>
    <n v="1418095570"/>
    <b v="1"/>
    <n v="294"/>
    <b v="1"/>
    <x v="2"/>
    <s v="space exploration"/>
    <x v="2612"/>
    <x v="3"/>
    <m/>
  </r>
  <r>
    <n v="2613"/>
    <s v="Earth 360"/>
    <s v="Re-inventing the way we look at our planet by sending 5 cameras to near space to create the first 360 panoramic view of the earth."/>
    <n v="2000"/>
    <n v="576"/>
    <x v="0"/>
    <x v="0"/>
    <s v="USD"/>
    <n v="1348256294"/>
    <n v="1345664294"/>
    <b v="1"/>
    <n v="28"/>
    <b v="1"/>
    <x v="2"/>
    <s v="space exploration"/>
    <x v="2613"/>
    <x v="5"/>
    <m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x v="0"/>
    <s v="USD"/>
    <n v="1398834000"/>
    <n v="1396371612"/>
    <b v="1"/>
    <n v="100"/>
    <b v="1"/>
    <x v="2"/>
    <s v="space exploration"/>
    <x v="2614"/>
    <x v="3"/>
    <m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x v="1"/>
    <s v="GBP"/>
    <n v="1462017600"/>
    <n v="1458820564"/>
    <b v="0"/>
    <n v="72"/>
    <b v="1"/>
    <x v="2"/>
    <s v="space exploration"/>
    <x v="2615"/>
    <x v="2"/>
    <m/>
  </r>
  <r>
    <n v="2616"/>
    <s v="James Webb Deployable Model"/>
    <s v="Production of variously-sized deployable models of NASA's James Webb Space Telescope to promote hands-on learning."/>
    <n v="500"/>
    <n v="570"/>
    <x v="0"/>
    <x v="0"/>
    <s v="USD"/>
    <n v="1440546729"/>
    <n v="1437954729"/>
    <b v="1"/>
    <n v="238"/>
    <b v="1"/>
    <x v="2"/>
    <s v="space exploration"/>
    <x v="2616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2"/>
    <s v="space exploration"/>
    <x v="2617"/>
    <x v="3"/>
    <m/>
  </r>
  <r>
    <n v="2618"/>
    <s v="SPACE ART FEATURING ASTRONAUTS #WeBelieveInAstronauts"/>
    <s v="LTD ED COLLECTIBLE SPACE ART FEAT. ASTRONAUTS"/>
    <n v="250"/>
    <n v="570"/>
    <x v="0"/>
    <x v="0"/>
    <s v="USD"/>
    <n v="1449000061"/>
    <n v="1443812461"/>
    <b v="1"/>
    <n v="77"/>
    <b v="1"/>
    <x v="2"/>
    <s v="space exploration"/>
    <x v="2618"/>
    <x v="0"/>
    <m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x v="0"/>
    <s v="USD"/>
    <n v="1445598000"/>
    <n v="1443302004"/>
    <b v="1"/>
    <n v="53"/>
    <b v="1"/>
    <x v="2"/>
    <s v="space exploration"/>
    <x v="2619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x v="2"/>
    <s v="AUD"/>
    <n v="1444525200"/>
    <n v="1441339242"/>
    <b v="1"/>
    <n v="1251"/>
    <b v="1"/>
    <x v="2"/>
    <s v="space exploration"/>
    <x v="2620"/>
    <x v="0"/>
    <m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x v="0"/>
    <s v="USD"/>
    <n v="1432230988"/>
    <n v="1429638988"/>
    <b v="1"/>
    <n v="465"/>
    <b v="1"/>
    <x v="2"/>
    <s v="space exploration"/>
    <x v="2621"/>
    <x v="0"/>
    <m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x v="13"/>
    <s v="EUR"/>
    <n v="1483120216"/>
    <n v="1479232216"/>
    <b v="0"/>
    <n v="74"/>
    <b v="1"/>
    <x v="2"/>
    <s v="space exploration"/>
    <x v="2622"/>
    <x v="2"/>
    <m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2"/>
    <s v="space exploration"/>
    <x v="2623"/>
    <x v="2"/>
    <m/>
  </r>
  <r>
    <n v="2624"/>
    <s v="Space Elevator Science - Climb to the Sky - A Tethered Tower"/>
    <s v="Itâ€™s Space Elevator research! Smart robots climbing 2 km straight up. The Ribbon is held aloft by large helium balloons."/>
    <n v="2500"/>
    <n v="560"/>
    <x v="0"/>
    <x v="0"/>
    <s v="USD"/>
    <n v="1347530822"/>
    <n v="1345716422"/>
    <b v="0"/>
    <n v="3468"/>
    <b v="1"/>
    <x v="2"/>
    <s v="space exploration"/>
    <x v="2624"/>
    <x v="5"/>
    <m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x v="12"/>
    <s v="EUR"/>
    <n v="1478723208"/>
    <n v="1476559608"/>
    <b v="0"/>
    <n v="52"/>
    <b v="1"/>
    <x v="2"/>
    <s v="space exploration"/>
    <x v="2625"/>
    <x v="2"/>
    <m/>
  </r>
  <r>
    <n v="2626"/>
    <s v="SAGANet STEM Mentoring Lab Accreditation"/>
    <s v="Support the accreditation of our online STEM Mentoring Program with the International Mentoring Association"/>
    <n v="500000"/>
    <n v="560"/>
    <x v="0"/>
    <x v="0"/>
    <s v="USD"/>
    <n v="1433343869"/>
    <n v="1430751869"/>
    <b v="0"/>
    <n v="50"/>
    <b v="1"/>
    <x v="2"/>
    <s v="space exploration"/>
    <x v="2626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x v="0"/>
    <s v="USD"/>
    <n v="1448571261"/>
    <n v="1445975661"/>
    <b v="0"/>
    <n v="45"/>
    <b v="1"/>
    <x v="2"/>
    <s v="space exploration"/>
    <x v="2627"/>
    <x v="0"/>
    <m/>
  </r>
  <r>
    <n v="2628"/>
    <s v="Pie In Space!"/>
    <s v="A high school freshman is sending pie into space and you can be a part of it.  GO SCIENCE!!!"/>
    <n v="350"/>
    <n v="558"/>
    <x v="0"/>
    <x v="0"/>
    <s v="USD"/>
    <n v="1417389067"/>
    <n v="1415661067"/>
    <b v="0"/>
    <n v="21"/>
    <b v="1"/>
    <x v="2"/>
    <s v="space exploration"/>
    <x v="2628"/>
    <x v="3"/>
    <m/>
  </r>
  <r>
    <n v="2629"/>
    <s v="Project Dragonfly - Sail to the Stars"/>
    <s v="The first international contest to let students shape the future of interstellar travel."/>
    <n v="300"/>
    <n v="555"/>
    <x v="0"/>
    <x v="1"/>
    <s v="GBP"/>
    <n v="1431608122"/>
    <n v="1429016122"/>
    <b v="0"/>
    <n v="100"/>
    <b v="1"/>
    <x v="2"/>
    <s v="space exploration"/>
    <x v="2629"/>
    <x v="0"/>
    <m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2"/>
    <s v="space exploration"/>
    <x v="2630"/>
    <x v="2"/>
    <m/>
  </r>
  <r>
    <n v="2631"/>
    <s v="Starship Congress 2015: Interstellar Hackathon"/>
    <s v="Starship Congress 2015 is a deep-space &amp; interstellar science summit staged by Icarus Interstellar."/>
    <n v="5000"/>
    <n v="553"/>
    <x v="0"/>
    <x v="0"/>
    <s v="USD"/>
    <n v="1440907427"/>
    <n v="1438488227"/>
    <b v="0"/>
    <n v="286"/>
    <b v="1"/>
    <x v="2"/>
    <s v="space exploration"/>
    <x v="2631"/>
    <x v="0"/>
    <m/>
  </r>
  <r>
    <n v="2632"/>
    <s v="University Rocket Science"/>
    <s v="Students from 3 universities are designing a dual stage rocket to test experimental rocket technology."/>
    <n v="500"/>
    <n v="551"/>
    <x v="0"/>
    <x v="0"/>
    <s v="USD"/>
    <n v="1464485339"/>
    <n v="1462325339"/>
    <b v="0"/>
    <n v="42"/>
    <b v="1"/>
    <x v="2"/>
    <s v="space exploration"/>
    <x v="2632"/>
    <x v="2"/>
    <m/>
  </r>
  <r>
    <n v="2633"/>
    <s v="ISS-Above"/>
    <s v="A device that lights up whenever the International Space Station is nearby (that happens more often than you might expect)"/>
    <n v="500"/>
    <n v="550"/>
    <x v="0"/>
    <x v="0"/>
    <s v="USD"/>
    <n v="1393542000"/>
    <n v="1390938332"/>
    <b v="0"/>
    <n v="199"/>
    <b v="1"/>
    <x v="2"/>
    <s v="space exploration"/>
    <x v="2633"/>
    <x v="3"/>
    <m/>
  </r>
  <r>
    <n v="2634"/>
    <s v="Project Stardust Part 2"/>
    <s v="After a unsuccessful recovery last time we are trying again to successfully launch and recover a weather balloon from space."/>
    <n v="4800"/>
    <n v="550"/>
    <x v="0"/>
    <x v="0"/>
    <s v="USD"/>
    <n v="1475163921"/>
    <n v="1472571921"/>
    <b v="0"/>
    <n v="25"/>
    <b v="1"/>
    <x v="2"/>
    <s v="space exploration"/>
    <x v="2634"/>
    <x v="2"/>
    <m/>
  </r>
  <r>
    <n v="2635"/>
    <s v="Help UTS Students reach the International Space Station!"/>
    <s v="Help UTS Ontario students raise money to get their experiments on the ISS. Promote space science in Canada! We can't do it without you!"/>
    <n v="12000"/>
    <n v="550"/>
    <x v="0"/>
    <x v="5"/>
    <s v="CAD"/>
    <n v="1425937761"/>
    <n v="1422917361"/>
    <b v="0"/>
    <n v="84"/>
    <b v="1"/>
    <x v="2"/>
    <s v="space exploration"/>
    <x v="2635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x v="0"/>
    <s v="USD"/>
    <n v="1476579600"/>
    <n v="1474641914"/>
    <b v="0"/>
    <n v="50"/>
    <b v="1"/>
    <x v="2"/>
    <s v="space exploration"/>
    <x v="2636"/>
    <x v="2"/>
    <m/>
  </r>
  <r>
    <n v="2637"/>
    <s v="SPEED OF LIGHT: Biggest Mystery of the Universe"/>
    <s v="Help us collect the data to solve the mystery of the century: Is light slowing down?"/>
    <n v="5000"/>
    <n v="550"/>
    <x v="0"/>
    <x v="0"/>
    <s v="USD"/>
    <n v="1476277875"/>
    <n v="1474895475"/>
    <b v="0"/>
    <n v="26"/>
    <b v="1"/>
    <x v="2"/>
    <s v="space exploration"/>
    <x v="2637"/>
    <x v="2"/>
    <m/>
  </r>
  <r>
    <n v="2638"/>
    <s v="Pie In Space! (Round 2)"/>
    <s v="The second round of funding for the most amazing project ever where a high school freshman is sending pie into SPACE!!!"/>
    <n v="300"/>
    <n v="546"/>
    <x v="0"/>
    <x v="0"/>
    <s v="USD"/>
    <n v="1421358895"/>
    <n v="1418766895"/>
    <b v="0"/>
    <n v="14"/>
    <b v="1"/>
    <x v="2"/>
    <s v="space exploration"/>
    <x v="2638"/>
    <x v="3"/>
    <m/>
  </r>
  <r>
    <n v="2639"/>
    <s v="Mission Space"/>
    <s v="Mission Space is run by me, a teenager who has a passion for space! I will fly a weather balloon to the edge of space with your help."/>
    <n v="350"/>
    <n v="545"/>
    <x v="0"/>
    <x v="1"/>
    <s v="GBP"/>
    <n v="1424378748"/>
    <n v="1421786748"/>
    <b v="0"/>
    <n v="49"/>
    <b v="1"/>
    <x v="2"/>
    <s v="space exploration"/>
    <x v="2639"/>
    <x v="0"/>
    <m/>
  </r>
  <r>
    <n v="2640"/>
    <s v="Save the Astronomy Van"/>
    <s v="Hi,_x000a_My Name is David Frey and I Provide Free Public Astronomy programs in San Francisco, Mt. Tamalpias, Yosemite and Novato CA."/>
    <n v="250"/>
    <n v="545"/>
    <x v="0"/>
    <x v="0"/>
    <s v="USD"/>
    <n v="1433735474"/>
    <n v="1428551474"/>
    <b v="0"/>
    <n v="69"/>
    <b v="1"/>
    <x v="2"/>
    <s v="space exploration"/>
    <x v="2640"/>
    <x v="0"/>
    <m/>
  </r>
  <r>
    <n v="2641"/>
    <s v="Build Flying Saucer Artificial Intelligent from sea shell"/>
    <s v="Building a Flying saucer that has Artificial Intelligent made from sea shell."/>
    <n v="500"/>
    <n v="545"/>
    <x v="2"/>
    <x v="0"/>
    <s v="USD"/>
    <n v="1410811740"/>
    <n v="1409341863"/>
    <b v="0"/>
    <n v="1"/>
    <b v="0"/>
    <x v="2"/>
    <s v="space exploration"/>
    <x v="2641"/>
    <x v="3"/>
    <m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x v="12"/>
    <s v="EUR"/>
    <n v="1468565820"/>
    <n v="1465970108"/>
    <b v="0"/>
    <n v="0"/>
    <b v="0"/>
    <x v="2"/>
    <s v="space exploration"/>
    <x v="2642"/>
    <x v="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x v="0"/>
    <s v="USD"/>
    <n v="1482307140"/>
    <n v="1479218315"/>
    <b v="1"/>
    <n v="1501"/>
    <b v="0"/>
    <x v="2"/>
    <s v="space exploration"/>
    <x v="2643"/>
    <x v="2"/>
    <m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x v="0"/>
    <s v="USD"/>
    <n v="1489172435"/>
    <n v="1486580435"/>
    <b v="1"/>
    <n v="52"/>
    <b v="0"/>
    <x v="2"/>
    <s v="space exploration"/>
    <x v="2644"/>
    <x v="1"/>
    <m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x v="2"/>
    <s v="AUD"/>
    <n v="1415481203"/>
    <n v="1412885603"/>
    <b v="1"/>
    <n v="23"/>
    <b v="0"/>
    <x v="2"/>
    <s v="space exploration"/>
    <x v="2645"/>
    <x v="3"/>
    <m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x v="0"/>
    <s v="USD"/>
    <n v="1441783869"/>
    <n v="1439191869"/>
    <b v="1"/>
    <n v="535"/>
    <b v="0"/>
    <x v="2"/>
    <s v="space exploration"/>
    <x v="2646"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x v="5"/>
    <s v="CAD"/>
    <n v="1439533019"/>
    <n v="1436941019"/>
    <b v="0"/>
    <n v="3"/>
    <b v="0"/>
    <x v="2"/>
    <s v="space exploration"/>
    <x v="2647"/>
    <x v="0"/>
    <m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x v="0"/>
    <s v="USD"/>
    <n v="1457543360"/>
    <n v="1454951360"/>
    <b v="0"/>
    <n v="6"/>
    <b v="0"/>
    <x v="2"/>
    <s v="space exploration"/>
    <x v="2648"/>
    <x v="2"/>
    <m/>
  </r>
  <r>
    <n v="2649"/>
    <s v="The Mission - Please Check Back Soon (Canceled)"/>
    <s v="They have launched a Kickstarter."/>
    <n v="5000"/>
    <n v="530"/>
    <x v="1"/>
    <x v="0"/>
    <s v="USD"/>
    <n v="1454370941"/>
    <n v="1449186941"/>
    <b v="0"/>
    <n v="3"/>
    <b v="0"/>
    <x v="2"/>
    <s v="space exploration"/>
    <x v="2649"/>
    <x v="0"/>
    <m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x v="0"/>
    <s v="USD"/>
    <n v="1482332343"/>
    <n v="1479740343"/>
    <b v="0"/>
    <n v="5"/>
    <b v="0"/>
    <x v="2"/>
    <s v="space exploration"/>
    <x v="2650"/>
    <x v="2"/>
    <m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x v="0"/>
    <s v="USD"/>
    <n v="1450380009"/>
    <n v="1447960809"/>
    <b v="0"/>
    <n v="17"/>
    <b v="0"/>
    <x v="2"/>
    <s v="space exploration"/>
    <x v="2651"/>
    <x v="0"/>
    <m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x v="2"/>
    <s v="AUD"/>
    <n v="1418183325"/>
    <n v="1415591325"/>
    <b v="0"/>
    <n v="11"/>
    <b v="0"/>
    <x v="2"/>
    <s v="space exploration"/>
    <x v="2652"/>
    <x v="3"/>
    <m/>
  </r>
  <r>
    <n v="2653"/>
    <s v="Dream Rocket Project (Canceled)"/>
    <s v="DREAM BIG. Explore the universe through STEAM education. (Science, Technology, Engineering, Art, Mathematics)"/>
    <n v="500"/>
    <n v="525"/>
    <x v="1"/>
    <x v="0"/>
    <s v="USD"/>
    <n v="1402632000"/>
    <n v="1399909127"/>
    <b v="0"/>
    <n v="70"/>
    <b v="0"/>
    <x v="2"/>
    <s v="space exploration"/>
    <x v="2653"/>
    <x v="3"/>
    <m/>
  </r>
  <r>
    <n v="2654"/>
    <s v="Moon Rocket Projo - Finally know the TRUTH about E.T."/>
    <s v="I want to launch a rocket to the moon, I plan on having this lunar rocket carry a small payload of solar internet connected cameras"/>
    <n v="300"/>
    <n v="525"/>
    <x v="1"/>
    <x v="0"/>
    <s v="USD"/>
    <n v="1429622726"/>
    <n v="1424442326"/>
    <b v="0"/>
    <n v="6"/>
    <b v="0"/>
    <x v="2"/>
    <s v="space exploration"/>
    <x v="2654"/>
    <x v="0"/>
    <m/>
  </r>
  <r>
    <n v="2655"/>
    <s v="Balloons (Canceled)"/>
    <s v="Thank you for your support!"/>
    <n v="500"/>
    <n v="525"/>
    <x v="1"/>
    <x v="0"/>
    <s v="USD"/>
    <n v="1455048000"/>
    <n v="1452631647"/>
    <b v="0"/>
    <n v="43"/>
    <b v="0"/>
    <x v="2"/>
    <s v="space exploration"/>
    <x v="2655"/>
    <x v="2"/>
    <m/>
  </r>
  <r>
    <n v="2656"/>
    <s v="MoonWatcher: A 24/7 Live Video of the Moon for Everyone (Canceled)"/>
    <s v="MoonWatcher will be bringing the Moon closer to all of us."/>
    <n v="11000"/>
    <n v="521"/>
    <x v="1"/>
    <x v="0"/>
    <s v="USD"/>
    <n v="1489345200"/>
    <n v="1485966688"/>
    <b v="0"/>
    <n v="152"/>
    <b v="0"/>
    <x v="2"/>
    <s v="space exploration"/>
    <x v="2656"/>
    <x v="1"/>
    <m/>
  </r>
  <r>
    <n v="2657"/>
    <s v="Propel Citizen Science to the Moon (Canceled)"/>
    <s v="Miles, a team of citizen scientists is reaching for the moon. We've bootstrapped our way to the top and now we need your help."/>
    <n v="500"/>
    <n v="520"/>
    <x v="1"/>
    <x v="0"/>
    <s v="USD"/>
    <n v="1470187800"/>
    <n v="1467325053"/>
    <b v="0"/>
    <n v="59"/>
    <b v="0"/>
    <x v="2"/>
    <s v="space exploration"/>
    <x v="2657"/>
    <x v="2"/>
    <m/>
  </r>
  <r>
    <n v="2658"/>
    <s v="STEM MARS Lander experience: https://youtu.be/n6avxUAKee0"/>
    <s v="Funding will allow free participation for 20 schools, grades 4-12, (thousands of students) anywhere in the nation."/>
    <n v="16000"/>
    <n v="520"/>
    <x v="1"/>
    <x v="0"/>
    <s v="USD"/>
    <n v="1469913194"/>
    <n v="1467321194"/>
    <b v="0"/>
    <n v="4"/>
    <b v="0"/>
    <x v="2"/>
    <s v="space exploration"/>
    <x v="2658"/>
    <x v="2"/>
    <m/>
  </r>
  <r>
    <n v="2659"/>
    <s v="test (Canceled)"/>
    <s v="test"/>
    <n v="500"/>
    <n v="520"/>
    <x v="1"/>
    <x v="0"/>
    <s v="USD"/>
    <n v="1429321210"/>
    <n v="1426729210"/>
    <b v="0"/>
    <n v="10"/>
    <b v="0"/>
    <x v="2"/>
    <s v="space exploration"/>
    <x v="2659"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x v="0"/>
    <s v="USD"/>
    <n v="1448388418"/>
    <n v="1443200818"/>
    <b v="0"/>
    <n v="5"/>
    <b v="0"/>
    <x v="2"/>
    <s v="space exploration"/>
    <x v="2660"/>
    <x v="0"/>
    <m/>
  </r>
  <r>
    <n v="2661"/>
    <s v="Summer Camp - A creative space for makers and artists alike."/>
    <s v="Summer Camp is an old gas station that will have workshops, custom art framing, and carry vintage &amp; home goods."/>
    <n v="15000"/>
    <n v="520"/>
    <x v="0"/>
    <x v="0"/>
    <s v="USD"/>
    <n v="1382742010"/>
    <n v="1380150010"/>
    <b v="0"/>
    <n v="60"/>
    <b v="1"/>
    <x v="2"/>
    <s v="makerspaces"/>
    <x v="2661"/>
    <x v="4"/>
    <m/>
  </r>
  <r>
    <n v="2662"/>
    <s v="The Mini Maker, a kid focused makerspace"/>
    <s v="The Mini Maker is Lansing Michigan's new kid friendly makerspace. We're dedicated to help kids imagine, develop and build."/>
    <n v="500"/>
    <n v="519"/>
    <x v="0"/>
    <x v="0"/>
    <s v="USD"/>
    <n v="1440179713"/>
    <n v="1437587713"/>
    <b v="0"/>
    <n v="80"/>
    <b v="1"/>
    <x v="2"/>
    <s v="makerspaces"/>
    <x v="2662"/>
    <x v="0"/>
    <m/>
  </r>
  <r>
    <n v="2663"/>
    <s v="A New Life for an Old School"/>
    <s v="The Ville. A local cooperative helping communities learn, share and grow in the spirit of health, wellness and sustainability."/>
    <n v="500"/>
    <n v="516"/>
    <x v="0"/>
    <x v="5"/>
    <s v="CAD"/>
    <n v="1441378800"/>
    <n v="1438873007"/>
    <b v="0"/>
    <n v="56"/>
    <b v="1"/>
    <x v="2"/>
    <s v="makerspaces"/>
    <x v="2663"/>
    <x v="0"/>
    <m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x v="0"/>
    <s v="USD"/>
    <n v="1449644340"/>
    <n v="1446683797"/>
    <b v="0"/>
    <n v="104"/>
    <b v="1"/>
    <x v="2"/>
    <s v="makerspaces"/>
    <x v="2664"/>
    <x v="0"/>
    <m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x v="0"/>
    <s v="USD"/>
    <n v="1430774974"/>
    <n v="1426886974"/>
    <b v="0"/>
    <n v="46"/>
    <b v="1"/>
    <x v="2"/>
    <s v="makerspaces"/>
    <x v="2665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2"/>
    <s v="makerspaces"/>
    <x v="2666"/>
    <x v="0"/>
    <m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x v="0"/>
    <s v="USD"/>
    <n v="1455142416"/>
    <n v="1452550416"/>
    <b v="0"/>
    <n v="18"/>
    <b v="1"/>
    <x v="2"/>
    <s v="makerspaces"/>
    <x v="2667"/>
    <x v="2"/>
    <m/>
  </r>
  <r>
    <n v="2668"/>
    <s v="UOttawa Makermobile"/>
    <s v="Creativity on the go! |_x000a_CrÃ©ativitÃ© en mouvement !"/>
    <n v="2500"/>
    <n v="504"/>
    <x v="0"/>
    <x v="5"/>
    <s v="CAD"/>
    <n v="1447079520"/>
    <n v="1443449265"/>
    <b v="0"/>
    <n v="28"/>
    <b v="1"/>
    <x v="2"/>
    <s v="makerspaces"/>
    <x v="2668"/>
    <x v="0"/>
    <m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x v="0"/>
    <s v="USD"/>
    <n v="1452387096"/>
    <n v="1447203096"/>
    <b v="0"/>
    <n v="11"/>
    <b v="1"/>
    <x v="2"/>
    <s v="makerspaces"/>
    <x v="2669"/>
    <x v="0"/>
    <m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x v="2"/>
    <s v="AUD"/>
    <n v="1406593780"/>
    <n v="1404174580"/>
    <b v="1"/>
    <n v="60"/>
    <b v="0"/>
    <x v="2"/>
    <s v="makerspaces"/>
    <x v="2670"/>
    <x v="3"/>
    <m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x v="0"/>
    <s v="USD"/>
    <n v="1419017880"/>
    <n v="1416419916"/>
    <b v="1"/>
    <n v="84"/>
    <b v="0"/>
    <x v="2"/>
    <s v="makerspaces"/>
    <x v="2671"/>
    <x v="3"/>
    <m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x v="0"/>
    <s v="USD"/>
    <n v="1451282400"/>
    <n v="1449436390"/>
    <b v="1"/>
    <n v="47"/>
    <b v="0"/>
    <x v="2"/>
    <s v="makerspaces"/>
    <x v="2672"/>
    <x v="0"/>
    <m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x v="0"/>
    <s v="USD"/>
    <n v="1414622700"/>
    <n v="1412081999"/>
    <b v="1"/>
    <n v="66"/>
    <b v="0"/>
    <x v="2"/>
    <s v="makerspaces"/>
    <x v="2673"/>
    <x v="3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500"/>
    <n v="500"/>
    <x v="2"/>
    <x v="0"/>
    <s v="USD"/>
    <n v="1467694740"/>
    <n v="1465398670"/>
    <b v="1"/>
    <n v="171"/>
    <b v="0"/>
    <x v="2"/>
    <s v="makerspaces"/>
    <x v="2674"/>
    <x v="2"/>
    <m/>
  </r>
  <r>
    <n v="2675"/>
    <s v="Maven Makers: A Makerspace (It's Kinda Like a Gym)"/>
    <s v="We are working to establish a collaborative work-space with the goal of creating a community of knowledge, design, and creativity."/>
    <n v="500"/>
    <n v="500"/>
    <x v="2"/>
    <x v="0"/>
    <s v="USD"/>
    <n v="1415655289"/>
    <n v="1413059689"/>
    <b v="1"/>
    <n v="29"/>
    <b v="0"/>
    <x v="2"/>
    <s v="makerspaces"/>
    <x v="2675"/>
    <x v="3"/>
    <m/>
  </r>
  <r>
    <n v="2676"/>
    <s v="Toronto VR Co-Op"/>
    <s v="Our aim is to provide high-end equipment and space for Toronto coders, filmmakers, and artists to develop cutting-edge VR content."/>
    <n v="350"/>
    <n v="500"/>
    <x v="2"/>
    <x v="5"/>
    <s v="CAD"/>
    <n v="1463929174"/>
    <n v="1461337174"/>
    <b v="0"/>
    <n v="9"/>
    <b v="0"/>
    <x v="2"/>
    <s v="makerspaces"/>
    <x v="2676"/>
    <x v="2"/>
    <m/>
  </r>
  <r>
    <n v="2677"/>
    <s v="Tinkr Tech - mobile makerspace"/>
    <s v="A mobile tech lab with cutting edge maker tools that travels to schools to offer free creative workshops for school age kids."/>
    <n v="5500"/>
    <n v="500"/>
    <x v="2"/>
    <x v="0"/>
    <s v="USD"/>
    <n v="1404348143"/>
    <n v="1401756143"/>
    <b v="0"/>
    <n v="27"/>
    <b v="0"/>
    <x v="2"/>
    <s v="makerspaces"/>
    <x v="2677"/>
    <x v="3"/>
    <m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x v="3"/>
    <s v="EUR"/>
    <n v="1443121765"/>
    <n v="1440529765"/>
    <b v="0"/>
    <n v="2"/>
    <b v="0"/>
    <x v="2"/>
    <s v="makerspaces"/>
    <x v="2678"/>
    <x v="0"/>
    <m/>
  </r>
  <r>
    <n v="2679"/>
    <s v="DIY Garage"/>
    <s v="A do-it-yourself auto garage in Des Moines, Iowa where people can learn how to work on cars &amp; those who know can share their knowledge."/>
    <n v="500"/>
    <n v="500"/>
    <x v="2"/>
    <x v="0"/>
    <s v="USD"/>
    <n v="1425081694"/>
    <n v="1422489694"/>
    <b v="0"/>
    <n v="3"/>
    <b v="0"/>
    <x v="2"/>
    <s v="makerspaces"/>
    <x v="2679"/>
    <x v="0"/>
    <m/>
  </r>
  <r>
    <n v="2680"/>
    <s v="iHeart Pillow"/>
    <s v="iHeartPillow, Connecting loved ones"/>
    <n v="500"/>
    <n v="500"/>
    <x v="2"/>
    <x v="3"/>
    <s v="EUR"/>
    <n v="1459915491"/>
    <n v="1457327091"/>
    <b v="0"/>
    <n v="4"/>
    <b v="0"/>
    <x v="2"/>
    <s v="makerspaces"/>
    <x v="2680"/>
    <x v="2"/>
    <m/>
  </r>
  <r>
    <n v="2681"/>
    <s v="Jolly's Hot Dogs An All-Beef Coney Dog"/>
    <s v="Jolly's Hot Dogs: A beef hot dog topped with deliciously seasoned ground beef, mustard and minced onions."/>
    <n v="500"/>
    <n v="500"/>
    <x v="2"/>
    <x v="0"/>
    <s v="USD"/>
    <n v="1405027750"/>
    <n v="1402867750"/>
    <b v="0"/>
    <n v="2"/>
    <b v="0"/>
    <x v="7"/>
    <s v="food trucks"/>
    <x v="2681"/>
    <x v="3"/>
    <m/>
  </r>
  <r>
    <n v="2682"/>
    <s v="Toastie's Gourmet Toast"/>
    <s v="Gourmet Toast is the culinary combination, neigh, perfection of America's most under-utilized snack: Toast."/>
    <n v="500"/>
    <n v="500"/>
    <x v="2"/>
    <x v="0"/>
    <s v="USD"/>
    <n v="1416635940"/>
    <n v="1413838540"/>
    <b v="0"/>
    <n v="20"/>
    <b v="0"/>
    <x v="7"/>
    <s v="food trucks"/>
    <x v="2682"/>
    <x v="3"/>
    <m/>
  </r>
  <r>
    <n v="2683"/>
    <s v="Just Cereal - Mobile Cereal Bar"/>
    <s v="Cereal isn't only for breakfast! Help me bring cereal to the 92% of Americans who eat cereal everyday. Out of the home and to you!"/>
    <n v="500"/>
    <n v="500"/>
    <x v="2"/>
    <x v="0"/>
    <s v="USD"/>
    <n v="1425233240"/>
    <n v="1422641240"/>
    <b v="0"/>
    <n v="3"/>
    <b v="0"/>
    <x v="7"/>
    <s v="food trucks"/>
    <x v="2683"/>
    <x v="0"/>
    <m/>
  </r>
  <r>
    <n v="2684"/>
    <s v="Ain't No Thang..."/>
    <s v="Not all wings are created equal. We believe ours take flight above the rest. Come judge for yourself. To us it Ain't No Thang..."/>
    <n v="500"/>
    <n v="500"/>
    <x v="2"/>
    <x v="0"/>
    <s v="USD"/>
    <n v="1407621425"/>
    <n v="1404165425"/>
    <b v="0"/>
    <n v="4"/>
    <b v="0"/>
    <x v="7"/>
    <s v="food trucks"/>
    <x v="2684"/>
    <x v="3"/>
    <m/>
  </r>
  <r>
    <n v="2685"/>
    <s v="Nana's Home Cooking on Wheels"/>
    <s v="Home cooked meals made by Nana. Indiana's famous tenderloin sandwiches, Nana's homemade cole slaw and so much more."/>
    <n v="75000"/>
    <n v="500"/>
    <x v="2"/>
    <x v="0"/>
    <s v="USD"/>
    <n v="1430149330"/>
    <n v="1424968930"/>
    <b v="0"/>
    <n v="1"/>
    <b v="0"/>
    <x v="7"/>
    <s v="food trucks"/>
    <x v="2685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x v="0"/>
    <s v="USD"/>
    <n v="1412119423"/>
    <n v="1410391423"/>
    <b v="0"/>
    <n v="0"/>
    <b v="0"/>
    <x v="7"/>
    <s v="food trucks"/>
    <x v="2686"/>
    <x v="3"/>
    <m/>
  </r>
  <r>
    <n v="2687"/>
    <s v="Munch Wagon"/>
    <s v="Your American Pizzas, Wings, Stuffed Gouda Burger, Sweet &amp; Russet Potato Fries served on a food Truck!!"/>
    <n v="300"/>
    <n v="492"/>
    <x v="2"/>
    <x v="0"/>
    <s v="USD"/>
    <n v="1435591318"/>
    <n v="1432999318"/>
    <b v="0"/>
    <n v="0"/>
    <b v="0"/>
    <x v="7"/>
    <s v="food trucks"/>
    <x v="2687"/>
    <x v="0"/>
    <m/>
  </r>
  <r>
    <n v="2688"/>
    <s v="Mac N Cheez Food Truck"/>
    <s v="The amazing gourmet Mac N Cheez Food Truck Campaigne!"/>
    <n v="20000"/>
    <n v="490"/>
    <x v="2"/>
    <x v="0"/>
    <s v="USD"/>
    <n v="1424746800"/>
    <n v="1422067870"/>
    <b v="0"/>
    <n v="14"/>
    <b v="0"/>
    <x v="7"/>
    <s v="food trucks"/>
    <x v="2688"/>
    <x v="0"/>
    <m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x v="0"/>
    <s v="USD"/>
    <n v="1469919890"/>
    <n v="1467327890"/>
    <b v="0"/>
    <n v="1"/>
    <b v="0"/>
    <x v="7"/>
    <s v="food trucks"/>
    <x v="2689"/>
    <x v="2"/>
    <m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x v="0"/>
    <s v="USD"/>
    <n v="1433298676"/>
    <n v="1429410676"/>
    <b v="0"/>
    <n v="118"/>
    <b v="0"/>
    <x v="7"/>
    <s v="food trucks"/>
    <x v="2690"/>
    <x v="0"/>
    <m/>
  </r>
  <r>
    <n v="2691"/>
    <s v="Cook"/>
    <s v="A Great New local Food Truck serving up ethnic fusion inspired eats in Ottawa."/>
    <n v="20000"/>
    <n v="486"/>
    <x v="2"/>
    <x v="5"/>
    <s v="CAD"/>
    <n v="1431278557"/>
    <n v="1427390557"/>
    <b v="0"/>
    <n v="2"/>
    <b v="0"/>
    <x v="7"/>
    <s v="food trucks"/>
    <x v="2691"/>
    <x v="0"/>
    <m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x v="0"/>
    <s v="USD"/>
    <n v="1427266860"/>
    <n v="1424678460"/>
    <b v="0"/>
    <n v="1"/>
    <b v="0"/>
    <x v="7"/>
    <s v="food trucks"/>
    <x v="2692"/>
    <x v="0"/>
    <m/>
  </r>
  <r>
    <n v="2693"/>
    <s v="Chili dog"/>
    <s v="I want to start a food truck that specializes in chili cheese dogs, using new kinds of meats, cheeses and toppings you wouldn't imagine"/>
    <n v="350"/>
    <n v="481.5"/>
    <x v="2"/>
    <x v="0"/>
    <s v="USD"/>
    <n v="1407899966"/>
    <n v="1405307966"/>
    <b v="0"/>
    <n v="3"/>
    <b v="0"/>
    <x v="7"/>
    <s v="food trucks"/>
    <x v="2693"/>
    <x v="3"/>
    <m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x v="0"/>
    <s v="USD"/>
    <n v="1411701739"/>
    <n v="1409109739"/>
    <b v="0"/>
    <n v="1"/>
    <b v="0"/>
    <x v="7"/>
    <s v="food trucks"/>
    <x v="2694"/>
    <x v="3"/>
    <m/>
  </r>
  <r>
    <n v="2695"/>
    <s v="Fat daddy mac food truck"/>
    <s v="I am creating food magic on the go! Amazing food isn't just for sitdown restaraunts anymore!"/>
    <n v="10000"/>
    <n v="481"/>
    <x v="2"/>
    <x v="0"/>
    <s v="USD"/>
    <n v="1428981718"/>
    <n v="1423801318"/>
    <b v="0"/>
    <n v="3"/>
    <b v="0"/>
    <x v="7"/>
    <s v="food trucks"/>
    <x v="2695"/>
    <x v="0"/>
    <m/>
  </r>
  <r>
    <n v="2696"/>
    <s v="The Military Moms Food Truck"/>
    <s v="The dream to own a food truck, rolling wherever the army sends me, hiring other military spouses and veterans alike! Giving back!"/>
    <n v="750"/>
    <n v="480"/>
    <x v="2"/>
    <x v="0"/>
    <s v="USD"/>
    <n v="1419538560"/>
    <n v="1416600960"/>
    <b v="0"/>
    <n v="38"/>
    <b v="0"/>
    <x v="7"/>
    <s v="food trucks"/>
    <x v="2696"/>
    <x v="3"/>
    <m/>
  </r>
  <r>
    <n v="2697"/>
    <s v="Dough Heads Food Truck: waffles stuffed with sweet + savory"/>
    <s v="Stuffed waffles made from Dough. Sweet, savory, salty and then stuffed with meats, fruits, and sauces!"/>
    <n v="4000"/>
    <n v="480"/>
    <x v="2"/>
    <x v="0"/>
    <s v="USD"/>
    <n v="1438552800"/>
    <n v="1435876423"/>
    <b v="0"/>
    <n v="52"/>
    <b v="0"/>
    <x v="7"/>
    <s v="food trucks"/>
    <x v="2697"/>
    <x v="0"/>
    <m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x v="0"/>
    <s v="USD"/>
    <n v="1403904808"/>
    <n v="1401312808"/>
    <b v="0"/>
    <n v="2"/>
    <b v="0"/>
    <x v="7"/>
    <s v="food trucks"/>
    <x v="2698"/>
    <x v="3"/>
    <m/>
  </r>
  <r>
    <n v="2699"/>
    <s v="my bakery truck"/>
    <s v="Hi, I want make my first bakery. Food truck was great, but I not have a car licence. So, help me to be my dream!"/>
    <n v="4059"/>
    <n v="470"/>
    <x v="2"/>
    <x v="5"/>
    <s v="CAD"/>
    <n v="1407533463"/>
    <n v="1404941463"/>
    <b v="0"/>
    <n v="0"/>
    <b v="0"/>
    <x v="7"/>
    <s v="food trucks"/>
    <x v="2699"/>
    <x v="3"/>
    <m/>
  </r>
  <r>
    <n v="2700"/>
    <s v="Holly's Hot Stuff"/>
    <s v="I currently own and operate a hot dog cart. I am hoping to purchase a used food truck so I can do business year round!"/>
    <n v="315"/>
    <n v="469"/>
    <x v="2"/>
    <x v="0"/>
    <s v="USD"/>
    <n v="1411073972"/>
    <n v="1408481972"/>
    <b v="0"/>
    <n v="4"/>
    <b v="0"/>
    <x v="7"/>
    <s v="food trucks"/>
    <x v="2700"/>
    <x v="3"/>
    <m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x v="17"/>
    <s v="EUR"/>
    <n v="1491586534"/>
    <n v="1488911734"/>
    <b v="0"/>
    <n v="46"/>
    <b v="0"/>
    <x v="1"/>
    <s v="spaces"/>
    <x v="2701"/>
    <x v="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1"/>
    <s v="spaces"/>
    <x v="2702"/>
    <x v="1"/>
    <m/>
  </r>
  <r>
    <n v="2703"/>
    <s v="Bisagra Teatro: Foro Multidisciplinario"/>
    <s v="Â¡Tu nuevo espacio cultural multidisciplinario en el centro de Pachuca, Hidalgo"/>
    <n v="400"/>
    <n v="463"/>
    <x v="3"/>
    <x v="14"/>
    <s v="MXN"/>
    <n v="1490196830"/>
    <n v="1485016430"/>
    <b v="0"/>
    <n v="45"/>
    <b v="0"/>
    <x v="1"/>
    <s v="spaces"/>
    <x v="2703"/>
    <x v="1"/>
    <m/>
  </r>
  <r>
    <n v="2704"/>
    <s v="Little Red Brick House"/>
    <s v="We plan to rescue, relocate, and repurpose, a historic Little Red Brick House, to be incorporated into a riverfront amphitheater."/>
    <n v="37000"/>
    <n v="463"/>
    <x v="3"/>
    <x v="0"/>
    <s v="USD"/>
    <n v="1491421314"/>
    <n v="1487709714"/>
    <b v="0"/>
    <n v="7"/>
    <b v="0"/>
    <x v="1"/>
    <s v="spaces"/>
    <x v="2704"/>
    <x v="1"/>
    <m/>
  </r>
  <r>
    <n v="2705"/>
    <s v="Fischer Theatre Marquee"/>
    <s v="Help light the lights at the historic Fischer Theatre in Danville, IL."/>
    <n v="300"/>
    <n v="460"/>
    <x v="3"/>
    <x v="0"/>
    <s v="USD"/>
    <n v="1490389158"/>
    <n v="1486504758"/>
    <b v="0"/>
    <n v="8"/>
    <b v="0"/>
    <x v="1"/>
    <s v="spaces"/>
    <x v="2705"/>
    <x v="1"/>
    <m/>
  </r>
  <r>
    <n v="2706"/>
    <s v="Nordo's Culinarium: Where Food Meets Art"/>
    <s v="A place where innovation, food, creativity and performance live year round in a historic building in Pioneer Square."/>
    <n v="350"/>
    <n v="460"/>
    <x v="0"/>
    <x v="0"/>
    <s v="USD"/>
    <n v="1413442740"/>
    <n v="1410937483"/>
    <b v="1"/>
    <n v="263"/>
    <b v="1"/>
    <x v="1"/>
    <s v="spaces"/>
    <x v="2706"/>
    <x v="3"/>
    <m/>
  </r>
  <r>
    <n v="2707"/>
    <s v="The Pocket Theater - No one should have to pay to perform!"/>
    <s v="A new performance space in Seattle. A place for artists, comedians, and audiences to meet and collaborate!"/>
    <n v="25000"/>
    <n v="460"/>
    <x v="0"/>
    <x v="0"/>
    <s v="USD"/>
    <n v="1369637940"/>
    <n v="1367088443"/>
    <b v="1"/>
    <n v="394"/>
    <b v="1"/>
    <x v="1"/>
    <s v="spaces"/>
    <x v="2707"/>
    <x v="4"/>
    <m/>
  </r>
  <r>
    <n v="2708"/>
    <s v="Angel Comedy Club"/>
    <s v="Angel Comedy Club: A permanent home for Londonâ€™s loveliest comedy night - a community comedy club"/>
    <n v="15000"/>
    <n v="460"/>
    <x v="0"/>
    <x v="1"/>
    <s v="GBP"/>
    <n v="1469119526"/>
    <n v="1463935526"/>
    <b v="1"/>
    <n v="1049"/>
    <b v="1"/>
    <x v="1"/>
    <s v="spaces"/>
    <x v="2708"/>
    <x v="2"/>
    <m/>
  </r>
  <r>
    <n v="2709"/>
    <s v="Circadium: School of Contemporary Circus - Start Up"/>
    <s v="Give contemporary circus an artistic home in America.  Help us launch the nationâ€™s first higher education program for circus."/>
    <n v="250"/>
    <n v="460"/>
    <x v="0"/>
    <x v="0"/>
    <s v="USD"/>
    <n v="1475553540"/>
    <n v="1472528141"/>
    <b v="1"/>
    <n v="308"/>
    <b v="1"/>
    <x v="1"/>
    <s v="spaces"/>
    <x v="2709"/>
    <x v="2"/>
    <m/>
  </r>
  <r>
    <n v="2710"/>
    <s v="House of Yes"/>
    <s v="Building Brooklyn's own creative venue for circus, theater and events of all types."/>
    <n v="5600"/>
    <n v="460"/>
    <x v="0"/>
    <x v="0"/>
    <s v="USD"/>
    <n v="1407549600"/>
    <n v="1404797428"/>
    <b v="1"/>
    <n v="1088"/>
    <b v="1"/>
    <x v="1"/>
    <s v="spaces"/>
    <x v="2710"/>
    <x v="3"/>
    <m/>
  </r>
  <r>
    <n v="2711"/>
    <s v="The Red Shoes"/>
    <s v="We're aiming to launch a production involving circus performers, musicians and artists in a new space, creating a night of live art."/>
    <n v="1500"/>
    <n v="455"/>
    <x v="0"/>
    <x v="1"/>
    <s v="GBP"/>
    <n v="1403301660"/>
    <n v="1400694790"/>
    <b v="1"/>
    <n v="73"/>
    <b v="1"/>
    <x v="1"/>
    <s v="spaces"/>
    <x v="2711"/>
    <x v="3"/>
    <m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x v="0"/>
    <s v="USD"/>
    <n v="1373738400"/>
    <n v="1370568560"/>
    <b v="1"/>
    <n v="143"/>
    <b v="1"/>
    <x v="1"/>
    <s v="spaces"/>
    <x v="2712"/>
    <x v="4"/>
    <m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x v="0"/>
    <s v="USD"/>
    <n v="1450971684"/>
    <n v="1447515684"/>
    <b v="1"/>
    <n v="1420"/>
    <b v="1"/>
    <x v="1"/>
    <s v="spaces"/>
    <x v="2713"/>
    <x v="0"/>
    <m/>
  </r>
  <r>
    <n v="2714"/>
    <s v="The Crane Theater"/>
    <s v="The Crane will be the new home for independent theater in Northeast Minneapolis"/>
    <n v="13111"/>
    <n v="452"/>
    <x v="0"/>
    <x v="0"/>
    <s v="USD"/>
    <n v="1476486000"/>
    <n v="1474040596"/>
    <b v="1"/>
    <n v="305"/>
    <b v="1"/>
    <x v="1"/>
    <s v="spaces"/>
    <x v="2714"/>
    <x v="2"/>
    <m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x v="0"/>
    <s v="USD"/>
    <n v="1456047228"/>
    <n v="1453109628"/>
    <b v="1"/>
    <n v="551"/>
    <b v="1"/>
    <x v="1"/>
    <s v="spaces"/>
    <x v="2715"/>
    <x v="2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400"/>
    <n v="450"/>
    <x v="0"/>
    <x v="12"/>
    <s v="EUR"/>
    <n v="1444291193"/>
    <n v="1441699193"/>
    <b v="1"/>
    <n v="187"/>
    <b v="1"/>
    <x v="1"/>
    <s v="spaces"/>
    <x v="2716"/>
    <x v="0"/>
    <m/>
  </r>
  <r>
    <n v="2717"/>
    <s v="A Home for Comedy in Vermont!"/>
    <s v="ONLY HOURS LEFT ON THE CAMPAIGN! Our stretch goal is $35k; let's build a home for standup/improv shows &amp; classes in VT!"/>
    <n v="2500"/>
    <n v="450"/>
    <x v="0"/>
    <x v="0"/>
    <s v="USD"/>
    <n v="1417906649"/>
    <n v="1414015049"/>
    <b v="1"/>
    <n v="325"/>
    <b v="1"/>
    <x v="1"/>
    <s v="spaces"/>
    <x v="2717"/>
    <x v="3"/>
    <m/>
  </r>
  <r>
    <n v="2718"/>
    <s v="Bard Beyond the Big Top"/>
    <s v="The Bard has burst beyond the big top and we're reaching out to our Beloved Benefactors to help build our festival's future."/>
    <n v="6300"/>
    <n v="445"/>
    <x v="0"/>
    <x v="0"/>
    <s v="USD"/>
    <n v="1462316400"/>
    <n v="1459865945"/>
    <b v="1"/>
    <n v="148"/>
    <b v="1"/>
    <x v="1"/>
    <s v="spaces"/>
    <x v="2718"/>
    <x v="2"/>
    <m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x v="0"/>
    <s v="USD"/>
    <n v="1460936694"/>
    <n v="1455756294"/>
    <b v="0"/>
    <n v="69"/>
    <b v="1"/>
    <x v="1"/>
    <s v="spaces"/>
    <x v="2719"/>
    <x v="2"/>
    <m/>
  </r>
  <r>
    <n v="2720"/>
    <s v="The Comedy Project"/>
    <s v="An improv, sketch and experimental comedy and cocktail venue in downtown Grand Rapids, Michigan"/>
    <n v="400"/>
    <n v="440"/>
    <x v="0"/>
    <x v="0"/>
    <s v="USD"/>
    <n v="1478866253"/>
    <n v="1476270653"/>
    <b v="0"/>
    <n v="173"/>
    <b v="1"/>
    <x v="1"/>
    <s v="spaces"/>
    <x v="2720"/>
    <x v="2"/>
    <m/>
  </r>
  <r>
    <n v="2721"/>
    <s v="Pi Crust - Easily Connect Electronics To Your Raspberry Pi"/>
    <s v="Pi Crust is a breakout board for the Raspberry Pi that makes it easier to connect electronics - help us to bring this into kit form!"/>
    <n v="2500"/>
    <n v="440"/>
    <x v="0"/>
    <x v="1"/>
    <s v="GBP"/>
    <n v="1378494000"/>
    <n v="1375880598"/>
    <b v="0"/>
    <n v="269"/>
    <b v="1"/>
    <x v="2"/>
    <s v="hardware"/>
    <x v="2721"/>
    <x v="4"/>
    <m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x v="0"/>
    <s v="USD"/>
    <n v="1485722053"/>
    <n v="1480538053"/>
    <b v="0"/>
    <n v="185"/>
    <b v="1"/>
    <x v="2"/>
    <s v="hardware"/>
    <x v="2722"/>
    <x v="2"/>
    <m/>
  </r>
  <r>
    <n v="2723"/>
    <s v="Mega Bar: The most versatile and affordable workout product."/>
    <s v="The most compact and versatile workout product designed to give you unlimited exercise options in the comfort of your home or office."/>
    <n v="2800"/>
    <n v="435"/>
    <x v="0"/>
    <x v="0"/>
    <s v="USD"/>
    <n v="1420060088"/>
    <n v="1414872488"/>
    <b v="0"/>
    <n v="176"/>
    <b v="1"/>
    <x v="2"/>
    <s v="hardware"/>
    <x v="2723"/>
    <x v="3"/>
    <m/>
  </r>
  <r>
    <n v="2724"/>
    <s v="RasPiO GPIO Quick Reference Ruler for Raspberry Pi RPi.GPIO"/>
    <s v="RPi.GPIO Quick reference for GPIO programming on Raspberry Pi. Python code &amp; port ID labels in a convenient 6&quot; PCB ruler"/>
    <n v="400"/>
    <n v="435"/>
    <x v="0"/>
    <x v="1"/>
    <s v="GBP"/>
    <n v="1439625059"/>
    <n v="1436860259"/>
    <b v="0"/>
    <n v="1019"/>
    <b v="1"/>
    <x v="2"/>
    <s v="hardware"/>
    <x v="2724"/>
    <x v="0"/>
    <m/>
  </r>
  <r>
    <n v="2725"/>
    <s v="Digital MPPT and Solar BMS for a Net Zero energy House"/>
    <s v="Best Net Zero energy solution for new or existing house (no more heating or electricity bills)."/>
    <n v="10000"/>
    <n v="435"/>
    <x v="0"/>
    <x v="5"/>
    <s v="CAD"/>
    <n v="1488390735"/>
    <n v="1484070735"/>
    <b v="0"/>
    <n v="113"/>
    <b v="1"/>
    <x v="2"/>
    <s v="hardware"/>
    <x v="2725"/>
    <x v="1"/>
    <m/>
  </r>
  <r>
    <n v="2726"/>
    <s v="Krimston TWO - Dual SIM case for iPhone"/>
    <s v="Krimston TWO: iPhone Dual SIM Case"/>
    <n v="25000"/>
    <n v="433"/>
    <x v="0"/>
    <x v="0"/>
    <s v="USD"/>
    <n v="1461333311"/>
    <n v="1458741311"/>
    <b v="0"/>
    <n v="404"/>
    <b v="1"/>
    <x v="2"/>
    <s v="hardware"/>
    <x v="2726"/>
    <x v="2"/>
    <m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x v="0"/>
    <s v="USD"/>
    <n v="1438964063"/>
    <n v="1436804063"/>
    <b v="0"/>
    <n v="707"/>
    <b v="1"/>
    <x v="2"/>
    <s v="hardware"/>
    <x v="2727"/>
    <x v="0"/>
    <m/>
  </r>
  <r>
    <n v="2728"/>
    <s v="Multi-Function SSD Shield for the Raspberry Pi 2"/>
    <s v="SSD, WiFi, RTC w/Battery and high power USB all in one shield."/>
    <n v="400"/>
    <n v="430"/>
    <x v="0"/>
    <x v="0"/>
    <s v="USD"/>
    <n v="1451485434"/>
    <n v="1448461434"/>
    <b v="0"/>
    <n v="392"/>
    <b v="1"/>
    <x v="2"/>
    <s v="hardware"/>
    <x v="2728"/>
    <x v="0"/>
    <m/>
  </r>
  <r>
    <n v="2729"/>
    <s v="McChi Luggage: It's a Luggage, USB Charger and a Table Top"/>
    <s v="A luggage that is more than a luggage! It is what you want it to be."/>
    <n v="750"/>
    <n v="430"/>
    <x v="0"/>
    <x v="0"/>
    <s v="USD"/>
    <n v="1430459197"/>
    <n v="1427867197"/>
    <b v="0"/>
    <n v="23"/>
    <b v="1"/>
    <x v="2"/>
    <s v="hardware"/>
    <x v="2729"/>
    <x v="0"/>
    <m/>
  </r>
  <r>
    <n v="2730"/>
    <s v="Yaba - Portable Speaker &amp; Guitar Amp"/>
    <s v="The world's most powerful portable speaker and guitar amplifier. Turns any surface into a speaker."/>
    <n v="333"/>
    <n v="430"/>
    <x v="0"/>
    <x v="0"/>
    <s v="USD"/>
    <n v="1366635575"/>
    <n v="1363611575"/>
    <b v="0"/>
    <n v="682"/>
    <b v="1"/>
    <x v="2"/>
    <s v="hardware"/>
    <x v="2730"/>
    <x v="4"/>
    <m/>
  </r>
  <r>
    <n v="2731"/>
    <s v="CybatiWorks - ICS/SCADA/IoT Cybersecurity Education Platform"/>
    <s v="Providing a control system and cybersecurity hands-on educational platform for professionals, home-use, and academic institutions."/>
    <n v="300"/>
    <n v="430"/>
    <x v="0"/>
    <x v="0"/>
    <s v="USD"/>
    <n v="1413604800"/>
    <n v="1408624622"/>
    <b v="0"/>
    <n v="37"/>
    <b v="1"/>
    <x v="2"/>
    <s v="hardware"/>
    <x v="2731"/>
    <x v="3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50"/>
    <n v="430"/>
    <x v="0"/>
    <x v="0"/>
    <s v="USD"/>
    <n v="1369699200"/>
    <n v="1366917828"/>
    <b v="0"/>
    <n v="146"/>
    <b v="1"/>
    <x v="2"/>
    <s v="hardware"/>
    <x v="2732"/>
    <x v="4"/>
    <m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x v="0"/>
    <s v="USD"/>
    <n v="1428643974"/>
    <n v="1423463574"/>
    <b v="0"/>
    <n v="119"/>
    <b v="1"/>
    <x v="2"/>
    <s v="hardware"/>
    <x v="2733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x v="0"/>
    <s v="USD"/>
    <n v="1476395940"/>
    <n v="1473782592"/>
    <b v="0"/>
    <n v="163"/>
    <b v="1"/>
    <x v="2"/>
    <s v="hardware"/>
    <x v="2734"/>
    <x v="2"/>
    <m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x v="1"/>
    <s v="GBP"/>
    <n v="1363204800"/>
    <n v="1360551250"/>
    <b v="0"/>
    <n v="339"/>
    <b v="1"/>
    <x v="2"/>
    <s v="hardware"/>
    <x v="2735"/>
    <x v="4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400"/>
    <n v="425"/>
    <x v="0"/>
    <x v="5"/>
    <s v="CAD"/>
    <n v="1398268773"/>
    <n v="1395676773"/>
    <b v="0"/>
    <n v="58"/>
    <b v="1"/>
    <x v="2"/>
    <s v="hardware"/>
    <x v="2736"/>
    <x v="3"/>
    <m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x v="0"/>
    <s v="USD"/>
    <n v="1389812400"/>
    <n v="1386108087"/>
    <b v="0"/>
    <n v="456"/>
    <b v="1"/>
    <x v="2"/>
    <s v="hardware"/>
    <x v="2737"/>
    <x v="4"/>
    <m/>
  </r>
  <r>
    <n v="2738"/>
    <s v="iPhone7 inVIIctus batterycase customize 3D printed top cover"/>
    <s v="Bringing back the Mojo to the new iPhone with our award winning  removable battery case with customized 3D printed top cover"/>
    <n v="90000"/>
    <n v="425"/>
    <x v="0"/>
    <x v="0"/>
    <s v="USD"/>
    <n v="1478402804"/>
    <n v="1473218804"/>
    <b v="0"/>
    <n v="15"/>
    <b v="1"/>
    <x v="2"/>
    <s v="hardware"/>
    <x v="2738"/>
    <x v="2"/>
    <m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x v="1"/>
    <s v="GBP"/>
    <n v="1399324717"/>
    <n v="1395436717"/>
    <b v="0"/>
    <n v="191"/>
    <b v="1"/>
    <x v="2"/>
    <s v="hardware"/>
    <x v="2739"/>
    <x v="3"/>
    <m/>
  </r>
  <r>
    <n v="2740"/>
    <s v="Vertical Garden Prototype"/>
    <s v="I am interested in testing the plant yields of this vertical garden as well as some other applications"/>
    <n v="1750"/>
    <n v="425"/>
    <x v="0"/>
    <x v="0"/>
    <s v="USD"/>
    <n v="1426117552"/>
    <n v="1423529152"/>
    <b v="0"/>
    <n v="17"/>
    <b v="1"/>
    <x v="2"/>
    <s v="hardware"/>
    <x v="2740"/>
    <x v="0"/>
    <m/>
  </r>
  <r>
    <n v="2741"/>
    <s v="Mrs. Brown and Her Lost Puppy."/>
    <s v="Help me publish my 1st children's book as an aspiring author!"/>
    <n v="110"/>
    <n v="420.99"/>
    <x v="2"/>
    <x v="0"/>
    <s v="USD"/>
    <n v="1413770820"/>
    <n v="1412005602"/>
    <b v="0"/>
    <n v="4"/>
    <b v="0"/>
    <x v="3"/>
    <s v="children's books"/>
    <x v="2741"/>
    <x v="3"/>
    <m/>
  </r>
  <r>
    <n v="2742"/>
    <s v="What a Zoo!"/>
    <s v="The pachyderms at the Denver Zoo are moving. Follow along on the convoluted journey to their new home."/>
    <n v="200"/>
    <n v="420"/>
    <x v="2"/>
    <x v="0"/>
    <s v="USD"/>
    <n v="1337102187"/>
    <n v="1335892587"/>
    <b v="0"/>
    <n v="18"/>
    <b v="0"/>
    <x v="3"/>
    <s v="children's books"/>
    <x v="2742"/>
    <x v="5"/>
    <m/>
  </r>
  <r>
    <n v="2743"/>
    <s v="St. Nick Jr"/>
    <s v="One Christmas every child was naughty, and Santa's son _x000a_St. Nick Jr sacrifices all his gifts over his whole life, for the children"/>
    <n v="5000"/>
    <n v="419"/>
    <x v="2"/>
    <x v="0"/>
    <s v="USD"/>
    <n v="1476863607"/>
    <n v="1474271607"/>
    <b v="0"/>
    <n v="0"/>
    <b v="0"/>
    <x v="3"/>
    <s v="children's books"/>
    <x v="2743"/>
    <x v="2"/>
    <m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x v="0"/>
    <s v="USD"/>
    <n v="1330478998"/>
    <n v="1327886998"/>
    <b v="0"/>
    <n v="22"/>
    <b v="0"/>
    <x v="3"/>
    <s v="children's books"/>
    <x v="2744"/>
    <x v="5"/>
    <m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x v="0"/>
    <s v="USD"/>
    <n v="1342309368"/>
    <n v="1337125368"/>
    <b v="0"/>
    <n v="49"/>
    <b v="0"/>
    <x v="3"/>
    <s v="children's books"/>
    <x v="2745"/>
    <x v="5"/>
    <m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"/>
    <s v="children's books"/>
    <x v="2746"/>
    <x v="3"/>
    <m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x v="0"/>
    <s v="USD"/>
    <n v="1339816200"/>
    <n v="1337095997"/>
    <b v="0"/>
    <n v="4"/>
    <b v="0"/>
    <x v="3"/>
    <s v="children's books"/>
    <x v="2747"/>
    <x v="5"/>
    <m/>
  </r>
  <r>
    <n v="2748"/>
    <s v="Native American Language Book for Children"/>
    <s v="Interactive Book with Audio to learn the Ojibwe Language for Children.  Website, Ebook and more!"/>
    <n v="20000"/>
    <n v="411"/>
    <x v="2"/>
    <x v="0"/>
    <s v="USD"/>
    <n v="1472835802"/>
    <n v="1470243802"/>
    <b v="0"/>
    <n v="4"/>
    <b v="0"/>
    <x v="3"/>
    <s v="children's books"/>
    <x v="2748"/>
    <x v="2"/>
    <m/>
  </r>
  <r>
    <n v="2749"/>
    <s v="A Tree is a Tree, no matter what you see.  CHILDREN'S BOOK"/>
    <s v="Self-publishing my children's book."/>
    <n v="350"/>
    <n v="410"/>
    <x v="2"/>
    <x v="0"/>
    <s v="USD"/>
    <n v="1428171037"/>
    <n v="1425582637"/>
    <b v="0"/>
    <n v="2"/>
    <b v="0"/>
    <x v="3"/>
    <s v="children's books"/>
    <x v="2749"/>
    <x v="0"/>
    <m/>
  </r>
  <r>
    <n v="2750"/>
    <s v="My Child, My Blessing"/>
    <s v="This is a journal where parents daily write something positive about their child.  Places for pictures, too."/>
    <n v="50000"/>
    <n v="410"/>
    <x v="2"/>
    <x v="0"/>
    <s v="USD"/>
    <n v="1341086400"/>
    <n v="1340055345"/>
    <b v="0"/>
    <n v="0"/>
    <b v="0"/>
    <x v="3"/>
    <s v="children's books"/>
    <x v="2750"/>
    <x v="5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700"/>
    <n v="410"/>
    <x v="2"/>
    <x v="0"/>
    <s v="USD"/>
    <n v="1403039842"/>
    <n v="1397855842"/>
    <b v="0"/>
    <n v="0"/>
    <b v="0"/>
    <x v="3"/>
    <s v="children's books"/>
    <x v="2751"/>
    <x v="3"/>
    <m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x v="0"/>
    <s v="USD"/>
    <n v="1324232504"/>
    <n v="1320776504"/>
    <b v="0"/>
    <n v="14"/>
    <b v="0"/>
    <x v="3"/>
    <s v="children's books"/>
    <x v="2752"/>
    <x v="6"/>
    <m/>
  </r>
  <r>
    <n v="2753"/>
    <s v="Dust Bunnies &amp; the Carpet Rat publishing push"/>
    <s v="Written by my daughter and myself, illustrated by Jack Wiens. Everything is complete except for publishing."/>
    <n v="50000"/>
    <n v="408"/>
    <x v="2"/>
    <x v="0"/>
    <s v="USD"/>
    <n v="1346017023"/>
    <n v="1343425023"/>
    <b v="0"/>
    <n v="8"/>
    <b v="0"/>
    <x v="3"/>
    <s v="children's books"/>
    <x v="2753"/>
    <x v="5"/>
    <m/>
  </r>
  <r>
    <n v="2754"/>
    <s v="From here...to there!"/>
    <s v="I have been a writer all my life. But until recently never a parent. I want to write a children book for my children, and yours!"/>
    <n v="50000"/>
    <n v="405"/>
    <x v="2"/>
    <x v="0"/>
    <s v="USD"/>
    <n v="1410448551"/>
    <n v="1407856551"/>
    <b v="0"/>
    <n v="0"/>
    <b v="0"/>
    <x v="3"/>
    <s v="children's books"/>
    <x v="2754"/>
    <x v="3"/>
    <m/>
  </r>
  <r>
    <n v="2755"/>
    <s v="Children's book app: &quot;The story of Setanta&quot;"/>
    <s v="Colourful and imaginative book app for children, will be relished especially by those with Irish roots."/>
    <n v="3000"/>
    <n v="403"/>
    <x v="2"/>
    <x v="17"/>
    <s v="EUR"/>
    <n v="1428519527"/>
    <n v="1425927527"/>
    <b v="0"/>
    <n v="15"/>
    <b v="0"/>
    <x v="3"/>
    <s v="children's books"/>
    <x v="2755"/>
    <x v="0"/>
    <m/>
  </r>
  <r>
    <n v="2756"/>
    <s v="The Most Basic of Truths"/>
    <s v="We all pray to the same God no matter what name we might refer to Him as.  Our children deserve to know this basic truth."/>
    <n v="15000"/>
    <n v="403"/>
    <x v="2"/>
    <x v="0"/>
    <s v="USD"/>
    <n v="1389476201"/>
    <n v="1386884201"/>
    <b v="0"/>
    <n v="33"/>
    <b v="0"/>
    <x v="3"/>
    <s v="children's books"/>
    <x v="2756"/>
    <x v="4"/>
    <m/>
  </r>
  <r>
    <n v="2757"/>
    <s v="C is for Crooked"/>
    <s v="A children's letter book that Lampoons Hillary Clinton"/>
    <n v="5000"/>
    <n v="403"/>
    <x v="2"/>
    <x v="0"/>
    <s v="USD"/>
    <n v="1470498332"/>
    <n v="1469202332"/>
    <b v="0"/>
    <n v="2"/>
    <b v="0"/>
    <x v="3"/>
    <s v="children's books"/>
    <x v="2757"/>
    <x v="2"/>
    <m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x v="2"/>
    <s v="AUD"/>
    <n v="1476095783"/>
    <n v="1474886183"/>
    <b v="0"/>
    <n v="6"/>
    <b v="0"/>
    <x v="3"/>
    <s v="children's books"/>
    <x v="2758"/>
    <x v="2"/>
    <m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x v="2"/>
    <s v="AUD"/>
    <n v="1468658866"/>
    <n v="1464943666"/>
    <b v="0"/>
    <n v="2"/>
    <b v="0"/>
    <x v="3"/>
    <s v="children's books"/>
    <x v="2759"/>
    <x v="2"/>
    <m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x v="1"/>
    <s v="GBP"/>
    <n v="1371726258"/>
    <n v="1369134258"/>
    <b v="0"/>
    <n v="0"/>
    <b v="0"/>
    <x v="3"/>
    <s v="children's books"/>
    <x v="2760"/>
    <x v="4"/>
    <m/>
  </r>
  <r>
    <n v="2761"/>
    <s v="Learn U.S. Geography: Dreaming my way across The U.S."/>
    <s v="Help me give away 500 copies of my picture book so more kids will know US geography!"/>
    <n v="300"/>
    <n v="400.33"/>
    <x v="2"/>
    <x v="0"/>
    <s v="USD"/>
    <n v="1357176693"/>
    <n v="1354584693"/>
    <b v="0"/>
    <n v="4"/>
    <b v="0"/>
    <x v="3"/>
    <s v="children's books"/>
    <x v="2761"/>
    <x v="5"/>
    <m/>
  </r>
  <r>
    <n v="2762"/>
    <s v="How to Create Your Own Magic World. Toy-making guide."/>
    <s v="How-to book of toys and games constructed from materials found in nature, recyclable and easily available."/>
    <n v="50000"/>
    <n v="400"/>
    <x v="2"/>
    <x v="0"/>
    <s v="USD"/>
    <n v="1332114795"/>
    <n v="1326934395"/>
    <b v="0"/>
    <n v="1"/>
    <b v="0"/>
    <x v="3"/>
    <s v="children's books"/>
    <x v="2762"/>
    <x v="5"/>
    <m/>
  </r>
  <r>
    <n v="2763"/>
    <s v="My Christmas Star"/>
    <s v="How Santa finds childrens homes without getting lost by following certain stars."/>
    <n v="15000"/>
    <n v="400"/>
    <x v="2"/>
    <x v="0"/>
    <s v="USD"/>
    <n v="1369403684"/>
    <n v="1365515684"/>
    <b v="0"/>
    <n v="3"/>
    <b v="0"/>
    <x v="3"/>
    <s v="children's books"/>
    <x v="2763"/>
    <x v="4"/>
    <m/>
  </r>
  <r>
    <n v="2764"/>
    <s v="A Growing Adventure"/>
    <s v="My Budding Bears are four teddy bears living in an enchanted garden sharing friendship, tea parties and delightful adventures."/>
    <n v="400"/>
    <n v="400"/>
    <x v="2"/>
    <x v="0"/>
    <s v="USD"/>
    <n v="1338404400"/>
    <n v="1335855631"/>
    <b v="0"/>
    <n v="4"/>
    <b v="0"/>
    <x v="3"/>
    <s v="children's books"/>
    <x v="2764"/>
    <x v="5"/>
    <m/>
  </r>
  <r>
    <n v="2765"/>
    <s v="A Story Book For Kids: Technology and Everyday Life"/>
    <s v="I am writing an illustrated book for children ages 3 to 7 that meshes technology in everyday life stories."/>
    <n v="2500"/>
    <n v="400"/>
    <x v="2"/>
    <x v="0"/>
    <s v="USD"/>
    <n v="1351432428"/>
    <n v="1350050028"/>
    <b v="0"/>
    <n v="0"/>
    <b v="0"/>
    <x v="3"/>
    <s v="children's books"/>
    <x v="2765"/>
    <x v="5"/>
    <m/>
  </r>
  <r>
    <n v="2766"/>
    <s v="Jambie"/>
    <s v="Jambie is a children's book geared towards kids ages 4-9 years of age. This book teaches young children about making wise decisions."/>
    <n v="3500"/>
    <n v="400"/>
    <x v="2"/>
    <x v="0"/>
    <s v="USD"/>
    <n v="1313078518"/>
    <n v="1310486518"/>
    <b v="0"/>
    <n v="4"/>
    <b v="0"/>
    <x v="3"/>
    <s v="children's books"/>
    <x v="2766"/>
    <x v="6"/>
    <m/>
  </r>
  <r>
    <n v="2767"/>
    <s v="the Giant Turnip"/>
    <s v="An animated bedtime story with Dedka, Babka and the rest of the family working together on a BIG problem"/>
    <n v="3255"/>
    <n v="397"/>
    <x v="2"/>
    <x v="5"/>
    <s v="CAD"/>
    <n v="1439766050"/>
    <n v="1434582050"/>
    <b v="0"/>
    <n v="3"/>
    <b v="0"/>
    <x v="3"/>
    <s v="children's books"/>
    <x v="2767"/>
    <x v="0"/>
    <m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x v="0"/>
    <s v="USD"/>
    <n v="1333028723"/>
    <n v="1330440323"/>
    <b v="0"/>
    <n v="34"/>
    <b v="0"/>
    <x v="3"/>
    <s v="children's books"/>
    <x v="2768"/>
    <x v="5"/>
    <m/>
  </r>
  <r>
    <n v="2769"/>
    <s v="Raph the Ninja Giraffe"/>
    <s v="Raph the Ninja Giraffe is a project that is my 5 year old sons idea, &amp; I am working with him to bring his idea to life."/>
    <n v="250"/>
    <n v="391"/>
    <x v="2"/>
    <x v="1"/>
    <s v="GBP"/>
    <n v="1401997790"/>
    <n v="1397677790"/>
    <b v="0"/>
    <n v="2"/>
    <b v="0"/>
    <x v="3"/>
    <s v="children's books"/>
    <x v="2769"/>
    <x v="3"/>
    <m/>
  </r>
  <r>
    <n v="2770"/>
    <s v="The Story Of Circle And Square"/>
    <s v="A story about two friends who part ways because they are different, then reunite after learning they both are made of atoms."/>
    <n v="300"/>
    <n v="385"/>
    <x v="2"/>
    <x v="0"/>
    <s v="USD"/>
    <n v="1395158130"/>
    <n v="1392569730"/>
    <b v="0"/>
    <n v="33"/>
    <b v="0"/>
    <x v="3"/>
    <s v="children's books"/>
    <x v="2770"/>
    <x v="3"/>
    <m/>
  </r>
  <r>
    <n v="2771"/>
    <s v="Hello Vermont (4 Seasons Children's Books)"/>
    <s v="Hello Vermont are books that demonstrate the 4 seasons. Subtitles: Soggy Spring, Sizzling Summer, Fabulous Fall &amp; Winter Wonderland."/>
    <n v="2000"/>
    <n v="385"/>
    <x v="2"/>
    <x v="0"/>
    <s v="USD"/>
    <n v="1359738000"/>
    <n v="1355489140"/>
    <b v="0"/>
    <n v="0"/>
    <b v="0"/>
    <x v="3"/>
    <s v="children's books"/>
    <x v="2771"/>
    <x v="5"/>
    <m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x v="0"/>
    <s v="USD"/>
    <n v="1381006294"/>
    <n v="1379710294"/>
    <b v="0"/>
    <n v="0"/>
    <b v="0"/>
    <x v="3"/>
    <s v="children's books"/>
    <x v="2772"/>
    <x v="4"/>
    <m/>
  </r>
  <r>
    <n v="2773"/>
    <s v="The Boat That Couldn't Float"/>
    <s v="Parents know the pain of rereading bad bedtime stories. I want to write stories that all ages will enjoy"/>
    <n v="300"/>
    <n v="381"/>
    <x v="2"/>
    <x v="5"/>
    <s v="CAD"/>
    <n v="1461530721"/>
    <n v="1460666721"/>
    <b v="0"/>
    <n v="1"/>
    <b v="0"/>
    <x v="3"/>
    <s v="children's books"/>
    <x v="2773"/>
    <x v="2"/>
    <m/>
  </r>
  <r>
    <n v="2774"/>
    <s v="Welcome to Jangala Tribal Warriors: Book One"/>
    <s v="Building the inner wealth of children builds stronger families, schools and communities. Peaceful and positive relationships flourish."/>
    <n v="650"/>
    <n v="380"/>
    <x v="2"/>
    <x v="0"/>
    <s v="USD"/>
    <n v="1362711728"/>
    <n v="1360119728"/>
    <b v="0"/>
    <n v="13"/>
    <b v="0"/>
    <x v="3"/>
    <s v="children's books"/>
    <x v="2774"/>
    <x v="4"/>
    <m/>
  </r>
  <r>
    <n v="2775"/>
    <s v="Kids Radio Klassics and Kids Radio Theatre"/>
    <s v="Kids Radio Theatre is a radio show played on National Pubic Radio to teach children all about theatre every Sunday 20 states."/>
    <n v="3500"/>
    <n v="380"/>
    <x v="2"/>
    <x v="0"/>
    <s v="USD"/>
    <n v="1323994754"/>
    <n v="1321402754"/>
    <b v="0"/>
    <n v="2"/>
    <b v="0"/>
    <x v="3"/>
    <s v="children's books"/>
    <x v="2775"/>
    <x v="6"/>
    <m/>
  </r>
  <r>
    <n v="2776"/>
    <s v="Superheroes That Make Differences"/>
    <s v="A young girlâ€™s journey into a world of superheroesâ€”exploring love, compassion and acceptance with mystical creatures from far away."/>
    <n v="2000"/>
    <n v="380"/>
    <x v="2"/>
    <x v="0"/>
    <s v="USD"/>
    <n v="1434092876"/>
    <n v="1431414476"/>
    <b v="0"/>
    <n v="36"/>
    <b v="0"/>
    <x v="3"/>
    <s v="children's books"/>
    <x v="2776"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x v="0"/>
    <s v="USD"/>
    <n v="1437149004"/>
    <n v="1434557004"/>
    <b v="0"/>
    <n v="1"/>
    <b v="0"/>
    <x v="3"/>
    <s v="children's books"/>
    <x v="2777"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300"/>
    <n v="376"/>
    <x v="2"/>
    <x v="0"/>
    <s v="USD"/>
    <n v="1409009306"/>
    <n v="1406417306"/>
    <b v="0"/>
    <n v="15"/>
    <b v="0"/>
    <x v="3"/>
    <s v="children's books"/>
    <x v="2778"/>
    <x v="3"/>
    <m/>
  </r>
  <r>
    <n v="2779"/>
    <s v="Our Moon... A book on life for both parents and children."/>
    <s v="Our Moon is a simple book based on a nightly tradition my mother and youngest son started while I was working away."/>
    <n v="2000000"/>
    <n v="376"/>
    <x v="2"/>
    <x v="0"/>
    <s v="USD"/>
    <n v="1448204621"/>
    <n v="1445609021"/>
    <b v="0"/>
    <n v="1"/>
    <b v="0"/>
    <x v="3"/>
    <s v="children's books"/>
    <x v="2779"/>
    <x v="0"/>
    <m/>
  </r>
  <r>
    <n v="2780"/>
    <s v="Travel with baby"/>
    <s v="Turn the World with my kids, and then write a book with the advice for traveling with baby"/>
    <n v="6500"/>
    <n v="375"/>
    <x v="2"/>
    <x v="13"/>
    <s v="EUR"/>
    <n v="1489142688"/>
    <n v="1486550688"/>
    <b v="0"/>
    <n v="0"/>
    <b v="0"/>
    <x v="3"/>
    <s v="children's books"/>
    <x v="2780"/>
    <x v="1"/>
    <m/>
  </r>
  <r>
    <n v="2781"/>
    <s v="University of Utah presents V-Day 2015-The Vagina Monologues"/>
    <s v="STRIKE, DANCE AND RISE with us at the University of Utah to end violence against women and girls!"/>
    <n v="300"/>
    <n v="375"/>
    <x v="0"/>
    <x v="0"/>
    <s v="USD"/>
    <n v="1423724400"/>
    <n v="1421274954"/>
    <b v="0"/>
    <n v="28"/>
    <b v="1"/>
    <x v="1"/>
    <s v="plays"/>
    <x v="2781"/>
    <x v="0"/>
    <m/>
  </r>
  <r>
    <n v="2782"/>
    <s v="Better Than Ever Productions presents Geezer Game"/>
    <s v="The premiere theatre troupe in SE Michigan offering acting opportunities for the 50+ actor."/>
    <n v="10000"/>
    <n v="375"/>
    <x v="0"/>
    <x v="0"/>
    <s v="USD"/>
    <n v="1424149140"/>
    <n v="1421964718"/>
    <b v="0"/>
    <n v="18"/>
    <b v="1"/>
    <x v="1"/>
    <s v="plays"/>
    <x v="2782"/>
    <x v="0"/>
    <m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x v="1"/>
    <s v="GBP"/>
    <n v="1429793446"/>
    <n v="1428583846"/>
    <b v="0"/>
    <n v="61"/>
    <b v="1"/>
    <x v="1"/>
    <s v="plays"/>
    <x v="2783"/>
    <x v="0"/>
    <m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x v="0"/>
    <s v="USD"/>
    <n v="1414608843"/>
    <n v="1412794443"/>
    <b v="0"/>
    <n v="108"/>
    <b v="1"/>
    <x v="1"/>
    <s v="plays"/>
    <x v="2784"/>
    <x v="3"/>
    <m/>
  </r>
  <r>
    <n v="2785"/>
    <s v="Henry VI: The War of the Roses"/>
    <s v="Bare Theatre and Raleigh Little Theatre present Shakespeare's epic, set in a post-apocalyptic dystopia."/>
    <n v="300"/>
    <n v="369"/>
    <x v="0"/>
    <x v="0"/>
    <s v="USD"/>
    <n v="1470430800"/>
    <n v="1467865967"/>
    <b v="0"/>
    <n v="142"/>
    <b v="1"/>
    <x v="1"/>
    <s v="plays"/>
    <x v="2785"/>
    <x v="2"/>
    <m/>
  </r>
  <r>
    <n v="2786"/>
    <s v="Fierce"/>
    <s v="A heart-melting farce about sex, art and the lovelorn lay-abouts of London-town."/>
    <n v="5000"/>
    <n v="367"/>
    <x v="0"/>
    <x v="1"/>
    <s v="GBP"/>
    <n v="1404913180"/>
    <n v="1403703580"/>
    <b v="0"/>
    <n v="74"/>
    <b v="1"/>
    <x v="1"/>
    <s v="plays"/>
    <x v="2786"/>
    <x v="3"/>
    <m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x v="0"/>
    <s v="USD"/>
    <n v="1405658752"/>
    <n v="1403066752"/>
    <b v="0"/>
    <n v="38"/>
    <b v="1"/>
    <x v="1"/>
    <s v="plays"/>
    <x v="2787"/>
    <x v="3"/>
    <m/>
  </r>
  <r>
    <n v="2788"/>
    <s v="ACT Underground Theatre, TLDC"/>
    <s v="MOVING FORWARD! WE HAVE REACHED GOAL BUT HAVE MORE TIME!! PLEASE CONSIDER PLEDGING."/>
    <n v="3500"/>
    <n v="361"/>
    <x v="0"/>
    <x v="0"/>
    <s v="USD"/>
    <n v="1469811043"/>
    <n v="1467219043"/>
    <b v="0"/>
    <n v="20"/>
    <b v="1"/>
    <x v="1"/>
    <s v="plays"/>
    <x v="2788"/>
    <x v="2"/>
    <m/>
  </r>
  <r>
    <n v="2789"/>
    <s v="The Adventurers Club"/>
    <s v="BNT's Biggest Adventure So Far: Our 2015 full length production!"/>
    <n v="50000"/>
    <n v="360"/>
    <x v="0"/>
    <x v="0"/>
    <s v="USD"/>
    <n v="1426132800"/>
    <n v="1424477934"/>
    <b v="0"/>
    <n v="24"/>
    <b v="1"/>
    <x v="1"/>
    <s v="plays"/>
    <x v="2789"/>
    <x v="0"/>
    <m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x v="0"/>
    <s v="USD"/>
    <n v="1423693903"/>
    <n v="1421101903"/>
    <b v="0"/>
    <n v="66"/>
    <b v="1"/>
    <x v="1"/>
    <s v="plays"/>
    <x v="2790"/>
    <x v="0"/>
    <m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x v="0"/>
    <s v="USD"/>
    <n v="1473393600"/>
    <n v="1470778559"/>
    <b v="0"/>
    <n v="28"/>
    <b v="1"/>
    <x v="1"/>
    <s v="plays"/>
    <x v="2791"/>
    <x v="2"/>
    <m/>
  </r>
  <r>
    <n v="2792"/>
    <s v="That Still Small Voice Stage Play"/>
    <s v="Homeless and hopeless, this prequel tells the story of a Colorado youth who leans on her friends when family leaves her behind."/>
    <n v="50000"/>
    <n v="359"/>
    <x v="0"/>
    <x v="0"/>
    <s v="USD"/>
    <n v="1439357559"/>
    <n v="1435469559"/>
    <b v="0"/>
    <n v="24"/>
    <b v="1"/>
    <x v="1"/>
    <s v="plays"/>
    <x v="2792"/>
    <x v="0"/>
    <m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x v="2"/>
    <s v="AUD"/>
    <n v="1437473005"/>
    <n v="1434881005"/>
    <b v="0"/>
    <n v="73"/>
    <b v="1"/>
    <x v="1"/>
    <s v="plays"/>
    <x v="2793"/>
    <x v="0"/>
    <m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x v="1"/>
    <s v="GBP"/>
    <n v="1457031600"/>
    <n v="1455640559"/>
    <b v="0"/>
    <n v="3"/>
    <b v="1"/>
    <x v="1"/>
    <s v="plays"/>
    <x v="2794"/>
    <x v="2"/>
    <m/>
  </r>
  <r>
    <n v="2795"/>
    <s v="Good Men Wanted at ANT Fest"/>
    <s v="A new play about five bad bitches who fought in the Civil War disguised as men, premiering at Ars Nova's ANT Fest."/>
    <n v="350"/>
    <n v="355"/>
    <x v="0"/>
    <x v="0"/>
    <s v="USD"/>
    <n v="1402095600"/>
    <n v="1400675841"/>
    <b v="0"/>
    <n v="20"/>
    <b v="1"/>
    <x v="1"/>
    <s v="plays"/>
    <x v="2795"/>
    <x v="3"/>
    <m/>
  </r>
  <r>
    <n v="2796"/>
    <s v="Fishcakes"/>
    <s v="Fishcakes is a piece of new writing for the Camden Fringe that explores a story of love, loss, and all the â€˜little things'."/>
    <n v="347"/>
    <n v="353"/>
    <x v="0"/>
    <x v="1"/>
    <s v="GBP"/>
    <n v="1404564028"/>
    <n v="1401972028"/>
    <b v="0"/>
    <n v="21"/>
    <b v="1"/>
    <x v="1"/>
    <s v="plays"/>
    <x v="2796"/>
    <x v="3"/>
    <m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x v="1"/>
    <s v="GBP"/>
    <n v="1404858840"/>
    <n v="1402266840"/>
    <b v="0"/>
    <n v="94"/>
    <b v="1"/>
    <x v="1"/>
    <s v="plays"/>
    <x v="2797"/>
    <x v="3"/>
    <m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x v="1"/>
    <s v="GBP"/>
    <n v="1438358400"/>
    <n v="1437063121"/>
    <b v="0"/>
    <n v="139"/>
    <b v="1"/>
    <x v="1"/>
    <s v="plays"/>
    <x v="2798"/>
    <x v="0"/>
    <m/>
  </r>
  <r>
    <n v="2799"/>
    <s v="Yuri in Edinburgh"/>
    <s v="August012 make their debut at Edinburgh Fringe with their play about the absurdity of wanting to bring children into a deranged world"/>
    <n v="200000"/>
    <n v="350"/>
    <x v="0"/>
    <x v="1"/>
    <s v="GBP"/>
    <n v="1466179200"/>
    <n v="1463466070"/>
    <b v="0"/>
    <n v="130"/>
    <b v="1"/>
    <x v="1"/>
    <s v="plays"/>
    <x v="2799"/>
    <x v="2"/>
    <m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x v="1"/>
    <s v="GBP"/>
    <n v="1420377366"/>
    <n v="1415193366"/>
    <b v="0"/>
    <n v="31"/>
    <b v="1"/>
    <x v="1"/>
    <s v="plays"/>
    <x v="2800"/>
    <x v="3"/>
    <m/>
  </r>
  <r>
    <n v="2801"/>
    <s v="A Dream Play"/>
    <s v="Arise Theatre Company's production of August Strindberg's expressionist masterpiece 'A Dream Play'."/>
    <n v="250"/>
    <n v="350"/>
    <x v="0"/>
    <x v="2"/>
    <s v="AUD"/>
    <n v="1412938800"/>
    <n v="1411019409"/>
    <b v="0"/>
    <n v="13"/>
    <b v="1"/>
    <x v="1"/>
    <s v="plays"/>
    <x v="2801"/>
    <x v="3"/>
    <m/>
  </r>
  <r>
    <n v="2802"/>
    <s v="The Eulogy of Toby Peach - Edinburgh Festival 2015"/>
    <s v="An honest &amp; inspiring journey with cancer, discovery of self-mortality &amp; celebration of life. Winner of IdeasTap Underbelly Award 2015."/>
    <n v="2224"/>
    <n v="350"/>
    <x v="0"/>
    <x v="1"/>
    <s v="GBP"/>
    <n v="1438875107"/>
    <n v="1436283107"/>
    <b v="0"/>
    <n v="90"/>
    <b v="1"/>
    <x v="1"/>
    <s v="plays"/>
    <x v="2802"/>
    <x v="0"/>
    <m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x v="0"/>
    <s v="USD"/>
    <n v="1437004800"/>
    <n v="1433295276"/>
    <b v="0"/>
    <n v="141"/>
    <b v="1"/>
    <x v="1"/>
    <s v="plays"/>
    <x v="2803"/>
    <x v="0"/>
    <m/>
  </r>
  <r>
    <n v="2804"/>
    <s v="The Piano Man"/>
    <s v="The real-life story of the mysterious 'Piano Man' who washed ashore with no memory; with no speech; but with an amazing ability..."/>
    <n v="500000"/>
    <n v="345"/>
    <x v="0"/>
    <x v="1"/>
    <s v="GBP"/>
    <n v="1411987990"/>
    <n v="1409395990"/>
    <b v="0"/>
    <n v="23"/>
    <b v="1"/>
    <x v="1"/>
    <s v="plays"/>
    <x v="2804"/>
    <x v="3"/>
    <m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x v="1"/>
    <s v="GBP"/>
    <n v="1440245273"/>
    <n v="1438085273"/>
    <b v="0"/>
    <n v="18"/>
    <b v="1"/>
    <x v="1"/>
    <s v="plays"/>
    <x v="2805"/>
    <x v="0"/>
    <m/>
  </r>
  <r>
    <n v="2806"/>
    <s v="And Now: The World!"/>
    <s v="A one woman show about the challenges of being a feminist in a digital age. Touring 6 UK cities. Now with Stretch Goals!"/>
    <n v="6000"/>
    <n v="341"/>
    <x v="0"/>
    <x v="1"/>
    <s v="GBP"/>
    <n v="1438772400"/>
    <n v="1435645490"/>
    <b v="0"/>
    <n v="76"/>
    <b v="1"/>
    <x v="1"/>
    <s v="plays"/>
    <x v="2806"/>
    <x v="0"/>
    <m/>
  </r>
  <r>
    <n v="2807"/>
    <s v="The Commission Theatre Co."/>
    <s v="Bringing Shakespeare back to the Playwrights"/>
    <n v="300"/>
    <n v="340"/>
    <x v="0"/>
    <x v="0"/>
    <s v="USD"/>
    <n v="1435611438"/>
    <n v="1433019438"/>
    <b v="0"/>
    <n v="93"/>
    <b v="1"/>
    <x v="1"/>
    <s v="plays"/>
    <x v="2807"/>
    <x v="0"/>
    <m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1"/>
    <s v="plays"/>
    <x v="2808"/>
    <x v="0"/>
    <m/>
  </r>
  <r>
    <n v="2809"/>
    <s v="Sugarglass Theatre"/>
    <s v="Sugarglass is a Dublin based theatre company committed to international collaboration. 2016 sees the launch of their NYC division."/>
    <n v="24500"/>
    <n v="335"/>
    <x v="0"/>
    <x v="0"/>
    <s v="USD"/>
    <n v="1459348740"/>
    <n v="1458647725"/>
    <b v="0"/>
    <n v="21"/>
    <b v="1"/>
    <x v="1"/>
    <s v="plays"/>
    <x v="2809"/>
    <x v="2"/>
    <m/>
  </r>
  <r>
    <n v="2810"/>
    <s v="Bring Bigger, Badder BRIEF HISTORY Back To The Stage!"/>
    <s v="We're remounting the musical that brought down the Bush Administration: A Brief History of the Earth And Everything In It!"/>
    <n v="5000"/>
    <n v="335"/>
    <x v="0"/>
    <x v="0"/>
    <s v="USD"/>
    <n v="1401595140"/>
    <n v="1398828064"/>
    <b v="0"/>
    <n v="57"/>
    <b v="1"/>
    <x v="1"/>
    <s v="plays"/>
    <x v="2810"/>
    <x v="3"/>
    <m/>
  </r>
  <r>
    <n v="2811"/>
    <s v="Ray Gunn and Starburst"/>
    <s v="Ray Gunn and Starburst is an audio sci-fi/comedy sending up the tropes of classic and pulp science-fiction."/>
    <n v="60000"/>
    <n v="335"/>
    <x v="0"/>
    <x v="1"/>
    <s v="GBP"/>
    <n v="1424692503"/>
    <n v="1422100503"/>
    <b v="0"/>
    <n v="108"/>
    <b v="1"/>
    <x v="1"/>
    <s v="plays"/>
    <x v="2811"/>
    <x v="0"/>
    <m/>
  </r>
  <r>
    <n v="2812"/>
    <s v="BULL by Mike Bartlett at the Coal Mine Theatre"/>
    <s v="&quot;A short, nasty and razor sharp play in one of Toronto's hottest new &quot;off-off Broadway&quot; style venues."/>
    <n v="220000"/>
    <n v="335"/>
    <x v="0"/>
    <x v="5"/>
    <s v="CAD"/>
    <n v="1428292800"/>
    <n v="1424368298"/>
    <b v="0"/>
    <n v="83"/>
    <b v="1"/>
    <x v="1"/>
    <s v="plays"/>
    <x v="2812"/>
    <x v="0"/>
    <m/>
  </r>
  <r>
    <n v="2813"/>
    <s v="Hi, Are You Single? by Ryan J. Haddad"/>
    <s v="Ryan has a higher sex drive than you. He also has cerebral palsy. Join him for his hilarious and poignant new solo show!"/>
    <n v="10000"/>
    <n v="334"/>
    <x v="0"/>
    <x v="0"/>
    <s v="USD"/>
    <n v="1481737761"/>
    <n v="1479577761"/>
    <b v="0"/>
    <n v="96"/>
    <b v="1"/>
    <x v="1"/>
    <s v="plays"/>
    <x v="2813"/>
    <x v="2"/>
    <m/>
  </r>
  <r>
    <n v="2814"/>
    <s v="Stitching by Anthony Neilson"/>
    <s v="Stitching is a play exploring how a couple cope with the loss of their child. It will run for a month at The Drayton Arms Theatre."/>
    <n v="15000"/>
    <n v="330"/>
    <x v="0"/>
    <x v="1"/>
    <s v="GBP"/>
    <n v="1431164115"/>
    <n v="1428572115"/>
    <b v="0"/>
    <n v="64"/>
    <b v="1"/>
    <x v="1"/>
    <s v="plays"/>
    <x v="2814"/>
    <x v="0"/>
    <m/>
  </r>
  <r>
    <n v="2815"/>
    <s v="Widow's Wedding Dress"/>
    <s v="Set in 1950s Northern Ireland, this play tells the story of two sisters in a community of Travellers, or Irish Gypsies."/>
    <n v="3000"/>
    <n v="327"/>
    <x v="0"/>
    <x v="5"/>
    <s v="CAD"/>
    <n v="1470595109"/>
    <n v="1468003109"/>
    <b v="0"/>
    <n v="14"/>
    <b v="1"/>
    <x v="1"/>
    <s v="plays"/>
    <x v="2815"/>
    <x v="2"/>
    <m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1"/>
    <s v="plays"/>
    <x v="2816"/>
    <x v="0"/>
    <m/>
  </r>
  <r>
    <n v="2817"/>
    <s v="After The End"/>
    <s v="Let Go Theatre Co's very first production is going ahead in June 2015. Help support a brand new theatre co as we begin our adventure"/>
    <n v="8000"/>
    <n v="325"/>
    <x v="0"/>
    <x v="1"/>
    <s v="GBP"/>
    <n v="1425136462"/>
    <n v="1421680462"/>
    <b v="0"/>
    <n v="33"/>
    <b v="1"/>
    <x v="1"/>
    <s v="plays"/>
    <x v="2817"/>
    <x v="0"/>
    <m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1"/>
    <s v="plays"/>
    <x v="2818"/>
    <x v="0"/>
    <m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x v="1"/>
    <s v="GBP"/>
    <n v="1434285409"/>
    <n v="1431693409"/>
    <b v="0"/>
    <n v="104"/>
    <b v="1"/>
    <x v="1"/>
    <s v="plays"/>
    <x v="2819"/>
    <x v="0"/>
    <m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x v="1"/>
    <s v="GBP"/>
    <n v="1456444800"/>
    <n v="1454337589"/>
    <b v="0"/>
    <n v="20"/>
    <b v="1"/>
    <x v="1"/>
    <s v="plays"/>
    <x v="2820"/>
    <x v="2"/>
    <m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x v="1"/>
    <s v="GBP"/>
    <n v="1411510135"/>
    <n v="1408918135"/>
    <b v="0"/>
    <n v="35"/>
    <b v="1"/>
    <x v="1"/>
    <s v="plays"/>
    <x v="2821"/>
    <x v="3"/>
    <m/>
  </r>
  <r>
    <n v="2822"/>
    <s v="Theatre Forever's The Nature Crown"/>
    <s v="A campaign to support the artists creating Theatre Forever's The Nature Crown, premiering in the Guthrie Theater's Dowling Studio!"/>
    <n v="200"/>
    <n v="320"/>
    <x v="0"/>
    <x v="0"/>
    <s v="USD"/>
    <n v="1427469892"/>
    <n v="1424881492"/>
    <b v="0"/>
    <n v="94"/>
    <b v="1"/>
    <x v="1"/>
    <s v="plays"/>
    <x v="2822"/>
    <x v="0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0"/>
    <n v="320"/>
    <x v="0"/>
    <x v="1"/>
    <s v="GBP"/>
    <n v="1427842740"/>
    <n v="1425428206"/>
    <b v="0"/>
    <n v="14"/>
    <b v="1"/>
    <x v="1"/>
    <s v="plays"/>
    <x v="2823"/>
    <x v="0"/>
    <m/>
  </r>
  <r>
    <n v="2824"/>
    <s v="The Rooftop"/>
    <s v="I wrote a One Act play called The Rooftop for a Female Playwright's festival. Every little bit helps!"/>
    <n v="300"/>
    <n v="317"/>
    <x v="0"/>
    <x v="0"/>
    <s v="USD"/>
    <n v="1434159780"/>
    <n v="1431412196"/>
    <b v="0"/>
    <n v="15"/>
    <b v="1"/>
    <x v="1"/>
    <s v="plays"/>
    <x v="2824"/>
    <x v="0"/>
    <m/>
  </r>
  <r>
    <n v="2825"/>
    <s v="The Night Before Christmas"/>
    <s v="Help Saltmine Theatre Company tell the exciting story of St Nicholas and the importance of gratefulness in their new Christmas show."/>
    <n v="7500"/>
    <n v="316"/>
    <x v="0"/>
    <x v="1"/>
    <s v="GBP"/>
    <n v="1449255686"/>
    <n v="1446663686"/>
    <b v="0"/>
    <n v="51"/>
    <b v="1"/>
    <x v="1"/>
    <s v="plays"/>
    <x v="2825"/>
    <x v="0"/>
    <m/>
  </r>
  <r>
    <n v="2826"/>
    <s v="Mickey &amp; Worm: The Tour"/>
    <s v="Mickey &amp; Worm is a Noir stage experience, written by Santa Paula playwright John McKinley and back again on tour by popular demand!"/>
    <n v="300"/>
    <n v="312"/>
    <x v="0"/>
    <x v="0"/>
    <s v="USD"/>
    <n v="1436511600"/>
    <n v="1434415812"/>
    <b v="0"/>
    <n v="19"/>
    <b v="1"/>
    <x v="1"/>
    <s v="plays"/>
    <x v="2826"/>
    <x v="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x v="0"/>
    <s v="USD"/>
    <n v="1464971400"/>
    <n v="1462379066"/>
    <b v="0"/>
    <n v="23"/>
    <b v="1"/>
    <x v="1"/>
    <s v="plays"/>
    <x v="2827"/>
    <x v="2"/>
    <m/>
  </r>
  <r>
    <n v="2828"/>
    <s v="Peace In Our Time"/>
    <s v="The Battle of Britain has been lost; London is occupied, who can you trust? Help produce this classic piece of theatre. Drama for now."/>
    <n v="300"/>
    <n v="310"/>
    <x v="0"/>
    <x v="1"/>
    <s v="GBP"/>
    <n v="1443826800"/>
    <n v="1441606869"/>
    <b v="0"/>
    <n v="97"/>
    <b v="1"/>
    <x v="1"/>
    <s v="plays"/>
    <x v="2828"/>
    <x v="0"/>
    <m/>
  </r>
  <r>
    <n v="2829"/>
    <s v="MUMBURGER by Sarah Kosar"/>
    <s v="In a visceral new play about family, grief and red meat, Sarah Kosar (Royal Court) asks how far we'd go to connect with those we love."/>
    <n v="80000"/>
    <n v="310"/>
    <x v="0"/>
    <x v="1"/>
    <s v="GBP"/>
    <n v="1464863118"/>
    <n v="1462443918"/>
    <b v="0"/>
    <n v="76"/>
    <b v="1"/>
    <x v="1"/>
    <s v="plays"/>
    <x v="2829"/>
    <x v="2"/>
    <m/>
  </r>
  <r>
    <n v="2830"/>
    <s v="Nakhtik and Avalon"/>
    <s v="Avalon is a new South African Township play and Nakhtik is a  danced political lecture."/>
    <n v="25000"/>
    <n v="310"/>
    <x v="0"/>
    <x v="0"/>
    <s v="USD"/>
    <n v="1399867140"/>
    <n v="1398802148"/>
    <b v="0"/>
    <n v="11"/>
    <b v="1"/>
    <x v="1"/>
    <s v="plays"/>
    <x v="2830"/>
    <x v="3"/>
    <m/>
  </r>
  <r>
    <n v="2831"/>
    <s v="Tackett &amp; Pyke put on a Play"/>
    <s v="We each wrote a play and would like to produce them for you for nothing more than art's sake!"/>
    <n v="300"/>
    <n v="310"/>
    <x v="0"/>
    <x v="0"/>
    <s v="USD"/>
    <n v="1437076070"/>
    <n v="1434484070"/>
    <b v="0"/>
    <n v="52"/>
    <b v="1"/>
    <x v="1"/>
    <s v="plays"/>
    <x v="2831"/>
    <x v="0"/>
    <m/>
  </r>
  <r>
    <n v="2832"/>
    <s v="Secret Diaries"/>
    <s v="Charting the big stuff in life from dance routines to coming out; exploring homophobia, family, friendship &amp; finding your own voice."/>
    <n v="100000"/>
    <n v="305"/>
    <x v="0"/>
    <x v="1"/>
    <s v="GBP"/>
    <n v="1416780000"/>
    <n v="1414342894"/>
    <b v="0"/>
    <n v="95"/>
    <b v="1"/>
    <x v="1"/>
    <s v="plays"/>
    <x v="2832"/>
    <x v="3"/>
    <m/>
  </r>
  <r>
    <n v="2833"/>
    <s v="Star Man Rocket Man"/>
    <s v="A new play about exploring outer space"/>
    <n v="1500"/>
    <n v="302"/>
    <x v="0"/>
    <x v="0"/>
    <s v="USD"/>
    <n v="1444528800"/>
    <n v="1442804633"/>
    <b v="0"/>
    <n v="35"/>
    <b v="1"/>
    <x v="1"/>
    <s v="plays"/>
    <x v="2833"/>
    <x v="0"/>
    <m/>
  </r>
  <r>
    <n v="2834"/>
    <s v="Thank You For Smoking"/>
    <s v="Thank You For Smoking. A play about love, 5 trillion cigarettes and how the Flintstones earned the tobacco industry millions."/>
    <n v="15000"/>
    <n v="301"/>
    <x v="0"/>
    <x v="1"/>
    <s v="GBP"/>
    <n v="1422658930"/>
    <n v="1421362930"/>
    <b v="0"/>
    <n v="21"/>
    <b v="1"/>
    <x v="1"/>
    <s v="plays"/>
    <x v="2834"/>
    <x v="0"/>
    <m/>
  </r>
  <r>
    <n v="2835"/>
    <s v="Land of the Three Towers"/>
    <s v="A celebratory community theatre project about the Focus E15 Occupation of empty council homes on Carpenters Estate."/>
    <n v="9000"/>
    <n v="301"/>
    <x v="0"/>
    <x v="1"/>
    <s v="GBP"/>
    <n v="1449273600"/>
    <n v="1446742417"/>
    <b v="0"/>
    <n v="93"/>
    <b v="1"/>
    <x v="1"/>
    <s v="plays"/>
    <x v="2835"/>
    <x v="0"/>
    <m/>
  </r>
  <r>
    <n v="2836"/>
    <s v="&quot;The Colored Museum&quot; by George C. Wolfe"/>
    <s v="We're fundraising $450 by Feb.17, 2017 to purchase the rights for the show &amp; any extra proceeds will be used toward props and costume."/>
    <n v="300"/>
    <n v="301"/>
    <x v="0"/>
    <x v="0"/>
    <s v="USD"/>
    <n v="1487393940"/>
    <n v="1484115418"/>
    <b v="0"/>
    <n v="11"/>
    <b v="1"/>
    <x v="1"/>
    <s v="plays"/>
    <x v="2836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125"/>
    <n v="301"/>
    <x v="0"/>
    <x v="5"/>
    <s v="CAD"/>
    <n v="1449701284"/>
    <n v="1446241684"/>
    <b v="0"/>
    <n v="21"/>
    <b v="1"/>
    <x v="1"/>
    <s v="plays"/>
    <x v="2837"/>
    <x v="0"/>
    <m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x v="0"/>
    <s v="USD"/>
    <n v="1407967200"/>
    <n v="1406039696"/>
    <b v="0"/>
    <n v="54"/>
    <b v="1"/>
    <x v="1"/>
    <s v="plays"/>
    <x v="2838"/>
    <x v="3"/>
    <m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x v="0"/>
    <s v="USD"/>
    <n v="1408942740"/>
    <n v="1406958354"/>
    <b v="0"/>
    <n v="31"/>
    <b v="1"/>
    <x v="1"/>
    <s v="plays"/>
    <x v="2839"/>
    <x v="3"/>
    <m/>
  </r>
  <r>
    <n v="2840"/>
    <s v="Scarlet at Southwark Playhouse - Theatre Renegade"/>
    <s v="The world premiere of an astounding new play at Southwark Playhouse exploring slut shaming/cyber bullying &amp; the emotional repercussions"/>
    <n v="300"/>
    <n v="300"/>
    <x v="0"/>
    <x v="1"/>
    <s v="GBP"/>
    <n v="1426698000"/>
    <n v="1424825479"/>
    <b v="0"/>
    <n v="132"/>
    <b v="1"/>
    <x v="1"/>
    <s v="plays"/>
    <x v="2840"/>
    <x v="0"/>
    <m/>
  </r>
  <r>
    <n v="2841"/>
    <s v="The Dead Loss"/>
    <s v="1920's London; two brothers try to make a name for themselves in the underground crime world but encounter a ruthless Irish mob boss."/>
    <n v="300"/>
    <n v="300"/>
    <x v="2"/>
    <x v="1"/>
    <s v="GBP"/>
    <n v="1450032297"/>
    <n v="1444844697"/>
    <b v="0"/>
    <n v="1"/>
    <b v="0"/>
    <x v="1"/>
    <s v="plays"/>
    <x v="2841"/>
    <x v="0"/>
    <m/>
  </r>
  <r>
    <n v="2842"/>
    <s v="HIDDEN: The FCO Plays"/>
    <s v="A play performed at the FCO Global Summit on the Preventing Sexual Violence Initiative, hosted by William Hague and Angelina Jolie"/>
    <n v="300"/>
    <n v="300"/>
    <x v="2"/>
    <x v="1"/>
    <s v="GBP"/>
    <n v="1403348400"/>
    <n v="1401058295"/>
    <b v="0"/>
    <n v="0"/>
    <b v="0"/>
    <x v="1"/>
    <s v="plays"/>
    <x v="2842"/>
    <x v="3"/>
    <m/>
  </r>
  <r>
    <n v="2843"/>
    <s v="Summer Adaptation of Fallen Angels"/>
    <s v="We're high school students directing a film adaptation of the play, Fallen Angels, written by NoÃ«l Coward and set in the 1920's."/>
    <n v="300"/>
    <n v="300"/>
    <x v="2"/>
    <x v="0"/>
    <s v="USD"/>
    <n v="1465790400"/>
    <n v="1462210950"/>
    <b v="0"/>
    <n v="0"/>
    <b v="0"/>
    <x v="1"/>
    <s v="plays"/>
    <x v="2843"/>
    <x v="2"/>
    <m/>
  </r>
  <r>
    <n v="2844"/>
    <s v="KabarettstÃ¼ck &quot;Dicht in da Nochtschicht&quot;"/>
    <s v="Zwei ausgebildete Schauspieler, ein Musiker - gemeinsam bringt man ein waschechtes KabarettstÃ¼ck auf die BÃ¼hne."/>
    <n v="10000"/>
    <n v="300"/>
    <x v="2"/>
    <x v="15"/>
    <s v="EUR"/>
    <n v="1483535180"/>
    <n v="1480943180"/>
    <b v="0"/>
    <n v="1"/>
    <b v="0"/>
    <x v="1"/>
    <s v="plays"/>
    <x v="2844"/>
    <x v="2"/>
    <m/>
  </r>
  <r>
    <n v="2845"/>
    <s v="Haberdasher Theatre Inc. : Richard Greenbergâ€™s, The Maderati"/>
    <s v="The Maderati: A bitingly witty absurdest comedy, which pokes wickedly perceptive fun at NY artist lifestyle."/>
    <n v="600"/>
    <n v="300"/>
    <x v="2"/>
    <x v="0"/>
    <s v="USD"/>
    <n v="1433723033"/>
    <n v="1428539033"/>
    <b v="0"/>
    <n v="39"/>
    <b v="0"/>
    <x v="1"/>
    <s v="plays"/>
    <x v="2845"/>
    <x v="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x v="0"/>
    <s v="USD"/>
    <n v="1432917394"/>
    <n v="1429029394"/>
    <b v="0"/>
    <n v="0"/>
    <b v="0"/>
    <x v="1"/>
    <s v="plays"/>
    <x v="2846"/>
    <x v="0"/>
    <m/>
  </r>
  <r>
    <n v="2847"/>
    <s v="COLOR ME"/>
    <s v="Dark secrets come to light when Mariah meets Stella. They find a way to face the south's largest elephant in the room: RACISM."/>
    <n v="2500"/>
    <n v="300"/>
    <x v="2"/>
    <x v="0"/>
    <s v="USD"/>
    <n v="1464031265"/>
    <n v="1458847265"/>
    <b v="0"/>
    <n v="0"/>
    <b v="0"/>
    <x v="1"/>
    <s v="plays"/>
    <x v="2847"/>
    <x v="2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10000"/>
    <n v="300"/>
    <x v="2"/>
    <x v="0"/>
    <s v="USD"/>
    <n v="1432913659"/>
    <n v="1430321659"/>
    <b v="0"/>
    <n v="3"/>
    <b v="0"/>
    <x v="1"/>
    <s v="plays"/>
    <x v="2848"/>
    <x v="0"/>
    <m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1"/>
    <s v="plays"/>
    <x v="2849"/>
    <x v="2"/>
    <m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x v="0"/>
    <s v="USD"/>
    <n v="1409962211"/>
    <n v="1407370211"/>
    <b v="0"/>
    <n v="13"/>
    <b v="0"/>
    <x v="1"/>
    <s v="plays"/>
    <x v="2850"/>
    <x v="3"/>
    <m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x v="17"/>
    <s v="EUR"/>
    <n v="1454109420"/>
    <n v="1453334629"/>
    <b v="0"/>
    <n v="0"/>
    <b v="0"/>
    <x v="1"/>
    <s v="plays"/>
    <x v="2851"/>
    <x v="2"/>
    <m/>
  </r>
  <r>
    <n v="2852"/>
    <s v="Freedom Train"/>
    <s v="Just one time back to the past on the Freedom Train will open your eyes and your lives will never ever be the same!"/>
    <n v="1200"/>
    <n v="292"/>
    <x v="2"/>
    <x v="0"/>
    <s v="USD"/>
    <n v="1403312703"/>
    <n v="1400720703"/>
    <b v="0"/>
    <n v="6"/>
    <b v="0"/>
    <x v="1"/>
    <s v="plays"/>
    <x v="2852"/>
    <x v="3"/>
    <m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x v="5"/>
    <s v="CAD"/>
    <n v="1410669297"/>
    <n v="1405485297"/>
    <b v="0"/>
    <n v="0"/>
    <b v="0"/>
    <x v="1"/>
    <s v="plays"/>
    <x v="2853"/>
    <x v="3"/>
    <m/>
  </r>
  <r>
    <n v="2854"/>
    <s v="Ultimate Political Selfie!"/>
    <s v="Almost Random Theatre's play about a candidate - with no policies - who is seeking election in May 2015"/>
    <n v="3000"/>
    <n v="289"/>
    <x v="2"/>
    <x v="1"/>
    <s v="GBP"/>
    <n v="1431018719"/>
    <n v="1429290719"/>
    <b v="0"/>
    <n v="14"/>
    <b v="0"/>
    <x v="1"/>
    <s v="plays"/>
    <x v="2854"/>
    <x v="0"/>
    <m/>
  </r>
  <r>
    <n v="2855"/>
    <s v="STAGE READING for TETCNY"/>
    <s v="Raising funds to have a private stage reading for an upcoming play from THE ENSEMBLE THEATRE COMPANY OF NEW YORK (www.tetcny.org)"/>
    <n v="1000"/>
    <n v="289"/>
    <x v="2"/>
    <x v="0"/>
    <s v="USD"/>
    <n v="1454110440"/>
    <n v="1451607071"/>
    <b v="0"/>
    <n v="5"/>
    <b v="0"/>
    <x v="1"/>
    <s v="plays"/>
    <x v="2855"/>
    <x v="2"/>
    <m/>
  </r>
  <r>
    <n v="2856"/>
    <s v="The JOkeress Going Live"/>
    <s v="This will be the fifth play of The Jokeress, based on the ebook/paperback novelette series. It is scifi, suspense, terror, and noir."/>
    <n v="101"/>
    <n v="289"/>
    <x v="2"/>
    <x v="0"/>
    <s v="USD"/>
    <n v="1439069640"/>
    <n v="1433897647"/>
    <b v="0"/>
    <n v="6"/>
    <b v="0"/>
    <x v="1"/>
    <s v="plays"/>
    <x v="2856"/>
    <x v="0"/>
    <m/>
  </r>
  <r>
    <n v="2857"/>
    <s v="Los Tradicionales"/>
    <s v="Somos una compaÃ±Ã­a de teatro independiente. Y en el 2017 queremos arrancar con el montaje de 3 obras._x000a_3 elencos, 3 espacios."/>
    <n v="15000"/>
    <n v="286"/>
    <x v="2"/>
    <x v="14"/>
    <s v="MXN"/>
    <n v="1487613600"/>
    <n v="1482444295"/>
    <b v="0"/>
    <n v="15"/>
    <b v="0"/>
    <x v="1"/>
    <s v="plays"/>
    <x v="2857"/>
    <x v="2"/>
    <m/>
  </r>
  <r>
    <n v="2858"/>
    <s v="Gay Party Superposh 'Winter Wonderland'"/>
    <s v="Een Gay Party in het centrum van Amersfoort. _x000a_Een geweldige avond uit, met een show, optredens en DJ's."/>
    <n v="2000"/>
    <n v="285"/>
    <x v="2"/>
    <x v="9"/>
    <s v="EUR"/>
    <n v="1417778880"/>
    <n v="1415711095"/>
    <b v="0"/>
    <n v="0"/>
    <b v="0"/>
    <x v="1"/>
    <s v="plays"/>
    <x v="2858"/>
    <x v="3"/>
    <m/>
  </r>
  <r>
    <n v="2859"/>
    <s v="Grover Theatre Company (GTC)"/>
    <s v="A theatre company that will create works to inspire young people and get everyone involved."/>
    <n v="10000"/>
    <n v="285"/>
    <x v="2"/>
    <x v="2"/>
    <s v="AUD"/>
    <n v="1444984904"/>
    <n v="1439800904"/>
    <b v="0"/>
    <n v="1"/>
    <b v="0"/>
    <x v="1"/>
    <s v="plays"/>
    <x v="2859"/>
    <x v="0"/>
    <m/>
  </r>
  <r>
    <n v="2860"/>
    <s v="Macbeth For President 2016"/>
    <s v="The Bard's classic tale set in the 2016 Presidential Campaign. Power, corruption, greed, and conspiracy. How far are you willing to go?"/>
    <n v="50000"/>
    <n v="284"/>
    <x v="2"/>
    <x v="0"/>
    <s v="USD"/>
    <n v="1466363576"/>
    <n v="1461179576"/>
    <b v="0"/>
    <n v="9"/>
    <b v="0"/>
    <x v="1"/>
    <s v="plays"/>
    <x v="2860"/>
    <x v="2"/>
    <m/>
  </r>
  <r>
    <n v="2861"/>
    <s v="Julius Caesar"/>
    <s v="The University of Queensland Drama Production Course is putting on an adaptation of William Shakespeares Julius Caesar"/>
    <n v="11000"/>
    <n v="281"/>
    <x v="2"/>
    <x v="2"/>
    <s v="AUD"/>
    <n v="1443103848"/>
    <n v="1441894248"/>
    <b v="0"/>
    <n v="3"/>
    <b v="0"/>
    <x v="1"/>
    <s v="plays"/>
    <x v="2861"/>
    <x v="0"/>
    <m/>
  </r>
  <r>
    <n v="2862"/>
    <s v="Get Your Life Back"/>
    <s v="&quot;Get Your Life Back&quot; is a dynamic stage play that deals with true issues of life that reign in the lives of many people everyday."/>
    <n v="750"/>
    <n v="280"/>
    <x v="2"/>
    <x v="0"/>
    <s v="USD"/>
    <n v="1403636229"/>
    <n v="1401044229"/>
    <b v="0"/>
    <n v="3"/>
    <b v="0"/>
    <x v="1"/>
    <s v="plays"/>
    <x v="2862"/>
    <x v="3"/>
    <m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1"/>
    <s v="plays"/>
    <x v="2863"/>
    <x v="3"/>
    <m/>
  </r>
  <r>
    <n v="2864"/>
    <s v="'Haunting Julia' by Alan Ayckbourn"/>
    <s v="Accessible, original theatre for all!"/>
    <n v="100000"/>
    <n v="280"/>
    <x v="2"/>
    <x v="1"/>
    <s v="GBP"/>
    <n v="1437139080"/>
    <n v="1434552207"/>
    <b v="0"/>
    <n v="3"/>
    <b v="0"/>
    <x v="1"/>
    <s v="plays"/>
    <x v="2864"/>
    <x v="0"/>
    <m/>
  </r>
  <r>
    <n v="2865"/>
    <s v="FRINGE 2015 by YER Productions"/>
    <s v="Prepare to be Swept Away. Three short plays from three master playwrights; LANDFALL, SNIPER and DANGERS of TOBACCO!"/>
    <n v="3000"/>
    <n v="280"/>
    <x v="2"/>
    <x v="0"/>
    <s v="USD"/>
    <n v="1420512259"/>
    <n v="1415328259"/>
    <b v="0"/>
    <n v="0"/>
    <b v="0"/>
    <x v="1"/>
    <s v="plays"/>
    <x v="2865"/>
    <x v="3"/>
    <m/>
  </r>
  <r>
    <n v="2866"/>
    <s v="Church Folk Can Be Dangerous People"/>
    <s v="The reality is dark, sinister. The milieu is not as friendly as it claims. What is this place? Where is it? Is it your local church?"/>
    <n v="15000"/>
    <n v="280"/>
    <x v="2"/>
    <x v="0"/>
    <s v="USD"/>
    <n v="1476482400"/>
    <n v="1473893721"/>
    <b v="0"/>
    <n v="2"/>
    <b v="0"/>
    <x v="1"/>
    <s v="plays"/>
    <x v="2866"/>
    <x v="2"/>
    <m/>
  </r>
  <r>
    <n v="2867"/>
    <s v="A Midsummer Night's Dream"/>
    <s v="This production is being put together by Wilson's newest professional theater company, the Wyldepine Players in conjunction w/ Taiplab"/>
    <n v="250"/>
    <n v="280"/>
    <x v="2"/>
    <x v="0"/>
    <s v="USD"/>
    <n v="1467604800"/>
    <n v="1465533672"/>
    <b v="0"/>
    <n v="10"/>
    <b v="0"/>
    <x v="1"/>
    <s v="plays"/>
    <x v="2867"/>
    <x v="2"/>
    <m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x v="0"/>
    <s v="USD"/>
    <n v="1475697054"/>
    <n v="1473105054"/>
    <b v="0"/>
    <n v="60"/>
    <b v="0"/>
    <x v="1"/>
    <s v="plays"/>
    <x v="2868"/>
    <x v="2"/>
    <m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x v="0"/>
    <s v="USD"/>
    <n v="1468937681"/>
    <n v="1466345681"/>
    <b v="0"/>
    <n v="5"/>
    <b v="0"/>
    <x v="1"/>
    <s v="plays"/>
    <x v="2869"/>
    <x v="2"/>
    <m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x v="0"/>
    <s v="USD"/>
    <n v="1400301165"/>
    <n v="1397709165"/>
    <b v="0"/>
    <n v="9"/>
    <b v="0"/>
    <x v="1"/>
    <s v="plays"/>
    <x v="2870"/>
    <x v="3"/>
    <m/>
  </r>
  <r>
    <n v="2871"/>
    <s v="The Bill Cosby Assault, a play"/>
    <s v="America's dad or serial rapist? Or both? The stories of the Bill Cosby accusers and the society so skeptical of them."/>
    <n v="200"/>
    <n v="277"/>
    <x v="2"/>
    <x v="0"/>
    <s v="USD"/>
    <n v="1419183813"/>
    <n v="1417455813"/>
    <b v="0"/>
    <n v="13"/>
    <b v="0"/>
    <x v="1"/>
    <s v="plays"/>
    <x v="2871"/>
    <x v="3"/>
    <m/>
  </r>
  <r>
    <n v="2872"/>
    <s v="Loud Arts"/>
    <s v="Local Theatre group in Loudoun County, Virginia. Looking for funds to start producing shows!"/>
    <n v="32000"/>
    <n v="276"/>
    <x v="2"/>
    <x v="0"/>
    <s v="USD"/>
    <n v="1434768438"/>
    <n v="1429584438"/>
    <b v="0"/>
    <n v="0"/>
    <b v="0"/>
    <x v="1"/>
    <s v="plays"/>
    <x v="2872"/>
    <x v="0"/>
    <m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x v="0"/>
    <s v="USD"/>
    <n v="1422473831"/>
    <n v="1419881831"/>
    <b v="0"/>
    <n v="8"/>
    <b v="0"/>
    <x v="1"/>
    <s v="plays"/>
    <x v="2873"/>
    <x v="3"/>
    <m/>
  </r>
  <r>
    <n v="2874"/>
    <s v="Lead Players Theatre Company"/>
    <s v="We present Classics made for the 21st Century and we need a space! Please help us rent a space for The Importance of Being Earnest!"/>
    <n v="10000"/>
    <n v="273"/>
    <x v="2"/>
    <x v="0"/>
    <s v="USD"/>
    <n v="1484684186"/>
    <n v="1482092186"/>
    <b v="0"/>
    <n v="3"/>
    <b v="0"/>
    <x v="1"/>
    <s v="plays"/>
    <x v="2874"/>
    <x v="2"/>
    <m/>
  </r>
  <r>
    <n v="2875"/>
    <s v="Right Tracey!"/>
    <s v="Play about Tracey a gay man trapped in his room by his Bible thumping mother. He finds love but the room can not keep the love alive."/>
    <n v="8000"/>
    <n v="273"/>
    <x v="2"/>
    <x v="0"/>
    <s v="USD"/>
    <n v="1462417493"/>
    <n v="1459825493"/>
    <b v="0"/>
    <n v="3"/>
    <b v="0"/>
    <x v="1"/>
    <s v="plays"/>
    <x v="2875"/>
    <x v="2"/>
    <m/>
  </r>
  <r>
    <n v="2876"/>
    <s v="The Sins of Bad People  Urban Stage Play"/>
    <s v="Charlotte NC playwright looking to showcase a series of three stage plays.  Plays are funny, completed and ready to run!"/>
    <n v="200"/>
    <n v="272"/>
    <x v="2"/>
    <x v="0"/>
    <s v="USD"/>
    <n v="1437069079"/>
    <n v="1434477079"/>
    <b v="0"/>
    <n v="0"/>
    <b v="0"/>
    <x v="1"/>
    <s v="plays"/>
    <x v="2876"/>
    <x v="0"/>
    <m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x v="0"/>
    <s v="USD"/>
    <n v="1480525200"/>
    <n v="1477781724"/>
    <b v="0"/>
    <n v="6"/>
    <b v="0"/>
    <x v="1"/>
    <s v="plays"/>
    <x v="2877"/>
    <x v="2"/>
    <m/>
  </r>
  <r>
    <n v="2878"/>
    <s v="(TBC) I'M JUST HERE TO BUY SOY SAUCE by Jingan Young"/>
    <s v="World premiere of &quot;I'm Just Here to Buy Soy Sauce&quot;, a play about China &amp; the UK housing crisis by Jingan Young location TBC"/>
    <n v="4190"/>
    <n v="270"/>
    <x v="2"/>
    <x v="1"/>
    <s v="GBP"/>
    <n v="1435934795"/>
    <n v="1430750795"/>
    <b v="0"/>
    <n v="4"/>
    <b v="0"/>
    <x v="1"/>
    <s v="plays"/>
    <x v="2878"/>
    <x v="0"/>
    <m/>
  </r>
  <r>
    <n v="2879"/>
    <s v="Girls, Ladies and Women - A Gospel Drama"/>
    <s v="She that fines a husband? Wait, is that right? Girl... you better check yourself, before you wreck yourself!"/>
    <n v="70000"/>
    <n v="270"/>
    <x v="2"/>
    <x v="0"/>
    <s v="USD"/>
    <n v="1453310661"/>
    <n v="1450718661"/>
    <b v="0"/>
    <n v="1"/>
    <b v="0"/>
    <x v="1"/>
    <s v="plays"/>
    <x v="2879"/>
    <x v="0"/>
    <m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x v="0"/>
    <s v="USD"/>
    <n v="1440090300"/>
    <n v="1436305452"/>
    <b v="0"/>
    <n v="29"/>
    <b v="0"/>
    <x v="1"/>
    <s v="plays"/>
    <x v="2880"/>
    <x v="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x v="0"/>
    <s v="USD"/>
    <n v="1417620036"/>
    <n v="1412432436"/>
    <b v="0"/>
    <n v="0"/>
    <b v="0"/>
    <x v="1"/>
    <s v="plays"/>
    <x v="2881"/>
    <x v="3"/>
    <m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x v="0"/>
    <s v="USD"/>
    <n v="1462112318"/>
    <n v="1459520318"/>
    <b v="0"/>
    <n v="4"/>
    <b v="0"/>
    <x v="1"/>
    <s v="plays"/>
    <x v="2882"/>
    <x v="2"/>
    <m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x v="0"/>
    <s v="USD"/>
    <n v="1454734740"/>
    <n v="1451684437"/>
    <b v="0"/>
    <n v="5"/>
    <b v="0"/>
    <x v="1"/>
    <s v="plays"/>
    <x v="2883"/>
    <x v="2"/>
    <m/>
  </r>
  <r>
    <n v="2884"/>
    <s v="The Lizard King, a play by Jay Jeff Jones"/>
    <s v="Come explore the dream world of Jim Morrison, rock singer, mystic, poet, shaman."/>
    <n v="9600"/>
    <n v="264"/>
    <x v="2"/>
    <x v="0"/>
    <s v="USD"/>
    <n v="1417800435"/>
    <n v="1415208435"/>
    <b v="0"/>
    <n v="4"/>
    <b v="0"/>
    <x v="1"/>
    <s v="plays"/>
    <x v="2884"/>
    <x v="3"/>
    <m/>
  </r>
  <r>
    <n v="2885"/>
    <s v="The Wedding"/>
    <s v="An historic and proud work of Polish nationalistic literature performed on stage."/>
    <n v="2500"/>
    <n v="262"/>
    <x v="2"/>
    <x v="0"/>
    <s v="USD"/>
    <n v="1426294201"/>
    <n v="1423705801"/>
    <b v="0"/>
    <n v="5"/>
    <b v="0"/>
    <x v="1"/>
    <s v="plays"/>
    <x v="2885"/>
    <x v="0"/>
    <m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x v="0"/>
    <s v="USD"/>
    <n v="1442635140"/>
    <n v="1442243484"/>
    <b v="0"/>
    <n v="1"/>
    <b v="0"/>
    <x v="1"/>
    <s v="plays"/>
    <x v="2886"/>
    <x v="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"/>
    <n v="260"/>
    <x v="2"/>
    <x v="0"/>
    <s v="USD"/>
    <n v="1420971324"/>
    <n v="1418379324"/>
    <b v="0"/>
    <n v="1"/>
    <b v="0"/>
    <x v="1"/>
    <s v="plays"/>
    <x v="2887"/>
    <x v="3"/>
    <m/>
  </r>
  <r>
    <n v="2888"/>
    <s v="ARTS to HEARTS - The Holidate (An Original Stage Play)"/>
    <s v="We're dedicated to writing &amp; producing plays, infusing inspirational, universal principles that aren't commonly displayed in America."/>
    <n v="50000"/>
    <n v="260"/>
    <x v="2"/>
    <x v="0"/>
    <s v="USD"/>
    <n v="1413608340"/>
    <n v="1412945440"/>
    <b v="0"/>
    <n v="0"/>
    <b v="0"/>
    <x v="1"/>
    <s v="plays"/>
    <x v="2888"/>
    <x v="3"/>
    <m/>
  </r>
  <r>
    <n v="2889"/>
    <s v="Halfway, Nebraska"/>
    <s v="Halfway, Nebraska explores the limits of hope and what it means to love someone who may be too far damaged to save."/>
    <n v="8000"/>
    <n v="260"/>
    <x v="2"/>
    <x v="0"/>
    <s v="USD"/>
    <n v="1409344985"/>
    <n v="1406752985"/>
    <b v="0"/>
    <n v="14"/>
    <b v="0"/>
    <x v="1"/>
    <s v="plays"/>
    <x v="2889"/>
    <x v="3"/>
    <m/>
  </r>
  <r>
    <n v="2890"/>
    <s v="the Savannah Disputation"/>
    <s v="This Theological Comedy tells a story of when seemingly similar beliefs are discovered to be worlds apart; Damnation-Southern Style."/>
    <n v="25000"/>
    <n v="260"/>
    <x v="2"/>
    <x v="0"/>
    <s v="USD"/>
    <n v="1407553200"/>
    <n v="1405100992"/>
    <b v="0"/>
    <n v="3"/>
    <b v="0"/>
    <x v="1"/>
    <s v="plays"/>
    <x v="2890"/>
    <x v="3"/>
    <m/>
  </r>
  <r>
    <n v="2891"/>
    <s v="Literacy for Brooklyn Kids"/>
    <s v="Did you know that we are enriching the lives of Brooklyn kids through literacy and educational theater? We just need a little help."/>
    <n v="500"/>
    <n v="260"/>
    <x v="2"/>
    <x v="0"/>
    <s v="USD"/>
    <n v="1460751128"/>
    <n v="1455570728"/>
    <b v="0"/>
    <n v="10"/>
    <b v="0"/>
    <x v="1"/>
    <s v="plays"/>
    <x v="2891"/>
    <x v="2"/>
    <m/>
  </r>
  <r>
    <n v="2892"/>
    <s v="Something Precious"/>
    <s v="Something Precious is the world's first musical to alert folks to the harmful effects of technology on the human spirit."/>
    <n v="5000"/>
    <n v="260"/>
    <x v="2"/>
    <x v="0"/>
    <s v="USD"/>
    <n v="1409000400"/>
    <n v="1408381704"/>
    <b v="0"/>
    <n v="17"/>
    <b v="0"/>
    <x v="1"/>
    <s v="plays"/>
    <x v="2892"/>
    <x v="3"/>
    <m/>
  </r>
  <r>
    <n v="2893"/>
    <s v="REDISCOVERING KIA THE PLAY"/>
    <s v="Fundraising for REDISCOVERING KIA THE PLAY"/>
    <n v="800"/>
    <n v="260"/>
    <x v="2"/>
    <x v="0"/>
    <s v="USD"/>
    <n v="1420768800"/>
    <n v="1415644395"/>
    <b v="0"/>
    <n v="2"/>
    <b v="0"/>
    <x v="1"/>
    <s v="plays"/>
    <x v="2893"/>
    <x v="3"/>
    <m/>
  </r>
  <r>
    <n v="2894"/>
    <s v="How Could You Do This To Me (The Stage Play)"/>
    <s v="This Is A Story About A Woman A Man And A Woman"/>
    <n v="60000"/>
    <n v="259"/>
    <x v="2"/>
    <x v="0"/>
    <s v="USD"/>
    <n v="1428100815"/>
    <n v="1422920415"/>
    <b v="0"/>
    <n v="0"/>
    <b v="0"/>
    <x v="1"/>
    <s v="plays"/>
    <x v="2894"/>
    <x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1"/>
    <s v="plays"/>
    <x v="2895"/>
    <x v="3"/>
    <m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x v="0"/>
    <s v="USD"/>
    <n v="1481522400"/>
    <n v="1480283321"/>
    <b v="0"/>
    <n v="12"/>
    <b v="0"/>
    <x v="1"/>
    <s v="plays"/>
    <x v="2896"/>
    <x v="2"/>
    <m/>
  </r>
  <r>
    <n v="2897"/>
    <s v="CAYCE"/>
    <s v="A unique stage play about the epic struggle of psychic Edgar Cayce to deal with his extraordinary abilities and find his place in life."/>
    <n v="2500"/>
    <n v="252"/>
    <x v="2"/>
    <x v="0"/>
    <s v="USD"/>
    <n v="1444577345"/>
    <n v="1441985458"/>
    <b v="0"/>
    <n v="3"/>
    <b v="0"/>
    <x v="1"/>
    <s v="plays"/>
    <x v="2897"/>
    <x v="0"/>
    <m/>
  </r>
  <r>
    <n v="2898"/>
    <s v="Galaxy Express - The Play"/>
    <s v="This is an action packed Sci-Fi stage play, using foam latex creature puppets, projected video footage, and audience participation."/>
    <n v="750"/>
    <n v="252"/>
    <x v="2"/>
    <x v="0"/>
    <s v="USD"/>
    <n v="1446307053"/>
    <n v="1443715053"/>
    <b v="0"/>
    <n v="12"/>
    <b v="0"/>
    <x v="1"/>
    <s v="plays"/>
    <x v="2898"/>
    <x v="0"/>
    <m/>
  </r>
  <r>
    <n v="2899"/>
    <s v="The Esoteric Camgirl"/>
    <s v="Sex, intrigue, lust, &amp; love; follow the lives of two individuals as their romance turns from innocent online flirting to something more"/>
    <n v="250"/>
    <n v="251"/>
    <x v="2"/>
    <x v="0"/>
    <s v="USD"/>
    <n v="1469325158"/>
    <n v="1464141158"/>
    <b v="0"/>
    <n v="0"/>
    <b v="0"/>
    <x v="1"/>
    <s v="plays"/>
    <x v="2899"/>
    <x v="2"/>
    <m/>
  </r>
  <r>
    <n v="2900"/>
    <s v="Bring Oedipus Revenant to Life!"/>
    <s v="In October, we plan to premiere Oedipus Revenant, a historically grounded horror adaptation of Sophoclesâ€™ classic, Oedipus the Tyrant."/>
    <n v="2000"/>
    <n v="251"/>
    <x v="2"/>
    <x v="0"/>
    <s v="USD"/>
    <n v="1407562632"/>
    <n v="1404970632"/>
    <b v="0"/>
    <n v="7"/>
    <b v="0"/>
    <x v="1"/>
    <s v="plays"/>
    <x v="2900"/>
    <x v="3"/>
    <m/>
  </r>
  <r>
    <n v="2901"/>
    <s v="Avarimor Series (Audio Plays)"/>
    <s v="How can the visual age appreciate something that cant see? With these Audio Plays I will show you, if your willing to listen."/>
    <n v="5000"/>
    <n v="250"/>
    <x v="2"/>
    <x v="0"/>
    <s v="USD"/>
    <n v="1423345339"/>
    <n v="1418161339"/>
    <b v="0"/>
    <n v="2"/>
    <b v="0"/>
    <x v="1"/>
    <s v="plays"/>
    <x v="2901"/>
    <x v="3"/>
    <m/>
  </r>
  <r>
    <n v="2902"/>
    <s v="Bring the iconic story of Leontyne Price to the stage."/>
    <s v="Help me honor and bring &quot;The American Soprano&quot; Leontyne Price back to the stage one more time."/>
    <n v="29000"/>
    <n v="250"/>
    <x v="2"/>
    <x v="0"/>
    <s v="USD"/>
    <n v="1440412396"/>
    <n v="1437820396"/>
    <b v="0"/>
    <n v="1"/>
    <b v="0"/>
    <x v="1"/>
    <s v="plays"/>
    <x v="2902"/>
    <x v="0"/>
    <m/>
  </r>
  <r>
    <n v="2903"/>
    <s v="GettingTeensSaved.org Play in Richmond, California 2016"/>
    <s v="We are raising funds to rent a theater hall for a play to help educate teenagers and parents on the pitfalls teenagers currently face."/>
    <n v="1000"/>
    <n v="250"/>
    <x v="2"/>
    <x v="0"/>
    <s v="USD"/>
    <n v="1441771218"/>
    <n v="1436587218"/>
    <b v="0"/>
    <n v="4"/>
    <b v="0"/>
    <x v="1"/>
    <s v="plays"/>
    <x v="2903"/>
    <x v="0"/>
    <m/>
  </r>
  <r>
    <n v="2904"/>
    <s v="The Love Shack"/>
    <s v="A Tequila slammer with a slice of Tarantino, a line of the London Fringe scene and a shot of â€œBreaking Badâ€. New Writing."/>
    <n v="200000"/>
    <n v="250"/>
    <x v="2"/>
    <x v="1"/>
    <s v="GBP"/>
    <n v="1415534400"/>
    <n v="1414538031"/>
    <b v="0"/>
    <n v="4"/>
    <b v="0"/>
    <x v="1"/>
    <s v="plays"/>
    <x v="2904"/>
    <x v="3"/>
    <m/>
  </r>
  <r>
    <n v="2905"/>
    <s v="DIANA's &quot;Late: A Cowboy Song&quot; by Sarah Ruhl"/>
    <s v="Philly-based feminist theatre's inaugural production about a woman's friendship with an awesome lady cowboy."/>
    <n v="7500"/>
    <n v="250"/>
    <x v="2"/>
    <x v="0"/>
    <s v="USD"/>
    <n v="1473211313"/>
    <n v="1472001713"/>
    <b v="0"/>
    <n v="17"/>
    <b v="0"/>
    <x v="1"/>
    <s v="plays"/>
    <x v="2905"/>
    <x v="2"/>
    <m/>
  </r>
  <r>
    <n v="2906"/>
    <s v="NO HOMO at Atwater Village Theatre"/>
    <s v="The smash hit, award-winning comedy sashays onto the Los Angeles Theater Scene in a fabulous new production at Atwater Village Theatre."/>
    <n v="93500"/>
    <n v="250"/>
    <x v="2"/>
    <x v="0"/>
    <s v="USD"/>
    <n v="1438390800"/>
    <n v="1436888066"/>
    <b v="0"/>
    <n v="7"/>
    <b v="0"/>
    <x v="1"/>
    <s v="plays"/>
    <x v="2906"/>
    <x v="0"/>
    <m/>
  </r>
  <r>
    <n v="2907"/>
    <s v="Little Nell's - a play"/>
    <s v="Spend an evening in the afterlife with some of the greatest women who ever lived. LITTLE NELL's,by Jill Hughes, Los Angeles- June, 2016"/>
    <n v="85000"/>
    <n v="250"/>
    <x v="2"/>
    <x v="0"/>
    <s v="USD"/>
    <n v="1463259837"/>
    <n v="1458075837"/>
    <b v="0"/>
    <n v="2"/>
    <b v="0"/>
    <x v="1"/>
    <s v="plays"/>
    <x v="2907"/>
    <x v="2"/>
    <m/>
  </r>
  <r>
    <n v="2908"/>
    <s v="&quot;THIS THING OF OURS&quot;"/>
    <s v="A dinner theatre/show about a day in the life of a Vegas &quot;Mob Boss&quot;_x000a_circa 1965- ish. It is all at once realistic,tragic, farce/comical"/>
    <n v="100000"/>
    <n v="250"/>
    <x v="2"/>
    <x v="0"/>
    <s v="USD"/>
    <n v="1465407219"/>
    <n v="1462815219"/>
    <b v="0"/>
    <n v="5"/>
    <b v="0"/>
    <x v="1"/>
    <s v="plays"/>
    <x v="2908"/>
    <x v="2"/>
    <m/>
  </r>
  <r>
    <n v="2909"/>
    <s v="CONVERSATIONS WITH AN AVERAGE JOE"/>
    <s v="CONVERSATIONS WITH AN AVERAGE JOE tells our stories exposing those in charge of our lives and tells how to take control of country back"/>
    <n v="1000"/>
    <n v="250"/>
    <x v="2"/>
    <x v="0"/>
    <s v="USD"/>
    <n v="1416944760"/>
    <n v="1413527001"/>
    <b v="0"/>
    <n v="1"/>
    <b v="0"/>
    <x v="1"/>
    <s v="plays"/>
    <x v="2909"/>
    <x v="3"/>
    <m/>
  </r>
  <r>
    <n v="2910"/>
    <s v="Strive"/>
    <s v="Free drama, dance and singing workshops for disadvantaged young people to inspire, create and help them follow their dreams."/>
    <n v="250"/>
    <n v="250"/>
    <x v="2"/>
    <x v="1"/>
    <s v="GBP"/>
    <n v="1434139887"/>
    <n v="1428955887"/>
    <b v="0"/>
    <n v="1"/>
    <b v="0"/>
    <x v="1"/>
    <s v="plays"/>
    <x v="2910"/>
    <x v="0"/>
    <m/>
  </r>
  <r>
    <n v="2911"/>
    <s v="The Drama Factory presents &quot; The Moon Princess &quot;"/>
    <s v="The Most Beautiful Things in Japan are Hidden...Our different &amp; original play from the Japanese folk tale The Bamboo Cutters Daughter."/>
    <n v="250"/>
    <n v="250"/>
    <x v="2"/>
    <x v="0"/>
    <s v="USD"/>
    <n v="1435429626"/>
    <n v="1431973626"/>
    <b v="0"/>
    <n v="14"/>
    <b v="0"/>
    <x v="1"/>
    <s v="plays"/>
    <x v="2911"/>
    <x v="0"/>
    <m/>
  </r>
  <r>
    <n v="2912"/>
    <s v="Fair Play"/>
    <s v="Set in Iceland, Fair Play is a a dark comedy- a play within a play. An extravaganza, fueled by Absinthe, and touched by the Surreal."/>
    <n v="250"/>
    <n v="250"/>
    <x v="2"/>
    <x v="0"/>
    <s v="USD"/>
    <n v="1452827374"/>
    <n v="1450235374"/>
    <b v="0"/>
    <n v="26"/>
    <b v="0"/>
    <x v="1"/>
    <s v="plays"/>
    <x v="2912"/>
    <x v="0"/>
    <m/>
  </r>
  <r>
    <n v="2913"/>
    <s v="The Salem Haunted Magic Show"/>
    <s v="A LIVE history infused, frightening magic and mind reading show in the heart of the Halloween capital of the world, Salem, MA!!"/>
    <n v="5000"/>
    <n v="250"/>
    <x v="2"/>
    <x v="0"/>
    <s v="USD"/>
    <n v="1410041339"/>
    <n v="1404857339"/>
    <b v="0"/>
    <n v="2"/>
    <b v="0"/>
    <x v="1"/>
    <s v="plays"/>
    <x v="2913"/>
    <x v="3"/>
    <m/>
  </r>
  <r>
    <n v="2914"/>
    <s v="Hercules the Panto"/>
    <s v="Hercules must complete four challenges in order to meet the father he never knew"/>
    <n v="10000"/>
    <n v="250"/>
    <x v="2"/>
    <x v="1"/>
    <s v="GBP"/>
    <n v="1426365994"/>
    <n v="1421185594"/>
    <b v="0"/>
    <n v="1"/>
    <b v="0"/>
    <x v="1"/>
    <s v="plays"/>
    <x v="2914"/>
    <x v="0"/>
    <m/>
  </r>
  <r>
    <n v="2915"/>
    <s v="A Grimm Night for Hans Christian Anderson"/>
    <s v="An inclusive, cross community, multi-cultural theatre production for children aged 3 to 16 and their families"/>
    <n v="24500"/>
    <n v="245"/>
    <x v="2"/>
    <x v="1"/>
    <s v="GBP"/>
    <n v="1458117190"/>
    <n v="1455528790"/>
    <b v="0"/>
    <n v="3"/>
    <b v="0"/>
    <x v="1"/>
    <s v="plays"/>
    <x v="2915"/>
    <x v="2"/>
    <m/>
  </r>
  <r>
    <n v="2916"/>
    <s v="An Interview With Gaddafi - The Stage Play"/>
    <s v="The moving dramatisation of one man's journey to find the truth behind the Libyan regime change."/>
    <n v="15000"/>
    <n v="243"/>
    <x v="2"/>
    <x v="1"/>
    <s v="GBP"/>
    <n v="1400498789"/>
    <n v="1398511589"/>
    <b v="0"/>
    <n v="7"/>
    <b v="0"/>
    <x v="1"/>
    <s v="plays"/>
    <x v="2916"/>
    <x v="3"/>
    <m/>
  </r>
  <r>
    <n v="2917"/>
    <s v="Elevation Twelfth Night"/>
    <s v="Cross dressing, cross gartering, crossed swords. Cross a bridge and come see this fantastically fun rendition of Twelfth Night"/>
    <n v="8000"/>
    <n v="241"/>
    <x v="2"/>
    <x v="0"/>
    <s v="USD"/>
    <n v="1442381847"/>
    <n v="1440826647"/>
    <b v="0"/>
    <n v="9"/>
    <b v="0"/>
    <x v="1"/>
    <s v="plays"/>
    <x v="2917"/>
    <x v="0"/>
    <m/>
  </r>
  <r>
    <n v="2918"/>
    <s v="When Johnny Comes Marching Home"/>
    <s v="A meta-theatrical retelling of Chekhov's Three Sisters, framed with Civil War Hymns, Dance, and wild theatricality."/>
    <n v="14500"/>
    <n v="241"/>
    <x v="2"/>
    <x v="0"/>
    <s v="USD"/>
    <n v="1446131207"/>
    <n v="1443712007"/>
    <b v="0"/>
    <n v="20"/>
    <b v="0"/>
    <x v="1"/>
    <s v="plays"/>
    <x v="2918"/>
    <x v="0"/>
    <m/>
  </r>
  <r>
    <n v="2919"/>
    <s v="While the Stars Fall"/>
    <s v="A full staged reading of a new play about a boy who learns how to be happy from the most unexpected person."/>
    <n v="220"/>
    <n v="241"/>
    <x v="2"/>
    <x v="0"/>
    <s v="USD"/>
    <n v="1407250329"/>
    <n v="1404658329"/>
    <b v="0"/>
    <n v="6"/>
    <b v="0"/>
    <x v="1"/>
    <s v="plays"/>
    <x v="2919"/>
    <x v="3"/>
    <m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x v="5"/>
    <s v="CAD"/>
    <n v="1427306470"/>
    <n v="1424718070"/>
    <b v="0"/>
    <n v="13"/>
    <b v="0"/>
    <x v="1"/>
    <s v="plays"/>
    <x v="2920"/>
    <x v="0"/>
    <m/>
  </r>
  <r>
    <n v="2921"/>
    <s v="Fools Rush In: A Cabaret Benefiting BC/EFA Kickstarter"/>
    <s v="I'm creating a cabaret in which all donations go directly to Broadway Cares/Equity Fights AIDS."/>
    <n v="5000"/>
    <n v="240"/>
    <x v="0"/>
    <x v="0"/>
    <s v="USD"/>
    <n v="1411679804"/>
    <n v="1409087804"/>
    <b v="0"/>
    <n v="3"/>
    <b v="1"/>
    <x v="1"/>
    <s v="musical"/>
    <x v="2921"/>
    <x v="3"/>
    <m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1"/>
    <s v="musical"/>
    <x v="2922"/>
    <x v="0"/>
    <m/>
  </r>
  <r>
    <n v="2923"/>
    <s v="Kaylee's Senior Project"/>
    <s v="Spreading the love of theatre, one step at a time. I would like to produce a reading of one of my favorite musicals"/>
    <n v="31000"/>
    <n v="236"/>
    <x v="0"/>
    <x v="0"/>
    <s v="USD"/>
    <n v="1422068400"/>
    <n v="1420774779"/>
    <b v="0"/>
    <n v="10"/>
    <b v="1"/>
    <x v="1"/>
    <s v="musical"/>
    <x v="2923"/>
    <x v="0"/>
    <m/>
  </r>
  <r>
    <n v="2924"/>
    <s v="There's No Place Like Home!"/>
    <s v="Theatre is home and there's no place like home!  So, click your heels three times, and come home to the magic we create for you!"/>
    <n v="2000"/>
    <n v="236"/>
    <x v="0"/>
    <x v="0"/>
    <s v="USD"/>
    <n v="1431143940"/>
    <n v="1428585710"/>
    <b v="0"/>
    <n v="147"/>
    <b v="1"/>
    <x v="1"/>
    <s v="musical"/>
    <x v="2924"/>
    <x v="0"/>
    <m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x v="0"/>
    <s v="USD"/>
    <n v="1410444068"/>
    <n v="1407852068"/>
    <b v="0"/>
    <n v="199"/>
    <b v="1"/>
    <x v="1"/>
    <s v="musical"/>
    <x v="2925"/>
    <x v="3"/>
    <m/>
  </r>
  <r>
    <n v="2926"/>
    <s v="Mirror Image - An Original Musical"/>
    <s v="A musical, by Louis Lagalante and Patty Hamilton, that explores loss and the different ways we can choose to move on from it."/>
    <n v="4000"/>
    <n v="234"/>
    <x v="0"/>
    <x v="0"/>
    <s v="USD"/>
    <n v="1424715779"/>
    <n v="1423506179"/>
    <b v="0"/>
    <n v="50"/>
    <b v="1"/>
    <x v="1"/>
    <s v="musical"/>
    <x v="2926"/>
    <x v="0"/>
    <m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x v="0"/>
    <s v="USD"/>
    <n v="1405400400"/>
    <n v="1402934629"/>
    <b v="0"/>
    <n v="21"/>
    <b v="1"/>
    <x v="1"/>
    <s v="musical"/>
    <x v="2927"/>
    <x v="3"/>
    <m/>
  </r>
  <r>
    <n v="2928"/>
    <s v="Music Theatre of Idaho Presents &quot;A Year with Frog and Toad"/>
    <s v="This is a touring production for schools in the Treasure Valley!"/>
    <n v="225"/>
    <n v="234"/>
    <x v="0"/>
    <x v="0"/>
    <s v="USD"/>
    <n v="1457135846"/>
    <n v="1454543846"/>
    <b v="0"/>
    <n v="24"/>
    <b v="1"/>
    <x v="1"/>
    <s v="musical"/>
    <x v="2928"/>
    <x v="2"/>
    <m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x v="0"/>
    <s v="USD"/>
    <n v="1401024758"/>
    <n v="1398432758"/>
    <b v="0"/>
    <n v="32"/>
    <b v="1"/>
    <x v="1"/>
    <s v="musical"/>
    <x v="2929"/>
    <x v="3"/>
    <m/>
  </r>
  <r>
    <n v="2930"/>
    <s v="Forbear! Theatre"/>
    <s v="Forbear! is a new theatre company aiming to produce exciting and innovative theatre using performers from a variety of disciplines."/>
    <n v="6000"/>
    <n v="233"/>
    <x v="0"/>
    <x v="1"/>
    <s v="GBP"/>
    <n v="1431007264"/>
    <n v="1428415264"/>
    <b v="0"/>
    <n v="62"/>
    <b v="1"/>
    <x v="1"/>
    <s v="musical"/>
    <x v="2930"/>
    <x v="0"/>
    <m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x v="5"/>
    <s v="CAD"/>
    <n v="1410761280"/>
    <n v="1408604363"/>
    <b v="0"/>
    <n v="9"/>
    <b v="1"/>
    <x v="1"/>
    <s v="musical"/>
    <x v="2931"/>
    <x v="3"/>
    <m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x v="2"/>
    <s v="AUD"/>
    <n v="1424516400"/>
    <n v="1421812637"/>
    <b v="0"/>
    <n v="38"/>
    <b v="1"/>
    <x v="1"/>
    <s v="musical"/>
    <x v="2932"/>
    <x v="0"/>
    <m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x v="0"/>
    <s v="USD"/>
    <n v="1465081053"/>
    <n v="1462489053"/>
    <b v="0"/>
    <n v="54"/>
    <b v="1"/>
    <x v="1"/>
    <s v="musical"/>
    <x v="2933"/>
    <x v="2"/>
    <m/>
  </r>
  <r>
    <n v="2934"/>
    <s v="Songs for a New World"/>
    <s v="Powerful community theatre production of Jason Robert Brown's &quot;Songs for a New World&quot; in London, Ontario."/>
    <n v="4000"/>
    <n v="225"/>
    <x v="0"/>
    <x v="5"/>
    <s v="CAD"/>
    <n v="1402845364"/>
    <n v="1400253364"/>
    <b v="0"/>
    <n v="37"/>
    <b v="1"/>
    <x v="1"/>
    <s v="musical"/>
    <x v="2934"/>
    <x v="3"/>
    <m/>
  </r>
  <r>
    <n v="2935"/>
    <s v="Fresco presents SNOW WHITE - GARAGE OPERA!"/>
    <s v="Fresco brings a full scale operatic production to your neighborhood - SNOW WHITE, set to the world's greatest music!"/>
    <n v="2000"/>
    <n v="225"/>
    <x v="0"/>
    <x v="0"/>
    <s v="USD"/>
    <n v="1472490000"/>
    <n v="1467468008"/>
    <b v="0"/>
    <n v="39"/>
    <b v="1"/>
    <x v="1"/>
    <s v="musical"/>
    <x v="2935"/>
    <x v="2"/>
    <m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1"/>
    <s v="musical"/>
    <x v="2936"/>
    <x v="3"/>
    <m/>
  </r>
  <r>
    <n v="2937"/>
    <s v="UCAS"/>
    <s v="UCAS is a new British musical premiering at the Edinburgh Fringe Festival 2014."/>
    <n v="100"/>
    <n v="225"/>
    <x v="0"/>
    <x v="1"/>
    <s v="GBP"/>
    <n v="1405249113"/>
    <n v="1402657113"/>
    <b v="0"/>
    <n v="55"/>
    <b v="1"/>
    <x v="1"/>
    <s v="musical"/>
    <x v="2937"/>
    <x v="3"/>
    <m/>
  </r>
  <r>
    <n v="2938"/>
    <s v="Keep It Spinning."/>
    <s v="Keep It Spinning! Is an after-school, six week workshop, during which students create an musical based on on an overarching theme."/>
    <n v="600"/>
    <n v="225"/>
    <x v="0"/>
    <x v="0"/>
    <s v="USD"/>
    <n v="1422636814"/>
    <n v="1420044814"/>
    <b v="0"/>
    <n v="32"/>
    <b v="1"/>
    <x v="1"/>
    <s v="musical"/>
    <x v="2938"/>
    <x v="3"/>
    <m/>
  </r>
  <r>
    <n v="2939"/>
    <s v="Dreamgirls - Skyline got a Matching Grant!"/>
    <s v="Skyline Board Trustees have offered matching grants to help fund next season's production of Dreamgirls! Your donation will be doubled!"/>
    <n v="5000"/>
    <n v="223"/>
    <x v="0"/>
    <x v="0"/>
    <s v="USD"/>
    <n v="1409187600"/>
    <n v="1406316312"/>
    <b v="0"/>
    <n v="25"/>
    <b v="1"/>
    <x v="1"/>
    <s v="musical"/>
    <x v="2939"/>
    <x v="3"/>
    <m/>
  </r>
  <r>
    <n v="2940"/>
    <s v="ITAVA Players &quot;Little Shop of Horrors&quot;"/>
    <s v="We are asking for people to donate to our theater club, the ITAVA Players, a public high school club from Brooklyn, NY."/>
    <n v="9000"/>
    <n v="223"/>
    <x v="0"/>
    <x v="0"/>
    <s v="USD"/>
    <n v="1421606018"/>
    <n v="1418150018"/>
    <b v="0"/>
    <n v="33"/>
    <b v="1"/>
    <x v="1"/>
    <s v="musical"/>
    <x v="2940"/>
    <x v="3"/>
    <m/>
  </r>
  <r>
    <n v="2941"/>
    <s v="Help Us Help Artists"/>
    <s v="Ovations wants to buy property to open a variety club to become the 1st minority owned club in Cincy, focusing on artists on the rise."/>
    <n v="115250"/>
    <n v="220"/>
    <x v="2"/>
    <x v="0"/>
    <s v="USD"/>
    <n v="1425250955"/>
    <n v="1422658955"/>
    <b v="0"/>
    <n v="1"/>
    <b v="0"/>
    <x v="1"/>
    <s v="spaces"/>
    <x v="2941"/>
    <x v="0"/>
    <m/>
  </r>
  <r>
    <n v="2942"/>
    <s v="Penmar Community Arts Society"/>
    <s v="YOUR community theatre:  provide a facility that is usable for presentation of movies, live music, live theatre and community events"/>
    <n v="5105"/>
    <n v="216"/>
    <x v="2"/>
    <x v="5"/>
    <s v="CAD"/>
    <n v="1450297080"/>
    <n v="1448565459"/>
    <b v="0"/>
    <n v="202"/>
    <b v="0"/>
    <x v="1"/>
    <s v="spaces"/>
    <x v="2942"/>
    <x v="0"/>
    <m/>
  </r>
  <r>
    <n v="2943"/>
    <s v="BlackSpace: Urban Performance Arts Collective"/>
    <s v="Building a Resource Network and Funding Capacity to support, empower and promote Afrocentric Arts in Metro Columbus"/>
    <n v="3300"/>
    <n v="216"/>
    <x v="2"/>
    <x v="0"/>
    <s v="USD"/>
    <n v="1428894380"/>
    <n v="1426302380"/>
    <b v="0"/>
    <n v="0"/>
    <b v="0"/>
    <x v="1"/>
    <s v="spaces"/>
    <x v="2943"/>
    <x v="0"/>
    <m/>
  </r>
  <r>
    <n v="2944"/>
    <s v="Guardian Theatre, Arts in Education Theatre"/>
    <s v="Our vision: build and operate a Theater Arts Center for south-central Washington state in Goldendale."/>
    <n v="2000"/>
    <n v="216"/>
    <x v="2"/>
    <x v="0"/>
    <s v="USD"/>
    <n v="1433714198"/>
    <n v="1431122198"/>
    <b v="0"/>
    <n v="1"/>
    <b v="0"/>
    <x v="1"/>
    <s v="spaces"/>
    <x v="2944"/>
    <x v="0"/>
    <m/>
  </r>
  <r>
    <n v="2945"/>
    <s v="A Midsummer Night's Pub"/>
    <s v="Where people that enjoy theater, or just something new can go to have fun and experience varying types of theater in Albuquerque."/>
    <n v="74997"/>
    <n v="215"/>
    <x v="2"/>
    <x v="0"/>
    <s v="USD"/>
    <n v="1432437660"/>
    <n v="1429845660"/>
    <b v="0"/>
    <n v="0"/>
    <b v="0"/>
    <x v="1"/>
    <s v="spaces"/>
    <x v="2945"/>
    <x v="0"/>
    <m/>
  </r>
  <r>
    <n v="2946"/>
    <s v="Create The Twisted Tree Theatre"/>
    <s v="I have set up a new theatre company, and am looking to raise funds to purchase a venue with a difference to a standard theatre."/>
    <n v="6500"/>
    <n v="215"/>
    <x v="2"/>
    <x v="1"/>
    <s v="GBP"/>
    <n v="1471265092"/>
    <n v="1468673092"/>
    <b v="0"/>
    <n v="2"/>
    <b v="0"/>
    <x v="1"/>
    <s v="spaces"/>
    <x v="2946"/>
    <x v="2"/>
    <m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x v="0"/>
    <s v="USD"/>
    <n v="1480007460"/>
    <n v="1475760567"/>
    <b v="0"/>
    <n v="13"/>
    <b v="0"/>
    <x v="1"/>
    <s v="spaces"/>
    <x v="2947"/>
    <x v="2"/>
    <m/>
  </r>
  <r>
    <n v="2948"/>
    <s v="Xenu's Space Opera"/>
    <s v="The Space Opera is an action packed reenactment of Xenu's story, a sacred teaching thats considered a secret of the Scientology church"/>
    <n v="2000"/>
    <n v="214"/>
    <x v="2"/>
    <x v="0"/>
    <s v="USD"/>
    <n v="1433259293"/>
    <n v="1428075293"/>
    <b v="0"/>
    <n v="9"/>
    <b v="0"/>
    <x v="1"/>
    <s v="spaces"/>
    <x v="2948"/>
    <x v="0"/>
    <m/>
  </r>
  <r>
    <n v="2949"/>
    <s v="Spiritual Enlightenment Center - Help raise our vibrations!"/>
    <s v="This center will be open to any and all people regardless of their religion.   We will be offering art, music, empowerment, and more!"/>
    <n v="5000"/>
    <n v="212"/>
    <x v="2"/>
    <x v="0"/>
    <s v="USD"/>
    <n v="1447965917"/>
    <n v="1445370317"/>
    <b v="0"/>
    <n v="2"/>
    <b v="0"/>
    <x v="1"/>
    <s v="spaces"/>
    <x v="2949"/>
    <x v="0"/>
    <m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x v="0"/>
    <s v="USD"/>
    <n v="1453538752"/>
    <n v="1450946752"/>
    <b v="0"/>
    <n v="0"/>
    <b v="0"/>
    <x v="1"/>
    <s v="spaces"/>
    <x v="2950"/>
    <x v="0"/>
    <m/>
  </r>
  <r>
    <n v="2951"/>
    <s v="Brentwood Theater Company needs a Rehearsal Space."/>
    <s v="A building w/office, rehearsal space and classrooms centered on performing arts._x000a_Brentwood Theater Company is a non-profit 501(c)(3)"/>
    <n v="20000"/>
    <n v="212"/>
    <x v="1"/>
    <x v="0"/>
    <s v="USD"/>
    <n v="1412536573"/>
    <n v="1408648573"/>
    <b v="0"/>
    <n v="58"/>
    <b v="0"/>
    <x v="1"/>
    <s v="spaces"/>
    <x v="2951"/>
    <x v="3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x v="0"/>
    <s v="USD"/>
    <n v="1476676800"/>
    <n v="1473957239"/>
    <b v="0"/>
    <n v="8"/>
    <b v="0"/>
    <x v="1"/>
    <s v="spaces"/>
    <x v="2952"/>
    <x v="2"/>
    <m/>
  </r>
  <r>
    <n v="2953"/>
    <s v="Pueblo Underground Theater (Canceled)"/>
    <s v="I want to purchase the former Bread Of Life Church and convert it into a multipurpose theater space for local talent."/>
    <n v="1000"/>
    <n v="211"/>
    <x v="1"/>
    <x v="0"/>
    <s v="USD"/>
    <n v="1444330821"/>
    <n v="1441738821"/>
    <b v="0"/>
    <n v="3"/>
    <b v="0"/>
    <x v="1"/>
    <s v="spaces"/>
    <x v="2953"/>
    <x v="0"/>
    <m/>
  </r>
  <r>
    <n v="2954"/>
    <s v="ONGO CENTRE | An Incubator Creative Space to self-funds (Canceled)"/>
    <s v="Independent film theater, studio and tech lab with storefront, open space for creative people to grow their dream into a profit."/>
    <n v="7534"/>
    <n v="210"/>
    <x v="1"/>
    <x v="0"/>
    <s v="USD"/>
    <n v="1489669203"/>
    <n v="1487944803"/>
    <b v="0"/>
    <n v="0"/>
    <b v="0"/>
    <x v="1"/>
    <s v="spaces"/>
    <x v="2954"/>
    <x v="1"/>
    <m/>
  </r>
  <r>
    <n v="2955"/>
    <s v="A Stage for Stage Door Theater Company (Canceled)"/>
    <s v="Stage Door Theater needs a stage for its current and future productions. Can you help?"/>
    <n v="12000"/>
    <n v="210"/>
    <x v="1"/>
    <x v="0"/>
    <s v="USD"/>
    <n v="1434476849"/>
    <n v="1431884849"/>
    <b v="0"/>
    <n v="11"/>
    <b v="0"/>
    <x v="1"/>
    <s v="spaces"/>
    <x v="2955"/>
    <x v="0"/>
    <m/>
  </r>
  <r>
    <n v="2956"/>
    <s v="A Happy Home for Hagan's House of Horrors (Canceled)"/>
    <s v="Family-owned and community-operated haunted Halloween attraction in Bladensburg, OH, needs your help to grow bigger!"/>
    <n v="200"/>
    <n v="205"/>
    <x v="1"/>
    <x v="0"/>
    <s v="USD"/>
    <n v="1462402850"/>
    <n v="1459810850"/>
    <b v="0"/>
    <n v="20"/>
    <b v="0"/>
    <x v="1"/>
    <s v="spaces"/>
    <x v="2956"/>
    <x v="2"/>
    <m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1"/>
    <s v="spaces"/>
    <x v="2957"/>
    <x v="0"/>
    <m/>
  </r>
  <r>
    <n v="2958"/>
    <s v="Uprising Theater (Canceled)"/>
    <s v="Chicago Based Theater Company and Venue Dedicated to Social Justice and Mainstreaming the Palestinian Narrative"/>
    <n v="100000"/>
    <n v="205"/>
    <x v="1"/>
    <x v="0"/>
    <s v="USD"/>
    <n v="1462729317"/>
    <n v="1457548917"/>
    <b v="0"/>
    <n v="0"/>
    <b v="0"/>
    <x v="1"/>
    <s v="spaces"/>
    <x v="2958"/>
    <x v="2"/>
    <m/>
  </r>
  <r>
    <n v="2959"/>
    <s v="The Bath Theatre Bus (Canceled)"/>
    <s v="A magical, unique, theatre bus which aims to inspire the creative communities around Bath and create unique performance opportunities."/>
    <n v="500"/>
    <n v="205"/>
    <x v="1"/>
    <x v="1"/>
    <s v="GBP"/>
    <n v="1465258325"/>
    <n v="1462666325"/>
    <b v="0"/>
    <n v="0"/>
    <b v="0"/>
    <x v="1"/>
    <s v="spaces"/>
    <x v="2959"/>
    <x v="2"/>
    <m/>
  </r>
  <r>
    <n v="2960"/>
    <s v="Lynnewood Hall Restoration (Canceled)"/>
    <s v="Built in the late 1800's, this 70K sq. feet estate has fallen into disrepair.  Seeking to buy and convert to useful space"/>
    <n v="1897"/>
    <n v="205"/>
    <x v="1"/>
    <x v="0"/>
    <s v="USD"/>
    <n v="1410459023"/>
    <n v="1407867023"/>
    <b v="0"/>
    <n v="0"/>
    <b v="0"/>
    <x v="1"/>
    <s v="spaces"/>
    <x v="2960"/>
    <x v="3"/>
    <m/>
  </r>
  <r>
    <n v="2961"/>
    <s v="Shakespeare in the Park! A Comedy of Errors"/>
    <s v="Teens in Take Note Troupe put on Shakespeare in the Park annually. Keep relevant, family-friendly Shakespeare in the community!"/>
    <n v="1000"/>
    <n v="205"/>
    <x v="0"/>
    <x v="0"/>
    <s v="USD"/>
    <n v="1427342400"/>
    <n v="1424927159"/>
    <b v="0"/>
    <n v="108"/>
    <b v="1"/>
    <x v="1"/>
    <s v="plays"/>
    <x v="2961"/>
    <x v="0"/>
    <m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x v="0"/>
    <s v="USD"/>
    <n v="1425193140"/>
    <n v="1422769906"/>
    <b v="0"/>
    <n v="20"/>
    <b v="1"/>
    <x v="1"/>
    <s v="plays"/>
    <x v="2962"/>
    <x v="0"/>
    <m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x v="0"/>
    <s v="USD"/>
    <n v="1435835824"/>
    <n v="1433243824"/>
    <b v="0"/>
    <n v="98"/>
    <b v="1"/>
    <x v="1"/>
    <s v="plays"/>
    <x v="2963"/>
    <x v="0"/>
    <m/>
  </r>
  <r>
    <n v="2964"/>
    <s v="Pug-let: The First Ever All-Pug Production of Hamlet"/>
    <s v="I want to produce the first-ever all-pug production of &quot;Hamlet.&quot;  As you can imagine, this will require finding very talented pugs."/>
    <n v="1200"/>
    <n v="202"/>
    <x v="0"/>
    <x v="0"/>
    <s v="USD"/>
    <n v="1407360720"/>
    <n v="1404769819"/>
    <b v="0"/>
    <n v="196"/>
    <b v="1"/>
    <x v="1"/>
    <s v="plays"/>
    <x v="2964"/>
    <x v="3"/>
    <m/>
  </r>
  <r>
    <n v="2965"/>
    <s v="Imaginary Theater Company Presents the Premiere of The Boat"/>
    <s v="Marina's mother has disappeared at sea.  Everyone believes she has drowned.  But Marina believes her mother has become a mermaid."/>
    <n v="8500"/>
    <n v="202"/>
    <x v="0"/>
    <x v="0"/>
    <s v="USD"/>
    <n v="1436290233"/>
    <n v="1433698233"/>
    <b v="0"/>
    <n v="39"/>
    <b v="1"/>
    <x v="1"/>
    <s v="plays"/>
    <x v="2965"/>
    <x v="0"/>
    <m/>
  </r>
  <r>
    <n v="2966"/>
    <s v="Fat Pig, The Play!"/>
    <s v="Bringing one of Neil LaBute's incredibly witty and viciously honest plays, about body image and the effect it has on us, to life!"/>
    <n v="28000"/>
    <n v="201"/>
    <x v="0"/>
    <x v="0"/>
    <s v="USD"/>
    <n v="1442425412"/>
    <n v="1439833412"/>
    <b v="0"/>
    <n v="128"/>
    <b v="1"/>
    <x v="1"/>
    <s v="plays"/>
    <x v="2966"/>
    <x v="0"/>
    <m/>
  </r>
  <r>
    <n v="2967"/>
    <s v="Scissortail: A play about the Oklahoma City Bombing"/>
    <s v="Scissortail is a story of loss, grief, and recovery based on the events of the 1995 Oklahoma City Bombing."/>
    <n v="200"/>
    <n v="201"/>
    <x v="0"/>
    <x v="0"/>
    <s v="USD"/>
    <n v="1425872692"/>
    <n v="1423284292"/>
    <b v="0"/>
    <n v="71"/>
    <b v="1"/>
    <x v="1"/>
    <s v="plays"/>
    <x v="2967"/>
    <x v="0"/>
    <m/>
  </r>
  <r>
    <n v="2968"/>
    <s v="The Curse of the Babywoman @ FringeNYC"/>
    <s v="The Curse of the Babywoman is real â€” and it is coming to FringeNYC this August."/>
    <n v="2000"/>
    <n v="201"/>
    <x v="0"/>
    <x v="0"/>
    <s v="USD"/>
    <n v="1471406340"/>
    <n v="1470227660"/>
    <b v="0"/>
    <n v="47"/>
    <b v="1"/>
    <x v="1"/>
    <s v="plays"/>
    <x v="2968"/>
    <x v="2"/>
    <m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1"/>
    <s v="plays"/>
    <x v="2969"/>
    <x v="0"/>
    <m/>
  </r>
  <r>
    <n v="2970"/>
    <s v="Leah in Vegas at The New York International Fringe Festival"/>
    <s v="Kara Ayn Napolitano's latest play about a young mother's attempt to reclaim her life after making a serious mistake."/>
    <n v="8000"/>
    <n v="200"/>
    <x v="0"/>
    <x v="0"/>
    <s v="USD"/>
    <n v="1405699451"/>
    <n v="1403107451"/>
    <b v="0"/>
    <n v="91"/>
    <b v="1"/>
    <x v="1"/>
    <s v="plays"/>
    <x v="2970"/>
    <x v="3"/>
    <m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x v="0"/>
    <s v="USD"/>
    <n v="1409500078"/>
    <n v="1406908078"/>
    <b v="0"/>
    <n v="43"/>
    <b v="1"/>
    <x v="1"/>
    <s v="plays"/>
    <x v="2971"/>
    <x v="3"/>
    <m/>
  </r>
  <r>
    <n v="2972"/>
    <s v="A Bad Plan"/>
    <s v="A group of artists. A mythical art piece. A harrowing quest. And some margaritas."/>
    <n v="200"/>
    <n v="200"/>
    <x v="0"/>
    <x v="0"/>
    <s v="USD"/>
    <n v="1480899600"/>
    <n v="1479609520"/>
    <b v="0"/>
    <n v="17"/>
    <b v="1"/>
    <x v="1"/>
    <s v="plays"/>
    <x v="2972"/>
    <x v="2"/>
    <m/>
  </r>
  <r>
    <n v="2973"/>
    <s v="CST's As You Like It goes to Canada!"/>
    <s v="We're going to represent the entire USA at the World Festival of Children's Theater in Stratford, ON in June, 2016. Help us get there!"/>
    <n v="200000"/>
    <n v="200"/>
    <x v="0"/>
    <x v="0"/>
    <s v="USD"/>
    <n v="1451620800"/>
    <n v="1449171508"/>
    <b v="0"/>
    <n v="33"/>
    <b v="1"/>
    <x v="1"/>
    <s v="plays"/>
    <x v="2973"/>
    <x v="0"/>
    <m/>
  </r>
  <r>
    <n v="2974"/>
    <s v="The World Premiere of Fire Work by Lauren Gunderson"/>
    <s v="Known for producing gritty new work, TheatreFIRST presents an exciting new romantic comedy by the hottest playwright in the country."/>
    <n v="8000"/>
    <n v="200"/>
    <x v="0"/>
    <x v="0"/>
    <s v="USD"/>
    <n v="1411695300"/>
    <n v="1409275671"/>
    <b v="0"/>
    <n v="87"/>
    <b v="1"/>
    <x v="1"/>
    <s v="plays"/>
    <x v="2974"/>
    <x v="3"/>
    <m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x v="0"/>
    <s v="USD"/>
    <n v="1417057200"/>
    <n v="1414599886"/>
    <b v="0"/>
    <n v="113"/>
    <b v="1"/>
    <x v="1"/>
    <s v="plays"/>
    <x v="2975"/>
    <x v="3"/>
    <m/>
  </r>
  <r>
    <n v="2976"/>
    <s v="Pizza Delique"/>
    <s v="A play that addresses an important social issue, brought to light by members of the UoM Drama Society."/>
    <n v="13500"/>
    <n v="200"/>
    <x v="0"/>
    <x v="1"/>
    <s v="GBP"/>
    <n v="1457870400"/>
    <n v="1456421530"/>
    <b v="0"/>
    <n v="14"/>
    <b v="1"/>
    <x v="1"/>
    <s v="plays"/>
    <x v="2976"/>
    <x v="2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x v="0"/>
    <s v="USD"/>
    <n v="1427076840"/>
    <n v="1421960934"/>
    <b v="0"/>
    <n v="30"/>
    <b v="1"/>
    <x v="1"/>
    <s v="plays"/>
    <x v="2977"/>
    <x v="0"/>
    <m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x v="0"/>
    <s v="USD"/>
    <n v="1413784740"/>
    <n v="1412954547"/>
    <b v="0"/>
    <n v="16"/>
    <b v="1"/>
    <x v="1"/>
    <s v="plays"/>
    <x v="2978"/>
    <x v="3"/>
    <m/>
  </r>
  <r>
    <n v="2979"/>
    <s v="'ART'"/>
    <s v="Dear Stone returns with Yasmina Reza's 'ART', a compelling, clever exploration of friendship under duress. Thanks for watching!"/>
    <n v="3900"/>
    <n v="196"/>
    <x v="0"/>
    <x v="0"/>
    <s v="USD"/>
    <n v="1420524000"/>
    <n v="1419104823"/>
    <b v="0"/>
    <n v="46"/>
    <b v="1"/>
    <x v="1"/>
    <s v="plays"/>
    <x v="2979"/>
    <x v="3"/>
    <m/>
  </r>
  <r>
    <n v="2980"/>
    <s v="INDEPENDENCE NYC"/>
    <s v="1 director, 4 actors, and a whole lotta determination. Help us bring this brilliant story to the heart of NYC!"/>
    <n v="8000"/>
    <n v="195"/>
    <x v="0"/>
    <x v="0"/>
    <s v="USD"/>
    <n v="1440381600"/>
    <n v="1438639130"/>
    <b v="0"/>
    <n v="24"/>
    <b v="1"/>
    <x v="1"/>
    <s v="plays"/>
    <x v="2980"/>
    <x v="0"/>
    <m/>
  </r>
  <r>
    <n v="2981"/>
    <s v="Creation of the Dublin Circus Centre"/>
    <s v="We are fundraising to create a Dublin based circus training centre for public and professionals to learn, upskill, perform and teach."/>
    <n v="150"/>
    <n v="195"/>
    <x v="0"/>
    <x v="17"/>
    <s v="EUR"/>
    <n v="1443014756"/>
    <n v="1439126756"/>
    <b v="1"/>
    <n v="97"/>
    <b v="1"/>
    <x v="1"/>
    <s v="spaces"/>
    <x v="2981"/>
    <x v="0"/>
    <m/>
  </r>
  <r>
    <n v="2982"/>
    <s v="Railway Playhouse: Setting up a community arts space"/>
    <s v="Renovating this historical landmark, into an arts venue and theatre space for the community."/>
    <n v="6000"/>
    <n v="195"/>
    <x v="0"/>
    <x v="1"/>
    <s v="GBP"/>
    <n v="1455208143"/>
    <n v="1452616143"/>
    <b v="1"/>
    <n v="59"/>
    <b v="1"/>
    <x v="1"/>
    <s v="spaces"/>
    <x v="2982"/>
    <x v="2"/>
    <m/>
  </r>
  <r>
    <n v="2983"/>
    <s v="Build the House of Dad's!"/>
    <s v="Dad's Garage Theatre Company needs your help buying our new, forever home by hitting our $150,000 STRETCH GOAL!"/>
    <n v="15000"/>
    <n v="194"/>
    <x v="0"/>
    <x v="0"/>
    <s v="USD"/>
    <n v="1415722236"/>
    <n v="1410534636"/>
    <b v="1"/>
    <n v="1095"/>
    <b v="1"/>
    <x v="1"/>
    <s v="spaces"/>
    <x v="2983"/>
    <x v="3"/>
    <m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x v="0"/>
    <s v="USD"/>
    <n v="1472020881"/>
    <n v="1469428881"/>
    <b v="1"/>
    <n v="218"/>
    <b v="1"/>
    <x v="1"/>
    <s v="spaces"/>
    <x v="2984"/>
    <x v="2"/>
    <m/>
  </r>
  <r>
    <n v="2985"/>
    <s v="React Aerial Studio"/>
    <s v="From the moment we flew in to the world of The Circus, we have dreamed of opening our own studio. Help us get our dream off the ground!"/>
    <n v="199"/>
    <n v="190"/>
    <x v="0"/>
    <x v="4"/>
    <s v="NZD"/>
    <n v="1477886400"/>
    <n v="1476228128"/>
    <b v="0"/>
    <n v="111"/>
    <b v="1"/>
    <x v="1"/>
    <s v="spaces"/>
    <x v="2985"/>
    <x v="2"/>
    <m/>
  </r>
  <r>
    <n v="2986"/>
    <s v="Higher Education"/>
    <s v="Support the circus arts and help our aerial students work with more height. With your support, we will install beams at 19ft!"/>
    <n v="7000"/>
    <n v="189"/>
    <x v="0"/>
    <x v="1"/>
    <s v="GBP"/>
    <n v="1462100406"/>
    <n v="1456920006"/>
    <b v="0"/>
    <n v="56"/>
    <b v="1"/>
    <x v="1"/>
    <s v="spaces"/>
    <x v="2986"/>
    <x v="2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1"/>
    <s v="spaces"/>
    <x v="2987"/>
    <x v="2"/>
    <m/>
  </r>
  <r>
    <n v="2988"/>
    <s v="Curtain up at the Shoebox Theatre!"/>
    <s v="Since October 2015 the Shoebox Theatre has become a hub of creativity - The next step in our journey is to hang stage curtains!"/>
    <n v="5000"/>
    <n v="187"/>
    <x v="0"/>
    <x v="1"/>
    <s v="GBP"/>
    <n v="1466412081"/>
    <n v="1463820081"/>
    <b v="0"/>
    <n v="28"/>
    <b v="1"/>
    <x v="1"/>
    <s v="spaces"/>
    <x v="2988"/>
    <x v="2"/>
    <m/>
  </r>
  <r>
    <n v="2989"/>
    <s v="Let's Light Up The Gem!"/>
    <s v="Bring the movies back to Bethel, Maine."/>
    <n v="45000"/>
    <n v="186"/>
    <x v="0"/>
    <x v="0"/>
    <s v="USD"/>
    <n v="1450673940"/>
    <n v="1448756962"/>
    <b v="0"/>
    <n v="364"/>
    <b v="1"/>
    <x v="1"/>
    <s v="spaces"/>
    <x v="2989"/>
    <x v="0"/>
    <m/>
  </r>
  <r>
    <n v="2990"/>
    <s v="The Gloria Theatre Project"/>
    <s v="We are a non-profit revitalizing the Gloria Theatre - our gift to the community - and we need your help #arts #community #theater"/>
    <n v="45000"/>
    <n v="185"/>
    <x v="0"/>
    <x v="0"/>
    <s v="USD"/>
    <n v="1452174420"/>
    <n v="1449150420"/>
    <b v="0"/>
    <n v="27"/>
    <b v="1"/>
    <x v="1"/>
    <s v="spaces"/>
    <x v="2990"/>
    <x v="0"/>
    <m/>
  </r>
  <r>
    <n v="2991"/>
    <s v="gimmeLIVE @ 9 Wallis"/>
    <s v="A new intimate listening room with tables &amp; theatre seating where artist &amp; fans connect through music, comedy &amp; performing arts."/>
    <n v="6000"/>
    <n v="185"/>
    <x v="0"/>
    <x v="0"/>
    <s v="USD"/>
    <n v="1485547530"/>
    <n v="1483646730"/>
    <b v="0"/>
    <n v="93"/>
    <b v="1"/>
    <x v="1"/>
    <s v="spaces"/>
    <x v="2991"/>
    <x v="1"/>
    <m/>
  </r>
  <r>
    <n v="2992"/>
    <s v="Th'underGrounds"/>
    <s v="Creating a non-profit CAFE &amp; VILLAGE COMMONS in SE Portland, in service to Neighbors, Kids, Artists &amp; the Underserved"/>
    <n v="450"/>
    <n v="180"/>
    <x v="0"/>
    <x v="0"/>
    <s v="USD"/>
    <n v="1476037510"/>
    <n v="1473445510"/>
    <b v="0"/>
    <n v="64"/>
    <b v="1"/>
    <x v="1"/>
    <s v="spaces"/>
    <x v="2992"/>
    <x v="2"/>
    <m/>
  </r>
  <r>
    <n v="2993"/>
    <s v="TRUE WEST: Think, Dog! Productions"/>
    <s v="Help us build the Kitchen from Hell!"/>
    <n v="2725"/>
    <n v="180"/>
    <x v="0"/>
    <x v="0"/>
    <s v="USD"/>
    <n v="1455998867"/>
    <n v="1453406867"/>
    <b v="0"/>
    <n v="22"/>
    <b v="1"/>
    <x v="1"/>
    <s v="spaces"/>
    <x v="2993"/>
    <x v="2"/>
    <m/>
  </r>
  <r>
    <n v="2994"/>
    <s v="St. Michael Boat Parties - Halloween and Beyond!"/>
    <s v="Help the hosts of the infamous St. Michael sustain and create epic boat parties through Halloween and into 2015"/>
    <n v="150"/>
    <n v="180"/>
    <x v="0"/>
    <x v="1"/>
    <s v="GBP"/>
    <n v="1412335772"/>
    <n v="1409743772"/>
    <b v="0"/>
    <n v="59"/>
    <b v="1"/>
    <x v="1"/>
    <s v="spaces"/>
    <x v="2994"/>
    <x v="3"/>
    <m/>
  </r>
  <r>
    <n v="2995"/>
    <s v="Help Austin's Blue Starlite Drive-in MOVE + ADD 35MM"/>
    <s v="Keeping the drive-in culture alive for 6 years, we now ask for your help so we can CREATE A NEW HOME and save 35MM movies!"/>
    <n v="5500"/>
    <n v="180"/>
    <x v="0"/>
    <x v="0"/>
    <s v="USD"/>
    <n v="1484841471"/>
    <n v="1482249471"/>
    <b v="0"/>
    <n v="249"/>
    <b v="1"/>
    <x v="1"/>
    <s v="spaces"/>
    <x v="2995"/>
    <x v="2"/>
    <m/>
  </r>
  <r>
    <n v="2996"/>
    <s v="Sea Tea Improv's Comedy Theater in Hartford, CT"/>
    <s v="A permanent home for comedy in Connecticut in the heart of downtown Hartford."/>
    <n v="100"/>
    <n v="180"/>
    <x v="0"/>
    <x v="0"/>
    <s v="USD"/>
    <n v="1432677240"/>
    <n v="1427493240"/>
    <b v="0"/>
    <n v="392"/>
    <b v="1"/>
    <x v="1"/>
    <s v="spaces"/>
    <x v="2996"/>
    <x v="0"/>
    <m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x v="0"/>
    <s v="USD"/>
    <n v="1488171540"/>
    <n v="1486661793"/>
    <b v="0"/>
    <n v="115"/>
    <b v="1"/>
    <x v="1"/>
    <s v="spaces"/>
    <x v="2997"/>
    <x v="1"/>
    <m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x v="0"/>
    <s v="USD"/>
    <n v="1402892700"/>
    <n v="1400474329"/>
    <b v="0"/>
    <n v="433"/>
    <b v="1"/>
    <x v="1"/>
    <s v="spaces"/>
    <x v="2998"/>
    <x v="3"/>
    <m/>
  </r>
  <r>
    <n v="2999"/>
    <s v="RAT Fund-Riser"/>
    <s v="Restless Artists' Theatre is building risers and installing better lighting for our patrons.  We need to purchase raw materials."/>
    <n v="5000"/>
    <n v="177"/>
    <x v="0"/>
    <x v="0"/>
    <s v="USD"/>
    <n v="1488333600"/>
    <n v="1487094360"/>
    <b v="0"/>
    <n v="20"/>
    <b v="1"/>
    <x v="1"/>
    <s v="spaces"/>
    <x v="2999"/>
    <x v="1"/>
    <m/>
  </r>
  <r>
    <n v="3000"/>
    <s v="Voices From The Future"/>
    <s v="A benefit show featuring musicians, dancers &amp; poets all under age 30 to raise money in support of LGBTQ rights and programs."/>
    <n v="20000"/>
    <n v="177"/>
    <x v="0"/>
    <x v="0"/>
    <s v="USD"/>
    <n v="1485885600"/>
    <n v="1484682670"/>
    <b v="0"/>
    <n v="8"/>
    <b v="1"/>
    <x v="1"/>
    <s v="spaces"/>
    <x v="3000"/>
    <x v="1"/>
    <m/>
  </r>
  <r>
    <n v="3001"/>
    <s v="New Comedy Venue and Training Facility"/>
    <s v="Get Scene Studios and Highwire Comedy Co. creating an amazing training facility and theater for Atlanta comedy and film talent!"/>
    <n v="12000"/>
    <n v="175"/>
    <x v="0"/>
    <x v="0"/>
    <s v="USD"/>
    <n v="1468445382"/>
    <n v="1465853382"/>
    <b v="0"/>
    <n v="175"/>
    <b v="1"/>
    <x v="1"/>
    <s v="spaces"/>
    <x v="3001"/>
    <x v="2"/>
    <m/>
  </r>
  <r>
    <n v="3002"/>
    <s v="Help Fund the &quot;Back Room&quot; Arts Space at Jimmy's No 43!"/>
    <s v="Make the workshop/ small stage space at Jimmy's No 43 even better than before!"/>
    <n v="250000"/>
    <n v="175"/>
    <x v="0"/>
    <x v="0"/>
    <s v="USD"/>
    <n v="1356552252"/>
    <n v="1353960252"/>
    <b v="0"/>
    <n v="104"/>
    <b v="1"/>
    <x v="1"/>
    <s v="spaces"/>
    <x v="3002"/>
    <x v="5"/>
    <m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x v="0"/>
    <s v="USD"/>
    <n v="1456811940"/>
    <n v="1454098976"/>
    <b v="0"/>
    <n v="17"/>
    <b v="1"/>
    <x v="1"/>
    <s v="spaces"/>
    <x v="3003"/>
    <x v="2"/>
    <m/>
  </r>
  <r>
    <n v="3004"/>
    <s v="Save the Agawam Cinemas"/>
    <s v="The Agawam Cinemas is to be successfully reopened by new ownership and the twin theaters must be converted to digital projection."/>
    <n v="10000"/>
    <n v="170"/>
    <x v="0"/>
    <x v="0"/>
    <s v="USD"/>
    <n v="1416089324"/>
    <n v="1413493724"/>
    <b v="0"/>
    <n v="277"/>
    <b v="1"/>
    <x v="1"/>
    <s v="spaces"/>
    <x v="3004"/>
    <x v="3"/>
    <m/>
  </r>
  <r>
    <n v="3005"/>
    <s v="Pangea House Revitalization Project"/>
    <s v="Pangea House is a collectively run, all ages music venue and community space in desperate need of some renovation and updates."/>
    <n v="50000"/>
    <n v="170"/>
    <x v="0"/>
    <x v="0"/>
    <s v="USD"/>
    <n v="1412611905"/>
    <n v="1410019905"/>
    <b v="0"/>
    <n v="118"/>
    <b v="1"/>
    <x v="1"/>
    <s v="spaces"/>
    <x v="3005"/>
    <x v="3"/>
    <m/>
  </r>
  <r>
    <n v="3006"/>
    <s v="ONTARIO STREET THEATRE in Port Hope."/>
    <s v="We're an affordable theatre and rental space that can be molded into anything by anyone."/>
    <n v="500"/>
    <n v="170"/>
    <x v="0"/>
    <x v="5"/>
    <s v="CAD"/>
    <n v="1418580591"/>
    <n v="1415988591"/>
    <b v="0"/>
    <n v="97"/>
    <b v="1"/>
    <x v="1"/>
    <s v="spaces"/>
    <x v="3006"/>
    <x v="3"/>
    <m/>
  </r>
  <r>
    <n v="3007"/>
    <s v="Bethlem"/>
    <s v="Consuite for 2015 CoreCon.  An adventure into insanity."/>
    <n v="1600"/>
    <n v="170"/>
    <x v="0"/>
    <x v="0"/>
    <s v="USD"/>
    <n v="1429938683"/>
    <n v="1428124283"/>
    <b v="0"/>
    <n v="20"/>
    <b v="1"/>
    <x v="1"/>
    <s v="spaces"/>
    <x v="3007"/>
    <x v="0"/>
    <m/>
  </r>
  <r>
    <n v="3008"/>
    <s v="Baby It's Cold Outside: Silver Spring Stage HVAC Fund!"/>
    <s v="Help fund Silver Spring Stage's HVAC costs for the upcoming year! Don't leave us out in the cold (pun intended)!"/>
    <n v="850"/>
    <n v="170"/>
    <x v="0"/>
    <x v="0"/>
    <s v="USD"/>
    <n v="1453352719"/>
    <n v="1450760719"/>
    <b v="0"/>
    <n v="26"/>
    <b v="1"/>
    <x v="1"/>
    <s v="spaces"/>
    <x v="3008"/>
    <x v="0"/>
    <m/>
  </r>
  <r>
    <n v="3009"/>
    <s v="Montauk Surf Museum"/>
    <s v="The Montauk Surf Museum will present ocean science, as well as the art and history of surfing to visitors and schools in creative ways."/>
    <n v="400"/>
    <n v="165"/>
    <x v="0"/>
    <x v="0"/>
    <s v="USD"/>
    <n v="1417012840"/>
    <n v="1414417240"/>
    <b v="0"/>
    <n v="128"/>
    <b v="1"/>
    <x v="1"/>
    <s v="spaces"/>
    <x v="3009"/>
    <x v="3"/>
    <m/>
  </r>
  <r>
    <n v="3010"/>
    <s v="Put Your Money Where Your Ear Is!"/>
    <s v="STC &amp; the Sheboygan Area School District are working tirelessly to renovate our 30-year-old sound system. Help us sound better for you!"/>
    <n v="1000"/>
    <n v="165"/>
    <x v="0"/>
    <x v="0"/>
    <s v="USD"/>
    <n v="1424548719"/>
    <n v="1419364719"/>
    <b v="0"/>
    <n v="15"/>
    <b v="1"/>
    <x v="1"/>
    <s v="spaces"/>
    <x v="3010"/>
    <x v="3"/>
    <m/>
  </r>
  <r>
    <n v="3011"/>
    <s v="Katharsis Teatro en Navidad"/>
    <s v="Necesitamos tu ayuda para poder llevar la magia del teatro universitario al Teatro Lagrada de Madrid el 23 de diciembre :)"/>
    <n v="777"/>
    <n v="162"/>
    <x v="0"/>
    <x v="3"/>
    <s v="EUR"/>
    <n v="1450911540"/>
    <n v="1448536516"/>
    <b v="0"/>
    <n v="25"/>
    <b v="1"/>
    <x v="1"/>
    <s v="spaces"/>
    <x v="3011"/>
    <x v="0"/>
    <m/>
  </r>
  <r>
    <n v="3012"/>
    <s v="Up-lifting Up-Fit!"/>
    <s v="Spring Theatre has recently found a new home in the heart of Winston Salem. We need your help for an up-lifting up-fit!"/>
    <n v="5000"/>
    <n v="160"/>
    <x v="0"/>
    <x v="0"/>
    <s v="USD"/>
    <n v="1423587130"/>
    <n v="1421772730"/>
    <b v="0"/>
    <n v="55"/>
    <b v="1"/>
    <x v="1"/>
    <s v="spaces"/>
    <x v="3012"/>
    <x v="0"/>
    <m/>
  </r>
  <r>
    <n v="3013"/>
    <s v="Barebones Black Box Theater in Braddock, PA"/>
    <s v="Barebones Productions is developing a new theater and performance facility in Braddock, Pa. &quot;The barebones black box&quot;"/>
    <n v="6000"/>
    <n v="160"/>
    <x v="0"/>
    <x v="0"/>
    <s v="USD"/>
    <n v="1434917049"/>
    <n v="1432325049"/>
    <b v="0"/>
    <n v="107"/>
    <b v="1"/>
    <x v="1"/>
    <s v="spaces"/>
    <x v="3013"/>
    <x v="0"/>
    <m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x v="0"/>
    <s v="USD"/>
    <n v="1415163600"/>
    <n v="1412737080"/>
    <b v="0"/>
    <n v="557"/>
    <b v="1"/>
    <x v="1"/>
    <s v="spaces"/>
    <x v="3014"/>
    <x v="3"/>
    <m/>
  </r>
  <r>
    <n v="3015"/>
    <s v="A Sign for 34 West"/>
    <s v="We're turning an old yogurt shop into a live theater in downtown Charleston.   Please help us hang our sign!"/>
    <n v="100"/>
    <n v="155"/>
    <x v="0"/>
    <x v="0"/>
    <s v="USD"/>
    <n v="1402459200"/>
    <n v="1401125238"/>
    <b v="0"/>
    <n v="40"/>
    <b v="1"/>
    <x v="1"/>
    <s v="spaces"/>
    <x v="3015"/>
    <x v="3"/>
    <m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x v="0"/>
    <s v="USD"/>
    <n v="1405688952"/>
    <n v="1400504952"/>
    <b v="0"/>
    <n v="36"/>
    <b v="1"/>
    <x v="1"/>
    <s v="spaces"/>
    <x v="3016"/>
    <x v="3"/>
    <m/>
  </r>
  <r>
    <n v="3017"/>
    <s v="ACT's Spotlight Initiative- Let's Build a Theater!"/>
    <s v="Help us build a 200 seat theater and classroom space in North Andover, MA. Let's get kids off the screens, and into the spotlight!"/>
    <n v="153"/>
    <n v="153"/>
    <x v="0"/>
    <x v="0"/>
    <s v="USD"/>
    <n v="1408566243"/>
    <n v="1405974243"/>
    <b v="0"/>
    <n v="159"/>
    <b v="1"/>
    <x v="1"/>
    <s v="spaces"/>
    <x v="3017"/>
    <x v="3"/>
    <m/>
  </r>
  <r>
    <n v="3018"/>
    <s v="Why Theatre"/>
    <s v="Le projet vise la crÃ©ation dâ€™un lieu de rÃ©sidence, recherche et formation dÃ©diÃ© Ã  l'art vivant, l'image et la narration."/>
    <n v="1000"/>
    <n v="153"/>
    <x v="0"/>
    <x v="6"/>
    <s v="EUR"/>
    <n v="1437429600"/>
    <n v="1433747376"/>
    <b v="0"/>
    <n v="41"/>
    <b v="1"/>
    <x v="1"/>
    <s v="spaces"/>
    <x v="3018"/>
    <x v="0"/>
    <m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x v="0"/>
    <s v="USD"/>
    <n v="1401159600"/>
    <n v="1398801620"/>
    <b v="0"/>
    <n v="226"/>
    <b v="1"/>
    <x v="1"/>
    <s v="spaces"/>
    <x v="3019"/>
    <x v="3"/>
    <m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x v="0"/>
    <s v="USD"/>
    <n v="1439583533"/>
    <n v="1434399533"/>
    <b v="0"/>
    <n v="30"/>
    <b v="1"/>
    <x v="1"/>
    <s v="spaces"/>
    <x v="3020"/>
    <x v="0"/>
    <m/>
  </r>
  <r>
    <n v="3021"/>
    <s v="BEEP! BEEP! 2ND STORY IS ON THE MOVE!"/>
    <s v="At the end of October 2016, 2nd Story will be moving from its current office space to a storefront space in Albany Park, Chicago, IL."/>
    <n v="10000"/>
    <n v="151"/>
    <x v="0"/>
    <x v="0"/>
    <s v="USD"/>
    <n v="1479794340"/>
    <n v="1476715869"/>
    <b v="0"/>
    <n v="103"/>
    <b v="1"/>
    <x v="1"/>
    <s v="spaces"/>
    <x v="3021"/>
    <x v="2"/>
    <m/>
  </r>
  <r>
    <n v="3022"/>
    <s v="A Performing Arts Complex in Central Square, Cambridge"/>
    <s v="Help us launch a new performing arts complex in Cambridge! The Thalia provides space for performance, rehearsals, and collaboration!"/>
    <n v="25000"/>
    <n v="151"/>
    <x v="0"/>
    <x v="0"/>
    <s v="USD"/>
    <n v="1472338409"/>
    <n v="1468450409"/>
    <b v="0"/>
    <n v="62"/>
    <b v="1"/>
    <x v="1"/>
    <s v="spaces"/>
    <x v="3022"/>
    <x v="2"/>
    <m/>
  </r>
  <r>
    <n v="3023"/>
    <s v="The Night Watch"/>
    <s v="Antonia Goddard Productions in association with Jethro Compton Productions presents THE NIGHT WATCH, an exciting new historical drama."/>
    <n v="3750"/>
    <n v="151"/>
    <x v="0"/>
    <x v="1"/>
    <s v="GBP"/>
    <n v="1434039186"/>
    <n v="1430151186"/>
    <b v="0"/>
    <n v="6"/>
    <b v="1"/>
    <x v="1"/>
    <s v="spaces"/>
    <x v="3023"/>
    <x v="0"/>
    <m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x v="0"/>
    <s v="USD"/>
    <n v="1349567475"/>
    <n v="1346975475"/>
    <b v="0"/>
    <n v="182"/>
    <b v="1"/>
    <x v="1"/>
    <s v="spaces"/>
    <x v="3024"/>
    <x v="5"/>
    <m/>
  </r>
  <r>
    <n v="3025"/>
    <s v="The Other Room â€“ Cardiffâ€™s First Pub Theatre"/>
    <s v="Be part of building Cardiff's first pub theatre, located right in the city centre. Launching January 2015."/>
    <n v="5000"/>
    <n v="150"/>
    <x v="0"/>
    <x v="1"/>
    <s v="GBP"/>
    <n v="1401465600"/>
    <n v="1399032813"/>
    <b v="0"/>
    <n v="145"/>
    <b v="1"/>
    <x v="1"/>
    <s v="spaces"/>
    <x v="3025"/>
    <x v="3"/>
    <m/>
  </r>
  <r>
    <n v="3026"/>
    <s v="The Bohemian Balcony - A Creative Space For All"/>
    <s v="The Bohemian Balcony is a innovate multi-arts venue created by the people for the community. A platform for our arts to grow and shine."/>
    <n v="6700"/>
    <n v="150"/>
    <x v="0"/>
    <x v="1"/>
    <s v="GBP"/>
    <n v="1488538892"/>
    <n v="1487329292"/>
    <b v="0"/>
    <n v="25"/>
    <b v="1"/>
    <x v="1"/>
    <s v="spaces"/>
    <x v="3026"/>
    <x v="1"/>
    <m/>
  </r>
  <r>
    <n v="3027"/>
    <s v="Help ReNew the Rainbow Stage (&amp; office) for Future Stars"/>
    <s v="Wavy says let's LIGHT UP THE RAINBOW STAGE and as our stretch reward we'll throw all of us a PARTY!"/>
    <n v="2000"/>
    <n v="150"/>
    <x v="0"/>
    <x v="0"/>
    <s v="USD"/>
    <n v="1426866851"/>
    <n v="1424278451"/>
    <b v="0"/>
    <n v="320"/>
    <b v="1"/>
    <x v="1"/>
    <s v="spaces"/>
    <x v="3027"/>
    <x v="0"/>
    <m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1"/>
    <s v="spaces"/>
    <x v="3028"/>
    <x v="2"/>
    <m/>
  </r>
  <r>
    <n v="3029"/>
    <s v="Ground Floor Theatre"/>
    <s v="We're building a new theatre venue in Austin! Austin is growing, but we are losing space for artists- help us keep local theatre alive!"/>
    <n v="700"/>
    <n v="150"/>
    <x v="0"/>
    <x v="0"/>
    <s v="USD"/>
    <n v="1416285300"/>
    <n v="1413824447"/>
    <b v="0"/>
    <n v="348"/>
    <b v="1"/>
    <x v="1"/>
    <s v="spaces"/>
    <x v="3029"/>
    <x v="3"/>
    <m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x v="0"/>
    <s v="USD"/>
    <n v="1442426171"/>
    <n v="1439834171"/>
    <b v="0"/>
    <n v="41"/>
    <b v="1"/>
    <x v="1"/>
    <s v="spaces"/>
    <x v="3030"/>
    <x v="0"/>
    <m/>
  </r>
  <r>
    <n v="3031"/>
    <s v="Blue Thyme Nights"/>
    <s v="Blue Thyme Nights is the production of Am I Blue by Beth Henley &amp; Thymus Vulgaris by Lanford  Wilson._x000a__x000a_Artwork by Charlotte Ager"/>
    <n v="3000"/>
    <n v="146"/>
    <x v="0"/>
    <x v="0"/>
    <s v="USD"/>
    <n v="1476479447"/>
    <n v="1471295447"/>
    <b v="0"/>
    <n v="29"/>
    <b v="1"/>
    <x v="1"/>
    <s v="spaces"/>
    <x v="3031"/>
    <x v="2"/>
    <m/>
  </r>
  <r>
    <n v="3032"/>
    <s v="Silent Valley : A Haunting"/>
    <s v="One night only, not-for-profit, neighborhood haunted attraction that will scare your mask off! Coming this Halloween."/>
    <n v="5000"/>
    <n v="145"/>
    <x v="0"/>
    <x v="0"/>
    <s v="USD"/>
    <n v="1441933459"/>
    <n v="1439341459"/>
    <b v="0"/>
    <n v="25"/>
    <b v="1"/>
    <x v="1"/>
    <s v="spaces"/>
    <x v="3032"/>
    <x v="0"/>
    <m/>
  </r>
  <r>
    <n v="3033"/>
    <s v="Stagelights Studio by Pam Kinter, Greensboro"/>
    <s v="Finally Stagelights will have a space of our very own!  Be a part of this exciting new adventure in Greensboro!!"/>
    <n v="6500"/>
    <n v="145"/>
    <x v="0"/>
    <x v="0"/>
    <s v="USD"/>
    <n v="1471487925"/>
    <n v="1468895925"/>
    <b v="0"/>
    <n v="23"/>
    <b v="1"/>
    <x v="1"/>
    <s v="spaces"/>
    <x v="3033"/>
    <x v="2"/>
    <m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x v="0"/>
    <s v="USD"/>
    <n v="1477972740"/>
    <n v="1475326255"/>
    <b v="0"/>
    <n v="1260"/>
    <b v="1"/>
    <x v="1"/>
    <s v="spaces"/>
    <x v="3034"/>
    <x v="2"/>
    <m/>
  </r>
  <r>
    <n v="3035"/>
    <s v="The Coalition Theater"/>
    <s v="Help create a permanent home for live comedy shows and classes in Downtown RVA."/>
    <n v="85000"/>
    <n v="142"/>
    <x v="0"/>
    <x v="0"/>
    <s v="USD"/>
    <n v="1367674009"/>
    <n v="1365082009"/>
    <b v="0"/>
    <n v="307"/>
    <b v="1"/>
    <x v="1"/>
    <s v="spaces"/>
    <x v="3035"/>
    <x v="4"/>
    <m/>
  </r>
  <r>
    <n v="3036"/>
    <s v="Save the Studio!"/>
    <s v="Help Synetic Theater create a new Studio to produce amazing  shows in the 2013/14 season and train awesome artists of all ages!"/>
    <n v="800"/>
    <n v="141"/>
    <x v="0"/>
    <x v="0"/>
    <s v="USD"/>
    <n v="1376654340"/>
    <n v="1373568644"/>
    <b v="0"/>
    <n v="329"/>
    <b v="1"/>
    <x v="1"/>
    <s v="spaces"/>
    <x v="3036"/>
    <x v="4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000"/>
    <n v="141"/>
    <x v="0"/>
    <x v="0"/>
    <s v="USD"/>
    <n v="1285995540"/>
    <n v="1279574773"/>
    <b v="0"/>
    <n v="32"/>
    <b v="1"/>
    <x v="1"/>
    <s v="spaces"/>
    <x v="3037"/>
    <x v="7"/>
    <m/>
  </r>
  <r>
    <n v="3038"/>
    <s v="Overtime Theater Spruce Up"/>
    <s v="Our little theater needs some love. We took over a lab and need to make our space look more inviting and well, like a theater!"/>
    <n v="250000"/>
    <n v="140"/>
    <x v="0"/>
    <x v="0"/>
    <s v="USD"/>
    <n v="1457071397"/>
    <n v="1451887397"/>
    <b v="0"/>
    <n v="27"/>
    <b v="1"/>
    <x v="1"/>
    <s v="spaces"/>
    <x v="3038"/>
    <x v="2"/>
    <m/>
  </r>
  <r>
    <n v="3039"/>
    <s v="Shelter the Schmee"/>
    <s v="After 22 yrs downstairs we are &quot;getting out of  our parents basement&quot; and building a new 50 seat theater in a new location."/>
    <n v="10000"/>
    <n v="140"/>
    <x v="0"/>
    <x v="0"/>
    <s v="USD"/>
    <n v="1388303940"/>
    <n v="1386011038"/>
    <b v="0"/>
    <n v="236"/>
    <b v="1"/>
    <x v="1"/>
    <s v="spaces"/>
    <x v="3039"/>
    <x v="4"/>
    <m/>
  </r>
  <r>
    <n v="3040"/>
    <s v="Jayhawk Makeover"/>
    <s v="48 hours of deck screws, dry wall, hard hats and needed renovation to help the Jayhawk rise from the ashes."/>
    <n v="2000"/>
    <n v="140"/>
    <x v="0"/>
    <x v="0"/>
    <s v="USD"/>
    <n v="1435359600"/>
    <n v="1434999621"/>
    <b v="0"/>
    <n v="42"/>
    <b v="1"/>
    <x v="1"/>
    <s v="spaces"/>
    <x v="3040"/>
    <x v="0"/>
    <m/>
  </r>
  <r>
    <n v="3041"/>
    <s v="Lend a Hand in Our Home"/>
    <s v="Privet! Hello! Bon Jour! We are the Arlekin Players Theatre and we need a home."/>
    <n v="500"/>
    <n v="140"/>
    <x v="0"/>
    <x v="0"/>
    <s v="USD"/>
    <n v="1453323048"/>
    <n v="1450731048"/>
    <b v="0"/>
    <n v="95"/>
    <b v="1"/>
    <x v="1"/>
    <s v="spaces"/>
    <x v="3041"/>
    <x v="0"/>
    <m/>
  </r>
  <r>
    <n v="3042"/>
    <s v="HOPE MILL THEATRE - CHAIR FUND"/>
    <s v="Hope Mill Theatre is a brand new Fringe Theatre in the heart of Manchester city - bringing a diverse programme of entertainment!"/>
    <n v="512"/>
    <n v="138"/>
    <x v="0"/>
    <x v="1"/>
    <s v="GBP"/>
    <n v="1444149047"/>
    <n v="1441557047"/>
    <b v="0"/>
    <n v="37"/>
    <b v="1"/>
    <x v="1"/>
    <s v="spaces"/>
    <x v="3042"/>
    <x v="0"/>
    <m/>
  </r>
  <r>
    <n v="3043"/>
    <s v="Like This Post (The Post at 750)"/>
    <s v="Introducing The Post at 750! Join us in the creation of Vancouver's most exciting new cultural space in the heart of downtown."/>
    <n v="500"/>
    <n v="137"/>
    <x v="0"/>
    <x v="5"/>
    <s v="CAD"/>
    <n v="1429152600"/>
    <n v="1426815699"/>
    <b v="0"/>
    <n v="128"/>
    <b v="1"/>
    <x v="1"/>
    <s v="spaces"/>
    <x v="3043"/>
    <x v="0"/>
    <m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x v="0"/>
    <s v="USD"/>
    <n v="1454433998"/>
    <n v="1453137998"/>
    <b v="0"/>
    <n v="156"/>
    <b v="1"/>
    <x v="1"/>
    <s v="spaces"/>
    <x v="3044"/>
    <x v="2"/>
    <m/>
  </r>
  <r>
    <n v="3045"/>
    <s v="Colorado ACTS Black Box Painting"/>
    <s v="Walmart decided they wanted our space, so we had to move to a new theater. Help us make it an awesome space by painting it all black!"/>
    <n v="2500"/>
    <n v="135"/>
    <x v="0"/>
    <x v="0"/>
    <s v="USD"/>
    <n v="1408679055"/>
    <n v="1406087055"/>
    <b v="0"/>
    <n v="64"/>
    <b v="1"/>
    <x v="1"/>
    <s v="spaces"/>
    <x v="3045"/>
    <x v="3"/>
    <m/>
  </r>
  <r>
    <n v="3046"/>
    <s v="improvMANIA Improv Comedy Theater - Chandler, Arizona"/>
    <s v="Your opportunity to help improvMANIA open Chandler, Arizona's new home for family-friendly improv comedy in Historic Downtown Chandler!"/>
    <n v="60000"/>
    <n v="135"/>
    <x v="0"/>
    <x v="0"/>
    <s v="USD"/>
    <n v="1410324720"/>
    <n v="1407784586"/>
    <b v="0"/>
    <n v="58"/>
    <b v="1"/>
    <x v="1"/>
    <s v="spaces"/>
    <x v="3046"/>
    <x v="3"/>
    <m/>
  </r>
  <r>
    <n v="3047"/>
    <s v="Acting V Senior Showcase"/>
    <s v="Hi! We're the Graduating Seniors Acting V Seniors at Temple University! Welcome to our Kick starter Page!"/>
    <n v="2500"/>
    <n v="135"/>
    <x v="0"/>
    <x v="0"/>
    <s v="USD"/>
    <n v="1461762960"/>
    <n v="1457999054"/>
    <b v="0"/>
    <n v="20"/>
    <b v="1"/>
    <x v="1"/>
    <s v="spaces"/>
    <x v="3047"/>
    <x v="2"/>
    <m/>
  </r>
  <r>
    <n v="3048"/>
    <s v="December Match Campaign"/>
    <s v="By matching donations up to $5000, Jack Kesler and Maurice Richards have challenged YOU to help Urbanite outfit their brand new space."/>
    <n v="9500"/>
    <n v="135"/>
    <x v="0"/>
    <x v="0"/>
    <s v="USD"/>
    <n v="1420060920"/>
    <n v="1417556262"/>
    <b v="0"/>
    <n v="47"/>
    <b v="1"/>
    <x v="1"/>
    <s v="spaces"/>
    <x v="3048"/>
    <x v="3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x v="0"/>
    <s v="USD"/>
    <n v="1434241255"/>
    <n v="1431649255"/>
    <b v="0"/>
    <n v="54"/>
    <b v="1"/>
    <x v="1"/>
    <s v="spaces"/>
    <x v="3049"/>
    <x v="0"/>
    <m/>
  </r>
  <r>
    <n v="3050"/>
    <s v="The Black Pearl Consuite at CoreCon VIII: On Ancient Seas"/>
    <s v="Help fund The Black Pearl Consuite at CoreCon VIII: On Ancient Seas!"/>
    <n v="3000"/>
    <n v="132"/>
    <x v="0"/>
    <x v="0"/>
    <s v="USD"/>
    <n v="1462420960"/>
    <n v="1459828960"/>
    <b v="0"/>
    <n v="9"/>
    <b v="1"/>
    <x v="1"/>
    <s v="spaces"/>
    <x v="3050"/>
    <x v="2"/>
    <m/>
  </r>
  <r>
    <n v="3051"/>
    <s v="Jon Udry's ABC Tour"/>
    <s v="The ABC tour: 26 comedy-juggling shows in 26 different venues - chosen by YOU - each beginning with a different letter of the alphabet."/>
    <n v="40000"/>
    <n v="132"/>
    <x v="2"/>
    <x v="1"/>
    <s v="GBP"/>
    <n v="1486547945"/>
    <n v="1483955945"/>
    <b v="1"/>
    <n v="35"/>
    <b v="0"/>
    <x v="1"/>
    <s v="spaces"/>
    <x v="3051"/>
    <x v="1"/>
    <m/>
  </r>
  <r>
    <n v="3052"/>
    <s v="Funding for a new theater facility in Walker Minnesota"/>
    <s v="To let the arts continue in Walker Minnesota We need a performing arts space and art gallery"/>
    <n v="5000"/>
    <n v="131"/>
    <x v="2"/>
    <x v="0"/>
    <s v="USD"/>
    <n v="1432828740"/>
    <n v="1430237094"/>
    <b v="0"/>
    <n v="2"/>
    <b v="0"/>
    <x v="1"/>
    <s v="spaces"/>
    <x v="3052"/>
    <x v="0"/>
    <m/>
  </r>
  <r>
    <n v="3053"/>
    <s v="Showroom"/>
    <s v="Showroom is a multi-disciplinary space providing unorthodox concerts, events &amp; a platform creatives can express their creative vision"/>
    <n v="2000"/>
    <n v="131"/>
    <x v="2"/>
    <x v="0"/>
    <s v="USD"/>
    <n v="1412222340"/>
    <n v="1407781013"/>
    <b v="0"/>
    <n v="3"/>
    <b v="0"/>
    <x v="1"/>
    <s v="spaces"/>
    <x v="3053"/>
    <x v="3"/>
    <m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x v="0"/>
    <s v="USD"/>
    <n v="1425258240"/>
    <n v="1422043154"/>
    <b v="0"/>
    <n v="0"/>
    <b v="0"/>
    <x v="1"/>
    <s v="spaces"/>
    <x v="3054"/>
    <x v="0"/>
    <m/>
  </r>
  <r>
    <n v="3055"/>
    <s v="Bungers surfing Museum"/>
    <s v="I have been in the Surfing business since 1962 have a collection of surfing memorabilia I would like to open a surfing museum"/>
    <n v="1000"/>
    <n v="130"/>
    <x v="2"/>
    <x v="0"/>
    <s v="USD"/>
    <n v="1420844390"/>
    <n v="1415660390"/>
    <b v="0"/>
    <n v="1"/>
    <b v="0"/>
    <x v="1"/>
    <s v="spaces"/>
    <x v="3055"/>
    <x v="3"/>
    <m/>
  </r>
  <r>
    <n v="3056"/>
    <s v="Palace Flophouse Theater"/>
    <s v="Looking to establish a communal space for art shows, bands, farmer's markets, environmental education, and traditional skills."/>
    <n v="500"/>
    <n v="130"/>
    <x v="2"/>
    <x v="0"/>
    <s v="USD"/>
    <n v="1412003784"/>
    <n v="1406819784"/>
    <b v="0"/>
    <n v="0"/>
    <b v="0"/>
    <x v="1"/>
    <s v="spaces"/>
    <x v="3056"/>
    <x v="3"/>
    <m/>
  </r>
  <r>
    <n v="3057"/>
    <s v="1 World Educational Theme Parks"/>
    <s v="A series of 6 educational theme parks. This project is to fund the plans and 3D designs required to build the first park."/>
    <n v="400"/>
    <n v="130"/>
    <x v="2"/>
    <x v="1"/>
    <s v="GBP"/>
    <n v="1459694211"/>
    <n v="1457105811"/>
    <b v="0"/>
    <n v="0"/>
    <b v="0"/>
    <x v="1"/>
    <s v="spaces"/>
    <x v="3057"/>
    <x v="2"/>
    <m/>
  </r>
  <r>
    <n v="3058"/>
    <s v="OPEN THE OLD &quot;RIGON&quot; THEATER"/>
    <s v="Restoration of a theatre to make an educational center for youngs and a place to socialize for everybody through the power of art."/>
    <n v="200"/>
    <n v="130"/>
    <x v="2"/>
    <x v="13"/>
    <s v="EUR"/>
    <n v="1463734740"/>
    <n v="1459414740"/>
    <b v="0"/>
    <n v="3"/>
    <b v="0"/>
    <x v="1"/>
    <s v="spaces"/>
    <x v="3058"/>
    <x v="2"/>
    <m/>
  </r>
  <r>
    <n v="3059"/>
    <s v="Let There Be Light! (and you get to name a ghost too!)"/>
    <s v="We, as a theatre, are 50 years old and our lights and building are even older so we are looking to update and revamp our lights."/>
    <n v="1500"/>
    <n v="130"/>
    <x v="2"/>
    <x v="0"/>
    <s v="USD"/>
    <n v="1407536846"/>
    <n v="1404944846"/>
    <b v="0"/>
    <n v="11"/>
    <b v="0"/>
    <x v="1"/>
    <s v="spaces"/>
    <x v="3059"/>
    <x v="3"/>
    <m/>
  </r>
  <r>
    <n v="3060"/>
    <s v="Save the Roxy Theatre in Bremerton WA"/>
    <s v="Save the historic Roxy theatre in Bremerton WA from being repurposed as office space."/>
    <n v="100"/>
    <n v="129"/>
    <x v="2"/>
    <x v="0"/>
    <s v="USD"/>
    <n v="1443422134"/>
    <n v="1440830134"/>
    <b v="0"/>
    <n v="6"/>
    <b v="0"/>
    <x v="1"/>
    <s v="spaces"/>
    <x v="3060"/>
    <x v="0"/>
    <m/>
  </r>
  <r>
    <n v="3061"/>
    <s v="Help Save Parkway Cinemas!"/>
    <s v="Save a historic Local theater."/>
    <n v="1000"/>
    <n v="128"/>
    <x v="2"/>
    <x v="0"/>
    <s v="USD"/>
    <n v="1407955748"/>
    <n v="1405363748"/>
    <b v="0"/>
    <n v="0"/>
    <b v="0"/>
    <x v="1"/>
    <s v="spaces"/>
    <x v="3061"/>
    <x v="3"/>
    <m/>
  </r>
  <r>
    <n v="3062"/>
    <s v="The Comedy Catch Relocation to the Choo Choo"/>
    <s v="In our 30th year we are relocating to the world famous Choo Choo on The South Side. We will be remodeling the old Station House."/>
    <n v="1300000"/>
    <n v="128"/>
    <x v="2"/>
    <x v="0"/>
    <s v="USD"/>
    <n v="1443636000"/>
    <n v="1441111892"/>
    <b v="0"/>
    <n v="67"/>
    <b v="0"/>
    <x v="1"/>
    <s v="spaces"/>
    <x v="3062"/>
    <x v="0"/>
    <m/>
  </r>
  <r>
    <n v="3063"/>
    <s v="Spec Haus"/>
    <s v="Members of the local Miami music scene are putting together a venue/creative space in Kendall!"/>
    <n v="15000"/>
    <n v="126"/>
    <x v="2"/>
    <x v="0"/>
    <s v="USD"/>
    <n v="1477174138"/>
    <n v="1474150138"/>
    <b v="0"/>
    <n v="23"/>
    <b v="0"/>
    <x v="1"/>
    <s v="spaces"/>
    <x v="3063"/>
    <x v="2"/>
    <m/>
  </r>
  <r>
    <n v="3064"/>
    <s v="Kickstart the Crossroads Community"/>
    <s v="An epicenter for connection, creation and expression of the community."/>
    <n v="65000"/>
    <n v="126"/>
    <x v="2"/>
    <x v="0"/>
    <s v="USD"/>
    <n v="1448175540"/>
    <n v="1445483246"/>
    <b v="0"/>
    <n v="72"/>
    <b v="0"/>
    <x v="1"/>
    <s v="spaces"/>
    <x v="3064"/>
    <x v="0"/>
    <m/>
  </r>
  <r>
    <n v="3065"/>
    <s v="The Castle Project"/>
    <s v="A castle themed events center with large and small spaces to support a variety of arts i.e. performing, visual, music, theater, dance"/>
    <n v="2000"/>
    <n v="126"/>
    <x v="2"/>
    <x v="0"/>
    <s v="USD"/>
    <n v="1406683172"/>
    <n v="1404523172"/>
    <b v="0"/>
    <n v="2"/>
    <b v="0"/>
    <x v="1"/>
    <s v="spaces"/>
    <x v="3065"/>
    <x v="3"/>
    <m/>
  </r>
  <r>
    <n v="3066"/>
    <s v="Gold Coast Wake Park"/>
    <s v="Our mission is to offer an innovative family watersports attraction that is fun, safe, economical and a leader in its field."/>
    <n v="2500"/>
    <n v="125"/>
    <x v="2"/>
    <x v="2"/>
    <s v="AUD"/>
    <n v="1468128537"/>
    <n v="1465536537"/>
    <b v="0"/>
    <n v="15"/>
    <b v="0"/>
    <x v="1"/>
    <s v="spaces"/>
    <x v="3066"/>
    <x v="2"/>
    <m/>
  </r>
  <r>
    <n v="3067"/>
    <s v="Fabulous Foyer - where? At the Court Theatre in Christchurch"/>
    <s v="Host a special event in your home, collect donations and turn containers in the foyer to a comfortable welcoming place to sit &amp; chat!"/>
    <n v="3000"/>
    <n v="125"/>
    <x v="2"/>
    <x v="4"/>
    <s v="NZD"/>
    <n v="1441837879"/>
    <n v="1439245879"/>
    <b v="0"/>
    <n v="1"/>
    <b v="0"/>
    <x v="1"/>
    <s v="spaces"/>
    <x v="3067"/>
    <x v="0"/>
    <m/>
  </r>
  <r>
    <n v="3068"/>
    <s v="Theaters in the Loop - Hearing Loop Installation Project"/>
    <s v="Hearing loops will be installed in theaters to give hearing loss sufferers with cochlear implants and hearing aids much needed access."/>
    <n v="35000"/>
    <n v="125"/>
    <x v="2"/>
    <x v="0"/>
    <s v="USD"/>
    <n v="1445013352"/>
    <n v="1442421352"/>
    <b v="0"/>
    <n v="2"/>
    <b v="0"/>
    <x v="1"/>
    <s v="spaces"/>
    <x v="3068"/>
    <x v="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500"/>
    <n v="125"/>
    <x v="2"/>
    <x v="0"/>
    <s v="USD"/>
    <n v="1418587234"/>
    <n v="1415995234"/>
    <b v="0"/>
    <n v="7"/>
    <b v="0"/>
    <x v="1"/>
    <s v="spaces"/>
    <x v="3069"/>
    <x v="3"/>
    <m/>
  </r>
  <r>
    <n v="3070"/>
    <s v="Purpose Built Liverpool Comedy Club, Restaurant &amp; Bar"/>
    <s v="Liverpool's 1st purpose built 7 night a week comedy club, bar &amp; restaurant with live music &amp; much more"/>
    <n v="25000"/>
    <n v="125"/>
    <x v="2"/>
    <x v="1"/>
    <s v="GBP"/>
    <n v="1481132169"/>
    <n v="1479317769"/>
    <b v="0"/>
    <n v="16"/>
    <b v="0"/>
    <x v="1"/>
    <s v="spaces"/>
    <x v="3070"/>
    <x v="2"/>
    <m/>
  </r>
  <r>
    <n v="3071"/>
    <s v="The Echo Theatre 2015"/>
    <s v="Anyone can create. They just need a place and an opportunity. The Echo Theatre (Provo) provides that opportunity."/>
    <n v="20000"/>
    <n v="125"/>
    <x v="2"/>
    <x v="0"/>
    <s v="USD"/>
    <n v="1429595940"/>
    <n v="1428082481"/>
    <b v="0"/>
    <n v="117"/>
    <b v="0"/>
    <x v="1"/>
    <s v="spaces"/>
    <x v="3071"/>
    <x v="0"/>
    <m/>
  </r>
  <r>
    <n v="3072"/>
    <s v="Crosswalk Theatre - Starting Capital"/>
    <s v="Crosswalk Theatre Company - Network Directory promotes all stage talent. Increasing your odds to connect to the right hiring person."/>
    <n v="10000"/>
    <n v="125"/>
    <x v="2"/>
    <x v="0"/>
    <s v="USD"/>
    <n v="1477791960"/>
    <n v="1476549262"/>
    <b v="0"/>
    <n v="2"/>
    <b v="0"/>
    <x v="1"/>
    <s v="spaces"/>
    <x v="3072"/>
    <x v="2"/>
    <m/>
  </r>
  <r>
    <n v="3073"/>
    <s v="Performing and Visual Arts Center, Rochester, NY"/>
    <s v="Conversion of a long dormant synagogue into a Performing and Visual Arts Center, revitalizing Rochester's inner city."/>
    <n v="15000"/>
    <n v="125"/>
    <x v="2"/>
    <x v="0"/>
    <s v="USD"/>
    <n v="1434309540"/>
    <n v="1429287900"/>
    <b v="0"/>
    <n v="7"/>
    <b v="0"/>
    <x v="1"/>
    <s v="spaces"/>
    <x v="3073"/>
    <x v="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x v="6"/>
    <s v="EUR"/>
    <n v="1457617359"/>
    <n v="1455025359"/>
    <b v="0"/>
    <n v="3"/>
    <b v="0"/>
    <x v="1"/>
    <s v="spaces"/>
    <x v="3074"/>
    <x v="2"/>
    <m/>
  </r>
  <r>
    <n v="3075"/>
    <s v="The Little MAGIC Theatre"/>
    <s v="Magic Morgan &amp; Liliana are raising funds to expand their famed traveling magic show to a theater of magic."/>
    <n v="100"/>
    <n v="124"/>
    <x v="2"/>
    <x v="0"/>
    <s v="USD"/>
    <n v="1471573640"/>
    <n v="1467253640"/>
    <b v="0"/>
    <n v="20"/>
    <b v="0"/>
    <x v="1"/>
    <s v="spaces"/>
    <x v="3075"/>
    <x v="2"/>
    <m/>
  </r>
  <r>
    <n v="3076"/>
    <s v="10,000 Hours"/>
    <s v="Helping female comedians get in their 10,000 Hours of practice!"/>
    <n v="25000"/>
    <n v="123"/>
    <x v="2"/>
    <x v="0"/>
    <s v="USD"/>
    <n v="1444405123"/>
    <n v="1439221123"/>
    <b v="0"/>
    <n v="50"/>
    <b v="0"/>
    <x v="1"/>
    <s v="spaces"/>
    <x v="3076"/>
    <x v="0"/>
    <m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x v="5"/>
    <s v="CAD"/>
    <n v="1488495478"/>
    <n v="1485903478"/>
    <b v="0"/>
    <n v="2"/>
    <b v="0"/>
    <x v="1"/>
    <s v="spaces"/>
    <x v="3077"/>
    <x v="1"/>
    <m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x v="0"/>
    <s v="USD"/>
    <n v="1424920795"/>
    <n v="1422328795"/>
    <b v="0"/>
    <n v="3"/>
    <b v="0"/>
    <x v="1"/>
    <s v="spaces"/>
    <x v="3078"/>
    <x v="0"/>
    <m/>
  </r>
  <r>
    <n v="3079"/>
    <s v="Join us in creating a new Hell on Earth!"/>
    <s v="We desire to purchase a portion of Hell, in Michigan just outside of Detroit, to create a world-class performance art space.  Join us."/>
    <n v="250"/>
    <n v="120"/>
    <x v="2"/>
    <x v="0"/>
    <s v="USD"/>
    <n v="1427040435"/>
    <n v="1424452035"/>
    <b v="0"/>
    <n v="27"/>
    <b v="0"/>
    <x v="1"/>
    <s v="spaces"/>
    <x v="3079"/>
    <x v="0"/>
    <m/>
  </r>
  <r>
    <n v="3080"/>
    <s v="Global Community Theater One."/>
    <s v="Sustainable, fire-proof, carbon-negative, and all-season recreation of the Globe Theater made famous by Shakespeare, with gardens."/>
    <n v="420"/>
    <n v="120"/>
    <x v="2"/>
    <x v="0"/>
    <s v="USD"/>
    <n v="1419644444"/>
    <n v="1414456844"/>
    <b v="0"/>
    <n v="7"/>
    <b v="0"/>
    <x v="1"/>
    <s v="spaces"/>
    <x v="3080"/>
    <x v="3"/>
    <m/>
  </r>
  <r>
    <n v="3081"/>
    <s v="Help! World Tour ~ A Theatrical Revival of Hope"/>
    <s v="Help! is a full scale mobile theatrical musical bringing a Gospel revival through a story of love and hope to communities world wide."/>
    <n v="45000"/>
    <n v="120"/>
    <x v="2"/>
    <x v="0"/>
    <s v="USD"/>
    <n v="1442722891"/>
    <n v="1440130891"/>
    <b v="0"/>
    <n v="5"/>
    <b v="0"/>
    <x v="1"/>
    <s v="spaces"/>
    <x v="3081"/>
    <x v="0"/>
    <m/>
  </r>
  <r>
    <n v="3082"/>
    <s v="Magical Workshop, Magic/Hobby Store"/>
    <s v="Help expand the time of everyones favorite magic store!  It currently limited to 3 days a week. If not for you, then the children!"/>
    <n v="70"/>
    <n v="120"/>
    <x v="2"/>
    <x v="0"/>
    <s v="USD"/>
    <n v="1447628946"/>
    <n v="1445033346"/>
    <b v="0"/>
    <n v="0"/>
    <b v="0"/>
    <x v="1"/>
    <s v="spaces"/>
    <x v="3082"/>
    <x v="0"/>
    <m/>
  </r>
  <r>
    <n v="3083"/>
    <s v="Crystal City Haunted Undergound"/>
    <s v="Crystal City Underground is a New &amp; Unique_x000a_indoor recreational facility, using an old silica sand mine,_x000a_we are the Haunted Maze"/>
    <n v="60000"/>
    <n v="120"/>
    <x v="2"/>
    <x v="0"/>
    <s v="USD"/>
    <n v="1409547600"/>
    <n v="1406986278"/>
    <b v="0"/>
    <n v="3"/>
    <b v="0"/>
    <x v="1"/>
    <s v="spaces"/>
    <x v="3083"/>
    <x v="3"/>
    <m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x v="0"/>
    <s v="USD"/>
    <n v="1430851680"/>
    <n v="1428340931"/>
    <b v="0"/>
    <n v="6"/>
    <b v="0"/>
    <x v="1"/>
    <s v="spaces"/>
    <x v="3084"/>
    <x v="0"/>
    <m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x v="0"/>
    <s v="USD"/>
    <n v="1443561159"/>
    <n v="1440969159"/>
    <b v="0"/>
    <n v="9"/>
    <b v="0"/>
    <x v="1"/>
    <s v="spaces"/>
    <x v="3085"/>
    <x v="0"/>
    <m/>
  </r>
  <r>
    <n v="3086"/>
    <s v="&quot;Un parco di Risate&quot; - open air theatre to save TKC"/>
    <s v="A memorable theatre experience in the middle of Genoa's old town. Summer is coming and we have no intention to stop making you laugh."/>
    <n v="1000"/>
    <n v="116"/>
    <x v="2"/>
    <x v="13"/>
    <s v="EUR"/>
    <n v="1439827559"/>
    <n v="1434643559"/>
    <b v="0"/>
    <n v="3"/>
    <b v="0"/>
    <x v="1"/>
    <s v="spaces"/>
    <x v="3086"/>
    <x v="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199"/>
    <n v="116"/>
    <x v="2"/>
    <x v="0"/>
    <s v="USD"/>
    <n v="1482294990"/>
    <n v="1477107390"/>
    <b v="0"/>
    <n v="2"/>
    <b v="0"/>
    <x v="1"/>
    <s v="spaces"/>
    <x v="3087"/>
    <x v="2"/>
    <m/>
  </r>
  <r>
    <n v="3088"/>
    <s v="Destination Small Town &quot;Visitor Center&quot; To The Midwest"/>
    <s v="We believe it's time to open a visitor's center that highlights the small towns of the upper Midwest."/>
    <n v="3550"/>
    <n v="116"/>
    <x v="2"/>
    <x v="0"/>
    <s v="USD"/>
    <n v="1420724460"/>
    <n v="1418046247"/>
    <b v="0"/>
    <n v="3"/>
    <b v="0"/>
    <x v="1"/>
    <s v="spaces"/>
    <x v="3088"/>
    <x v="3"/>
    <m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x v="0"/>
    <s v="USD"/>
    <n v="1468029540"/>
    <n v="1465304483"/>
    <b v="0"/>
    <n v="45"/>
    <b v="0"/>
    <x v="1"/>
    <s v="spaces"/>
    <x v="3089"/>
    <x v="2"/>
    <m/>
  </r>
  <r>
    <n v="3090"/>
    <s v="Save the Stage"/>
    <s v="To create a space by restoring a historic church in Burlington, Ky where community theater, dance and music and art can be performed."/>
    <n v="500"/>
    <n v="115"/>
    <x v="2"/>
    <x v="0"/>
    <s v="USD"/>
    <n v="1430505545"/>
    <n v="1425325145"/>
    <b v="0"/>
    <n v="9"/>
    <b v="0"/>
    <x v="1"/>
    <s v="spaces"/>
    <x v="3090"/>
    <x v="0"/>
    <m/>
  </r>
  <r>
    <n v="3091"/>
    <s v="Bustduck Theatre"/>
    <s v="Roanoke, Virginia's first long-form improv theatre company. Producing improv and scripted theatre, with a dynamic training program."/>
    <n v="1100"/>
    <n v="115"/>
    <x v="2"/>
    <x v="0"/>
    <s v="USD"/>
    <n v="1471214743"/>
    <n v="1468622743"/>
    <b v="0"/>
    <n v="9"/>
    <b v="0"/>
    <x v="1"/>
    <s v="spaces"/>
    <x v="3091"/>
    <x v="2"/>
    <m/>
  </r>
  <r>
    <n v="3092"/>
    <s v="A home for the arts on the Upper East Side/Yorkville"/>
    <s v="Our goal is to purchase a theater on the Upper East Side of Manhattan that will act as a home for four theater companies."/>
    <n v="5000"/>
    <n v="115"/>
    <x v="2"/>
    <x v="0"/>
    <s v="USD"/>
    <n v="1444946400"/>
    <n v="1441723912"/>
    <b v="0"/>
    <n v="21"/>
    <b v="0"/>
    <x v="1"/>
    <s v="spaces"/>
    <x v="3092"/>
    <x v="0"/>
    <m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x v="5"/>
    <s v="CAD"/>
    <n v="1401595140"/>
    <n v="1398980941"/>
    <b v="0"/>
    <n v="17"/>
    <b v="0"/>
    <x v="1"/>
    <s v="spaces"/>
    <x v="3093"/>
    <x v="3"/>
    <m/>
  </r>
  <r>
    <n v="3094"/>
    <s v="Nothing Up My Sleeves Tour: Summer 2016"/>
    <s v="This is a Kickstarter to help with the start up costs for Illusionist, Chris Lengyel's Summer 2016 Tour!"/>
    <n v="3780"/>
    <n v="113"/>
    <x v="2"/>
    <x v="0"/>
    <s v="USD"/>
    <n v="1442775956"/>
    <n v="1437591956"/>
    <b v="0"/>
    <n v="1"/>
    <b v="0"/>
    <x v="1"/>
    <s v="spaces"/>
    <x v="3094"/>
    <x v="0"/>
    <m/>
  </r>
  <r>
    <n v="3095"/>
    <s v="The Old Howard Theatre Company"/>
    <s v="We are a small theatre company looking to provide world class theatre to the working class in the Greater New York area."/>
    <n v="4000"/>
    <n v="110"/>
    <x v="2"/>
    <x v="0"/>
    <s v="USD"/>
    <n v="1470011780"/>
    <n v="1464827780"/>
    <b v="0"/>
    <n v="1"/>
    <b v="0"/>
    <x v="1"/>
    <s v="spaces"/>
    <x v="3095"/>
    <x v="2"/>
    <m/>
  </r>
  <r>
    <n v="3096"/>
    <s v="LaPorte Institute for Dramatic and Creative Arts"/>
    <s v="To create a learning center for acting and all art types including anything that expresses the emotion of the human spirit."/>
    <n v="1000"/>
    <n v="110"/>
    <x v="2"/>
    <x v="0"/>
    <s v="USD"/>
    <n v="1432151326"/>
    <n v="1429559326"/>
    <b v="0"/>
    <n v="14"/>
    <b v="0"/>
    <x v="1"/>
    <s v="spaces"/>
    <x v="3096"/>
    <x v="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1"/>
    <s v="spaces"/>
    <x v="3097"/>
    <x v="2"/>
    <m/>
  </r>
  <r>
    <n v="3098"/>
    <s v="The Enchanted Cottage"/>
    <s v="A magical space, full of fairytale favorites, designed to make each individual have a unique experience; children's dreams made real."/>
    <n v="30000"/>
    <n v="110"/>
    <x v="2"/>
    <x v="0"/>
    <s v="USD"/>
    <n v="1454890620"/>
    <n v="1450724449"/>
    <b v="0"/>
    <n v="27"/>
    <b v="0"/>
    <x v="1"/>
    <s v="spaces"/>
    <x v="3098"/>
    <x v="0"/>
    <m/>
  </r>
  <r>
    <n v="3099"/>
    <s v="Screening for Unapologetically Black the Movie"/>
    <s v="I would like to screen this documentary at CSU at their Black Studies Dept. Looking to fly panelist in. Hoping to screen nationwide. &lt;3"/>
    <n v="6000"/>
    <n v="110"/>
    <x v="2"/>
    <x v="0"/>
    <s v="USD"/>
    <n v="1455251591"/>
    <n v="1452659591"/>
    <b v="0"/>
    <n v="5"/>
    <b v="0"/>
    <x v="1"/>
    <s v="spaces"/>
    <x v="3099"/>
    <x v="2"/>
    <m/>
  </r>
  <r>
    <n v="3100"/>
    <s v="Build Our Ampitheater - Build Franklin County, MO!"/>
    <s v="Friends for Change, a group of girls between the ages of 12 and 18 are building an outdoor Amphitheater as a gift to our community!"/>
    <n v="5000"/>
    <n v="110"/>
    <x v="2"/>
    <x v="0"/>
    <s v="USD"/>
    <n v="1413816975"/>
    <n v="1411224975"/>
    <b v="0"/>
    <n v="13"/>
    <b v="0"/>
    <x v="1"/>
    <s v="spaces"/>
    <x v="3100"/>
    <x v="3"/>
    <m/>
  </r>
  <r>
    <n v="3101"/>
    <s v="Mots Ã‰crits"/>
    <s v="LabellisÃ© 14-18, Mots Ã‰crits est un projet itinÃ©rant de lectures Ã  voix haute par des amateurs, mises en espace par une comÃ©dienne."/>
    <n v="500"/>
    <n v="110"/>
    <x v="2"/>
    <x v="6"/>
    <s v="EUR"/>
    <n v="1437033360"/>
    <n v="1434445937"/>
    <b v="0"/>
    <n v="12"/>
    <b v="0"/>
    <x v="1"/>
    <s v="spaces"/>
    <x v="3101"/>
    <x v="0"/>
    <m/>
  </r>
  <r>
    <n v="3102"/>
    <s v="Theatre Bath Bus"/>
    <s v="Imagine being able to take a performance anywhere! Meet the Theatre Bath Bus - a magical performance space where anything is possible."/>
    <n v="4500"/>
    <n v="109"/>
    <x v="2"/>
    <x v="1"/>
    <s v="GBP"/>
    <n v="1471939818"/>
    <n v="1467619818"/>
    <b v="0"/>
    <n v="90"/>
    <b v="0"/>
    <x v="1"/>
    <s v="spaces"/>
    <x v="3102"/>
    <x v="2"/>
    <m/>
  </r>
  <r>
    <n v="3103"/>
    <s v="Professional Venue for local artists!!"/>
    <s v="Creating a place for local artists to perform, at substantially less cost for them"/>
    <n v="15000"/>
    <n v="108"/>
    <x v="2"/>
    <x v="0"/>
    <s v="USD"/>
    <n v="1434080706"/>
    <n v="1428896706"/>
    <b v="0"/>
    <n v="2"/>
    <b v="0"/>
    <x v="1"/>
    <s v="spaces"/>
    <x v="3103"/>
    <x v="0"/>
    <m/>
  </r>
  <r>
    <n v="3104"/>
    <s v="CQ EAP Performing Arts 'THE LOFT'"/>
    <s v="The Loft is CQEAP's latest studio. Located in Rockhampton's CBD we'll be running performing arts workshops for 5yrs to adults."/>
    <n v="18900"/>
    <n v="108"/>
    <x v="2"/>
    <x v="2"/>
    <s v="AUD"/>
    <n v="1422928800"/>
    <n v="1420235311"/>
    <b v="0"/>
    <n v="5"/>
    <b v="0"/>
    <x v="1"/>
    <s v="spaces"/>
    <x v="3104"/>
    <x v="0"/>
    <m/>
  </r>
  <r>
    <n v="3105"/>
    <s v="Paddock School Theater Improvement"/>
    <s v="My hope is to raise $5845 and replace old stained and mismatched border curtains, cyclorama curtain, and backdrop."/>
    <n v="3000"/>
    <n v="107"/>
    <x v="2"/>
    <x v="0"/>
    <s v="USD"/>
    <n v="1413694800"/>
    <n v="1408986916"/>
    <b v="0"/>
    <n v="31"/>
    <b v="0"/>
    <x v="1"/>
    <s v="spaces"/>
    <x v="3105"/>
    <x v="3"/>
    <m/>
  </r>
  <r>
    <n v="3106"/>
    <s v="Wild Men at the Bristol Cathedral"/>
    <s v="Help fund the exciting first collaboration between Hotel Echo and Bristol Cathedral: WILD MEN, a show commemorating those lost in WW1."/>
    <n v="25000"/>
    <n v="106"/>
    <x v="2"/>
    <x v="1"/>
    <s v="GBP"/>
    <n v="1442440800"/>
    <n v="1440497876"/>
    <b v="0"/>
    <n v="4"/>
    <b v="0"/>
    <x v="1"/>
    <s v="spaces"/>
    <x v="3106"/>
    <x v="0"/>
    <m/>
  </r>
  <r>
    <n v="3107"/>
    <s v="Creating Cabaret"/>
    <s v="When opportunity knocks, we answer!  Help expand the ravishingly talented troupe into a new and exciting market and venue!"/>
    <n v="8000"/>
    <n v="106"/>
    <x v="2"/>
    <x v="0"/>
    <s v="USD"/>
    <n v="1431372751"/>
    <n v="1430767951"/>
    <b v="0"/>
    <n v="29"/>
    <b v="0"/>
    <x v="1"/>
    <s v="spaces"/>
    <x v="3107"/>
    <x v="0"/>
    <m/>
  </r>
  <r>
    <n v="3108"/>
    <s v="Funding a home for our Children's Theater"/>
    <s v="We need a permanent home for the theater!"/>
    <n v="10000"/>
    <n v="106"/>
    <x v="2"/>
    <x v="0"/>
    <s v="USD"/>
    <n v="1430234394"/>
    <n v="1425053994"/>
    <b v="0"/>
    <n v="2"/>
    <b v="0"/>
    <x v="1"/>
    <s v="spaces"/>
    <x v="3108"/>
    <x v="0"/>
    <m/>
  </r>
  <r>
    <n v="3109"/>
    <s v="Saving Americana: The Sidney Auto Vue Drive-In needs digital"/>
    <s v="Help us exceed our goal to convert the Sidney Auto Vue Drive-In from 35mm to digital. This will cost upwards of $75,000. Thank you!"/>
    <n v="35000"/>
    <n v="106"/>
    <x v="2"/>
    <x v="0"/>
    <s v="USD"/>
    <n v="1409194810"/>
    <n v="1406170810"/>
    <b v="0"/>
    <n v="114"/>
    <b v="0"/>
    <x v="1"/>
    <s v="spaces"/>
    <x v="3109"/>
    <x v="3"/>
    <m/>
  </r>
  <r>
    <n v="3110"/>
    <s v="Hip Justice Catmunity Center"/>
    <s v="Cat People Unite! It's time we get a space of our own to relax, socialize and learn! Join the Catmunity!"/>
    <n v="25"/>
    <n v="106"/>
    <x v="2"/>
    <x v="0"/>
    <s v="USD"/>
    <n v="1487465119"/>
    <n v="1484009119"/>
    <b v="0"/>
    <n v="1"/>
    <b v="0"/>
    <x v="1"/>
    <s v="spaces"/>
    <x v="3110"/>
    <x v="1"/>
    <m/>
  </r>
  <r>
    <n v="3111"/>
    <s v="All Puppet Players Need a Home"/>
    <s v="Help All Puppet Players perform it's 2015 season in a beautiful 200 seat theater for an entire year."/>
    <n v="12000"/>
    <n v="106"/>
    <x v="2"/>
    <x v="0"/>
    <s v="USD"/>
    <n v="1412432220"/>
    <n v="1409753820"/>
    <b v="0"/>
    <n v="76"/>
    <b v="0"/>
    <x v="1"/>
    <s v="spaces"/>
    <x v="3111"/>
    <x v="3"/>
    <m/>
  </r>
  <r>
    <n v="3112"/>
    <s v="Kids Zone start up"/>
    <s v="Children only have a short period of time to live care free, play hard, get dirty, I want to help every child in my Town play everyday."/>
    <n v="48500"/>
    <n v="105"/>
    <x v="2"/>
    <x v="0"/>
    <s v="USD"/>
    <n v="1477968934"/>
    <n v="1472784934"/>
    <b v="0"/>
    <n v="9"/>
    <b v="0"/>
    <x v="1"/>
    <s v="spaces"/>
    <x v="3112"/>
    <x v="2"/>
    <m/>
  </r>
  <r>
    <n v="3113"/>
    <s v="The Shamrock Drafthouse Theater"/>
    <s v="An arts and craft beer theater showcasing local talent, locally crafted beer and providing performance and rehearsal space."/>
    <n v="25000"/>
    <n v="105"/>
    <x v="2"/>
    <x v="0"/>
    <s v="USD"/>
    <n v="1429291982"/>
    <n v="1426699982"/>
    <b v="0"/>
    <n v="37"/>
    <b v="0"/>
    <x v="1"/>
    <s v="spaces"/>
    <x v="3113"/>
    <x v="0"/>
    <m/>
  </r>
  <r>
    <n v="3114"/>
    <s v="Urban Nightmares - A Scary Adventure in Southwest Oklahoma"/>
    <s v="A scary place to bring your friends. Interactive so that the people that were scared before get to scare others later. A diner on site."/>
    <n v="5000"/>
    <n v="105"/>
    <x v="2"/>
    <x v="0"/>
    <s v="USD"/>
    <n v="1411312250"/>
    <n v="1406128250"/>
    <b v="0"/>
    <n v="0"/>
    <b v="0"/>
    <x v="1"/>
    <s v="spaces"/>
    <x v="3114"/>
    <x v="3"/>
    <m/>
  </r>
  <r>
    <n v="3115"/>
    <s v="spoken word pop-up:"/>
    <s v="We are creating a mobile community devoted to the spreading and sharing of spoken word and other kinds of storytelling."/>
    <n v="1000"/>
    <n v="105"/>
    <x v="2"/>
    <x v="11"/>
    <s v="SEK"/>
    <n v="1465123427"/>
    <n v="1462531427"/>
    <b v="0"/>
    <n v="1"/>
    <b v="0"/>
    <x v="1"/>
    <s v="spaces"/>
    <x v="3115"/>
    <x v="2"/>
    <m/>
  </r>
  <r>
    <n v="3116"/>
    <s v="CoreCon Asylum"/>
    <s v="Creating a consuite for CoreCon. A focus on the insanity of asylums and early medical practices from history."/>
    <n v="22000"/>
    <n v="105"/>
    <x v="2"/>
    <x v="0"/>
    <s v="USD"/>
    <n v="1427890925"/>
    <n v="1426681325"/>
    <b v="0"/>
    <n v="10"/>
    <b v="0"/>
    <x v="1"/>
    <s v="spaces"/>
    <x v="3116"/>
    <x v="0"/>
    <m/>
  </r>
  <r>
    <n v="3117"/>
    <s v="Cowes and The Sea"/>
    <s v="Performing Arts workshops, for young people aged 5 -16, exploring how the sea has shaped Cowes as a settlement."/>
    <n v="10000"/>
    <n v="105"/>
    <x v="2"/>
    <x v="1"/>
    <s v="GBP"/>
    <n v="1464354720"/>
    <n v="1463648360"/>
    <b v="0"/>
    <n v="1"/>
    <b v="0"/>
    <x v="1"/>
    <s v="spaces"/>
    <x v="3117"/>
    <x v="2"/>
    <m/>
  </r>
  <r>
    <n v="3118"/>
    <s v="Garden Eden, theatre, meeting, culture, music, art"/>
    <s v="a magical place for all kind of people, like a fairytaile in all colours"/>
    <n v="6000"/>
    <n v="104"/>
    <x v="2"/>
    <x v="11"/>
    <s v="SEK"/>
    <n v="1467473723"/>
    <n v="1465832123"/>
    <b v="0"/>
    <n v="2"/>
    <b v="0"/>
    <x v="1"/>
    <s v="spaces"/>
    <x v="3118"/>
    <x v="2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x v="0"/>
    <s v="USD"/>
    <n v="1427414732"/>
    <n v="1424826332"/>
    <b v="0"/>
    <n v="1"/>
    <b v="0"/>
    <x v="1"/>
    <s v="spaces"/>
    <x v="3119"/>
    <x v="0"/>
    <m/>
  </r>
  <r>
    <n v="3120"/>
    <s v="Subtropisch zwemparadijs Tropicana"/>
    <s v="Wij willen Tropicana het subtropisch zwemparadijs van Rotterdam op een nieuwe locatie gaan bouwen."/>
    <n v="10000"/>
    <n v="102"/>
    <x v="2"/>
    <x v="9"/>
    <s v="EUR"/>
    <n v="1462484196"/>
    <n v="1457303796"/>
    <b v="0"/>
    <n v="10"/>
    <b v="0"/>
    <x v="1"/>
    <s v="spaces"/>
    <x v="3120"/>
    <x v="2"/>
    <m/>
  </r>
  <r>
    <n v="3121"/>
    <s v="Ant Farm Theatre Project (Canceled)"/>
    <s v="I going to build a theatre for a local ant farm so that Ants can put on their theatre productions."/>
    <n v="70"/>
    <n v="101"/>
    <x v="1"/>
    <x v="5"/>
    <s v="CAD"/>
    <n v="1411748335"/>
    <n v="1406564335"/>
    <b v="0"/>
    <n v="1"/>
    <b v="0"/>
    <x v="1"/>
    <s v="spaces"/>
    <x v="3121"/>
    <x v="3"/>
    <m/>
  </r>
  <r>
    <n v="3122"/>
    <s v="be back soon (Canceled)"/>
    <s v="cancelled until further notice"/>
    <n v="4500"/>
    <n v="101"/>
    <x v="1"/>
    <x v="0"/>
    <s v="USD"/>
    <n v="1478733732"/>
    <n v="1478298132"/>
    <b v="0"/>
    <n v="2"/>
    <b v="0"/>
    <x v="1"/>
    <s v="spaces"/>
    <x v="3122"/>
    <x v="2"/>
    <m/>
  </r>
  <r>
    <n v="3123"/>
    <s v="Save the Larchmont Playhouse! (Canceled)"/>
    <s v="The Larchmont Playhouse is threatened! Help save the theater by becoming a Preservation Member of The Larchmont Playhouse."/>
    <n v="750"/>
    <n v="101"/>
    <x v="1"/>
    <x v="0"/>
    <s v="USD"/>
    <n v="1468108198"/>
    <n v="1465516198"/>
    <b v="0"/>
    <n v="348"/>
    <b v="0"/>
    <x v="1"/>
    <s v="spaces"/>
    <x v="3123"/>
    <x v="2"/>
    <m/>
  </r>
  <r>
    <n v="3124"/>
    <s v="Theater &amp; Arts &amp; Day Care (Canceled)"/>
    <s v="A place where kids/ teens' dreams come true, and one finds there home without sparkly red shoes!"/>
    <n v="3000"/>
    <n v="101"/>
    <x v="1"/>
    <x v="0"/>
    <s v="USD"/>
    <n v="1422902601"/>
    <n v="1417718601"/>
    <b v="0"/>
    <n v="4"/>
    <b v="0"/>
    <x v="1"/>
    <s v="spaces"/>
    <x v="3124"/>
    <x v="3"/>
    <m/>
  </r>
  <r>
    <n v="3125"/>
    <s v="N/A (Canceled)"/>
    <s v="N/A"/>
    <n v="5000"/>
    <n v="100"/>
    <x v="1"/>
    <x v="0"/>
    <s v="USD"/>
    <n v="1452142672"/>
    <n v="1449550672"/>
    <b v="0"/>
    <n v="0"/>
    <b v="0"/>
    <x v="1"/>
    <s v="spaces"/>
    <x v="3125"/>
    <x v="0"/>
    <m/>
  </r>
  <r>
    <n v="3126"/>
    <s v="Urban Roots SkatePark (Canceled)"/>
    <s v="A big dream, small budget, the drive/passion of so many volunteers...indoor skatepark in Eau Claire, WI._x000a__x000a_This is UR skatepark!"/>
    <n v="5000"/>
    <n v="100"/>
    <x v="1"/>
    <x v="0"/>
    <s v="USD"/>
    <n v="1459121162"/>
    <n v="1456532762"/>
    <b v="0"/>
    <n v="17"/>
    <b v="0"/>
    <x v="1"/>
    <s v="spaces"/>
    <x v="3126"/>
    <x v="2"/>
    <m/>
  </r>
  <r>
    <n v="3127"/>
    <s v="Help Us Help Artists (Canceled)"/>
    <s v="Our goal - create a venue &amp; stage where comedic &amp; music artists hone their talents &amp; fan base. First minority owned like it in Cincy."/>
    <n v="20000"/>
    <n v="100"/>
    <x v="1"/>
    <x v="0"/>
    <s v="USD"/>
    <n v="1425242029"/>
    <n v="1422650029"/>
    <b v="0"/>
    <n v="0"/>
    <b v="0"/>
    <x v="1"/>
    <s v="spaces"/>
    <x v="3127"/>
    <x v="0"/>
    <m/>
  </r>
  <r>
    <n v="3128"/>
    <s v="Casablanca - The Gin Joint Cut (The Play)"/>
    <s v="Bring Morag Fullarton's fun-loving spoof and homage of the classic and timeless film, 'Casablanca', to the stage in New York City."/>
    <n v="4000"/>
    <n v="100"/>
    <x v="3"/>
    <x v="0"/>
    <s v="USD"/>
    <n v="1489690141"/>
    <n v="1487101741"/>
    <b v="0"/>
    <n v="117"/>
    <b v="0"/>
    <x v="1"/>
    <s v="plays"/>
    <x v="3128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80000"/>
    <n v="100"/>
    <x v="3"/>
    <x v="0"/>
    <s v="USD"/>
    <n v="1492542819"/>
    <n v="1489090419"/>
    <b v="0"/>
    <n v="1"/>
    <b v="0"/>
    <x v="1"/>
    <s v="plays"/>
    <x v="3129"/>
    <x v="1"/>
    <m/>
  </r>
  <r>
    <n v="3130"/>
    <s v="MEDEA | A New Vision"/>
    <s v="A shockingly relevant modern take on a 2,000-year-old tragedy that confronts current gender politics."/>
    <n v="25000"/>
    <n v="100"/>
    <x v="3"/>
    <x v="0"/>
    <s v="USD"/>
    <n v="1492145940"/>
    <n v="1489504916"/>
    <b v="0"/>
    <n v="4"/>
    <b v="0"/>
    <x v="1"/>
    <s v="plays"/>
    <x v="3130"/>
    <x v="1"/>
    <m/>
  </r>
  <r>
    <n v="3131"/>
    <s v="SNAKE EYES"/>
    <s v="A Staged Reading of &quot;Snake Eyes,&quot; a new play by Alex Rafala"/>
    <n v="2500"/>
    <n v="100"/>
    <x v="3"/>
    <x v="0"/>
    <s v="USD"/>
    <n v="1491656045"/>
    <n v="1489067645"/>
    <b v="0"/>
    <n v="12"/>
    <b v="0"/>
    <x v="1"/>
    <s v="plays"/>
    <x v="3131"/>
    <x v="1"/>
    <m/>
  </r>
  <r>
    <n v="3132"/>
    <s v="A Bite of a Snake Play"/>
    <s v="Smells Like Money, Drips Like Honey, Taste Like Mocha, Better Run AWAY"/>
    <n v="50000"/>
    <n v="100"/>
    <x v="3"/>
    <x v="0"/>
    <s v="USD"/>
    <n v="1492759460"/>
    <n v="1487579060"/>
    <b v="0"/>
    <n v="1"/>
    <b v="0"/>
    <x v="1"/>
    <s v="plays"/>
    <x v="3132"/>
    <x v="1"/>
    <m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x v="1"/>
    <s v="GBP"/>
    <n v="1490358834"/>
    <n v="1487770434"/>
    <b v="0"/>
    <n v="16"/>
    <b v="0"/>
    <x v="1"/>
    <s v="plays"/>
    <x v="3133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100"/>
    <x v="3"/>
    <x v="1"/>
    <s v="GBP"/>
    <n v="1490631419"/>
    <n v="1488820619"/>
    <b v="0"/>
    <n v="12"/>
    <b v="0"/>
    <x v="1"/>
    <s v="plays"/>
    <x v="3134"/>
    <x v="1"/>
    <m/>
  </r>
  <r>
    <n v="3135"/>
    <s v="SEVEN, a Documentary Play: North Carolina Premiere!"/>
    <s v="SEVEN tells the true stories of 7 women who bravely fought for the well-being of women, families, and children around the globe."/>
    <n v="1200"/>
    <n v="100"/>
    <x v="3"/>
    <x v="0"/>
    <s v="USD"/>
    <n v="1491277121"/>
    <n v="1489376321"/>
    <b v="0"/>
    <n v="7"/>
    <b v="0"/>
    <x v="1"/>
    <s v="plays"/>
    <x v="3135"/>
    <x v="1"/>
    <m/>
  </r>
  <r>
    <n v="3136"/>
    <s v="Heroines"/>
    <s v="Help emberfly theatre put on their first production Heroines and pay our actors and creative team! Follow us @emberflytheatre"/>
    <n v="2500"/>
    <n v="100"/>
    <x v="3"/>
    <x v="1"/>
    <s v="GBP"/>
    <n v="1491001140"/>
    <n v="1487847954"/>
    <b v="0"/>
    <n v="22"/>
    <b v="0"/>
    <x v="1"/>
    <s v="plays"/>
    <x v="3136"/>
    <x v="1"/>
    <m/>
  </r>
  <r>
    <n v="3137"/>
    <s v="Richard III - Presented by REBATEnsemble/Theatre Off Jackson"/>
    <s v="Set in 1930s Chinatown, evocative of old world South Jackson Street during the Jazz era."/>
    <n v="4000"/>
    <n v="100"/>
    <x v="3"/>
    <x v="0"/>
    <s v="USD"/>
    <n v="1493838720"/>
    <n v="1489439669"/>
    <b v="0"/>
    <n v="1"/>
    <b v="0"/>
    <x v="1"/>
    <s v="plays"/>
    <x v="3137"/>
    <x v="1"/>
    <m/>
  </r>
  <r>
    <n v="3138"/>
    <s v="Our Country's Good"/>
    <s v="A UWE Drama Society adaptation of Timberlake Wertenbaker's play. Funding needed for costumes/props to make the show a success. Thanks."/>
    <n v="40000"/>
    <n v="100"/>
    <x v="3"/>
    <x v="1"/>
    <s v="GBP"/>
    <n v="1491233407"/>
    <n v="1489591807"/>
    <b v="0"/>
    <n v="0"/>
    <b v="0"/>
    <x v="1"/>
    <s v="plays"/>
    <x v="3138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10000"/>
    <n v="100"/>
    <x v="3"/>
    <x v="14"/>
    <s v="MXN"/>
    <n v="1490416380"/>
    <n v="1487485760"/>
    <b v="0"/>
    <n v="6"/>
    <b v="0"/>
    <x v="1"/>
    <s v="plays"/>
    <x v="3139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5000"/>
    <n v="100"/>
    <x v="3"/>
    <x v="6"/>
    <s v="EUR"/>
    <n v="1491581703"/>
    <n v="1488993303"/>
    <b v="0"/>
    <n v="4"/>
    <b v="0"/>
    <x v="1"/>
    <s v="plays"/>
    <x v="3140"/>
    <x v="1"/>
    <m/>
  </r>
  <r>
    <n v="3141"/>
    <s v="GUTS: Black Comedy"/>
    <s v="We are a theatre society from the Groningen University in the Netherlands. _x000a_We would be more than happy for some help funding the play."/>
    <n v="10000"/>
    <n v="100"/>
    <x v="3"/>
    <x v="9"/>
    <s v="EUR"/>
    <n v="1492372800"/>
    <n v="1488823488"/>
    <b v="0"/>
    <n v="8"/>
    <b v="0"/>
    <x v="1"/>
    <s v="plays"/>
    <x v="3141"/>
    <x v="1"/>
    <m/>
  </r>
  <r>
    <n v="3142"/>
    <s v="The Pendulum Swings UK Theatre Tour/EdFringe"/>
    <s v="Our aim is to deliver a powerful piece of theatre to audiences across the UK, including Edinburgh Fringe (2017)."/>
    <n v="100"/>
    <n v="100"/>
    <x v="3"/>
    <x v="1"/>
    <s v="GBP"/>
    <n v="1489922339"/>
    <n v="1487333939"/>
    <b v="0"/>
    <n v="3"/>
    <b v="0"/>
    <x v="1"/>
    <s v="plays"/>
    <x v="3142"/>
    <x v="1"/>
    <m/>
  </r>
  <r>
    <n v="3143"/>
    <s v="This is Living by Liam Borrett"/>
    <s v="THE POIGNANT EXPLORATION OF WHAT IT MEANS TO SAY GOODBYE._x000a_Stripped Raw brings Liam Borrett's debut play 'This is Living' to Wiltshire."/>
    <n v="500"/>
    <n v="100"/>
    <x v="3"/>
    <x v="1"/>
    <s v="GBP"/>
    <n v="1491726956"/>
    <n v="1489480556"/>
    <b v="0"/>
    <n v="0"/>
    <b v="0"/>
    <x v="1"/>
    <s v="plays"/>
    <x v="3143"/>
    <x v="1"/>
    <m/>
  </r>
  <r>
    <n v="3144"/>
    <s v="Benghazi Bergen-Belsen"/>
    <s v="Two women, one love, one must die: a multicultural cast in a play about the denied holocaust of Libyan Jews. Premieres in March in NYC"/>
    <n v="1000"/>
    <n v="100"/>
    <x v="3"/>
    <x v="0"/>
    <s v="USD"/>
    <n v="1489903200"/>
    <n v="1488459307"/>
    <b v="0"/>
    <n v="30"/>
    <b v="0"/>
    <x v="1"/>
    <s v="plays"/>
    <x v="3144"/>
    <x v="1"/>
    <m/>
  </r>
  <r>
    <n v="3145"/>
    <s v="Arlington's 1st Dinner Theatre"/>
    <s v="Dominion Theatre Company is the first community dinner theatre  to be established in Arlington TX."/>
    <n v="5000"/>
    <n v="100"/>
    <x v="3"/>
    <x v="0"/>
    <s v="USD"/>
    <n v="1490659134"/>
    <n v="1485478734"/>
    <b v="0"/>
    <n v="0"/>
    <b v="0"/>
    <x v="1"/>
    <s v="plays"/>
    <x v="3145"/>
    <x v="1"/>
    <m/>
  </r>
  <r>
    <n v="3146"/>
    <s v="SoÃ±Ã© una ciudad amurallada"/>
    <s v="Somos... Podemos... Amamos... Nuestra muralla, nuestra utopÃ­a. Que el amor sea el lÃ­mite"/>
    <n v="2000"/>
    <n v="100"/>
    <x v="3"/>
    <x v="14"/>
    <s v="MXN"/>
    <n v="1492356166"/>
    <n v="1488471766"/>
    <b v="0"/>
    <n v="12"/>
    <b v="0"/>
    <x v="1"/>
    <s v="plays"/>
    <x v="3146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x v="0"/>
    <s v="USD"/>
    <n v="1415319355"/>
    <n v="1411859755"/>
    <b v="1"/>
    <n v="213"/>
    <b v="1"/>
    <x v="1"/>
    <s v="plays"/>
    <x v="3147"/>
    <x v="3"/>
    <m/>
  </r>
  <r>
    <n v="3148"/>
    <s v="The Aurora Project: A Sci-Fi Epic by Bella Poynton"/>
    <s v="Help fund The Aurora Project, an immersive science fiction epic."/>
    <n v="600"/>
    <n v="100"/>
    <x v="0"/>
    <x v="0"/>
    <s v="USD"/>
    <n v="1412136000"/>
    <n v="1410278284"/>
    <b v="1"/>
    <n v="57"/>
    <b v="1"/>
    <x v="1"/>
    <s v="plays"/>
    <x v="3148"/>
    <x v="3"/>
    <m/>
  </r>
  <r>
    <n v="3149"/>
    <s v="Kafka on the Shore"/>
    <s v="A student led production at Northwestern U. of an adaptation by Frank Galati of the classic book Kafka on the Shore by Haruki Murakmi."/>
    <n v="1000"/>
    <n v="100"/>
    <x v="0"/>
    <x v="0"/>
    <s v="USD"/>
    <n v="1354845600"/>
    <n v="1352766300"/>
    <b v="1"/>
    <n v="25"/>
    <b v="1"/>
    <x v="1"/>
    <s v="plays"/>
    <x v="3149"/>
    <x v="5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x v="0"/>
    <s v="USD"/>
    <n v="1295928000"/>
    <n v="1288160403"/>
    <b v="1"/>
    <n v="104"/>
    <b v="1"/>
    <x v="1"/>
    <s v="plays"/>
    <x v="3150"/>
    <x v="7"/>
    <m/>
  </r>
  <r>
    <n v="3151"/>
    <s v="&quot;The Holiday Bug&quot; 2014 Puppet Show"/>
    <s v="A Multi-Media Puppet Show, with large cable control puppets to tell a hilarious story for all ages."/>
    <n v="10000"/>
    <n v="95"/>
    <x v="0"/>
    <x v="0"/>
    <s v="USD"/>
    <n v="1410379774"/>
    <n v="1407787774"/>
    <b v="1"/>
    <n v="34"/>
    <b v="1"/>
    <x v="1"/>
    <s v="plays"/>
    <x v="3151"/>
    <x v="3"/>
    <m/>
  </r>
  <r>
    <n v="3152"/>
    <s v="'Gilead', an original theatre piece"/>
    <s v="'Gilead' is an original theatre piece inspired by Margaret Atwood's 'The Handmaid's Tale'. (Brighton Fringe 2014)"/>
    <n v="5000"/>
    <n v="95"/>
    <x v="0"/>
    <x v="1"/>
    <s v="GBP"/>
    <n v="1383425367"/>
    <n v="1380833367"/>
    <b v="1"/>
    <n v="67"/>
    <b v="1"/>
    <x v="1"/>
    <s v="plays"/>
    <x v="3152"/>
    <x v="4"/>
    <m/>
  </r>
  <r>
    <n v="3153"/>
    <s v="Terminator the Second"/>
    <s v="A stage production of Terminator 2: Judgment Day, composed entirely of the words of William Shakespeare"/>
    <n v="1500"/>
    <n v="95"/>
    <x v="0"/>
    <x v="0"/>
    <s v="USD"/>
    <n v="1304225940"/>
    <n v="1301542937"/>
    <b v="1"/>
    <n v="241"/>
    <b v="1"/>
    <x v="1"/>
    <s v="plays"/>
    <x v="3153"/>
    <x v="6"/>
    <m/>
  </r>
  <r>
    <n v="3154"/>
    <s v="&quot;Bright Ideas&quot; By Eric Coble"/>
    <s v="Hilarious play about two parents obsessed with getting their kid into the best pre-school and are willing to do ANYTHING to get him in!"/>
    <n v="3750"/>
    <n v="95"/>
    <x v="0"/>
    <x v="0"/>
    <s v="USD"/>
    <n v="1333310458"/>
    <n v="1330722058"/>
    <b v="1"/>
    <n v="123"/>
    <b v="1"/>
    <x v="1"/>
    <s v="plays"/>
    <x v="3154"/>
    <x v="5"/>
    <m/>
  </r>
  <r>
    <n v="3155"/>
    <s v="Stage Adaptation of Studio Ghibli's Princess Mononoke"/>
    <s v="We want to take our stage adaptation of Studio Ghibli's 'Princess Mononoke' to more people.  Help us do it!"/>
    <n v="2500"/>
    <n v="94"/>
    <x v="0"/>
    <x v="1"/>
    <s v="GBP"/>
    <n v="1356004725"/>
    <n v="1353412725"/>
    <b v="1"/>
    <n v="302"/>
    <b v="1"/>
    <x v="1"/>
    <s v="plays"/>
    <x v="3155"/>
    <x v="5"/>
    <m/>
  </r>
  <r>
    <n v="3156"/>
    <s v="Bringing First Love/Worst Love To Life"/>
    <s v="First Love/Worst Love is an examination of love and its mutability, as expressed through twelve stories and five actors on one stage."/>
    <n v="3000"/>
    <n v="94"/>
    <x v="0"/>
    <x v="0"/>
    <s v="USD"/>
    <n v="1338591144"/>
    <n v="1335567144"/>
    <b v="1"/>
    <n v="89"/>
    <b v="1"/>
    <x v="1"/>
    <s v="plays"/>
    <x v="3156"/>
    <x v="5"/>
    <m/>
  </r>
  <r>
    <n v="3157"/>
    <s v="Summer FourPlay"/>
    <s v="Four Directors.  Four One Acts.  Four Genres.  For You."/>
    <n v="1000"/>
    <n v="93"/>
    <x v="0"/>
    <x v="0"/>
    <s v="USD"/>
    <n v="1405746000"/>
    <n v="1404932105"/>
    <b v="1"/>
    <n v="41"/>
    <b v="1"/>
    <x v="1"/>
    <s v="plays"/>
    <x v="3157"/>
    <x v="3"/>
    <m/>
  </r>
  <r>
    <n v="3158"/>
    <s v="Nursery Crimes"/>
    <s v="A 40s crime-noir play using nursery rhyme characters."/>
    <n v="10000"/>
    <n v="92"/>
    <x v="0"/>
    <x v="0"/>
    <s v="USD"/>
    <n v="1374523752"/>
    <n v="1371931752"/>
    <b v="1"/>
    <n v="69"/>
    <b v="1"/>
    <x v="1"/>
    <s v="plays"/>
    <x v="3158"/>
    <x v="4"/>
    <m/>
  </r>
  <r>
    <n v="3159"/>
    <s v="Waxwing: A New Play"/>
    <s v="WAXWING is an exciting new world premiere of mythic (perhaps even apocalyptic!) proportions."/>
    <n v="98000"/>
    <n v="91"/>
    <x v="0"/>
    <x v="0"/>
    <s v="USD"/>
    <n v="1326927600"/>
    <n v="1323221761"/>
    <b v="1"/>
    <n v="52"/>
    <b v="1"/>
    <x v="1"/>
    <s v="plays"/>
    <x v="3159"/>
    <x v="6"/>
    <m/>
  </r>
  <r>
    <n v="3160"/>
    <s v="We Play Chekhov"/>
    <s v="Two stories by Anton Chekhov adapted for the stage and performed back-to-back in a stunning live theatrical performance."/>
    <n v="450000"/>
    <n v="90"/>
    <x v="0"/>
    <x v="0"/>
    <s v="USD"/>
    <n v="1407905940"/>
    <n v="1405923687"/>
    <b v="1"/>
    <n v="57"/>
    <b v="1"/>
    <x v="1"/>
    <s v="plays"/>
    <x v="3160"/>
    <x v="3"/>
    <m/>
  </r>
  <r>
    <n v="3161"/>
    <s v="Faustus"/>
    <s v="Iâ€™ll Be Right Back presents a story of murder and corruption. Faustus is a modern re-imagining of Christopher Marloweâ€™s classic tale."/>
    <n v="12000"/>
    <n v="90"/>
    <x v="0"/>
    <x v="1"/>
    <s v="GBP"/>
    <n v="1413377522"/>
    <n v="1410785522"/>
    <b v="1"/>
    <n v="74"/>
    <b v="1"/>
    <x v="1"/>
    <s v="plays"/>
    <x v="3161"/>
    <x v="3"/>
    <m/>
  </r>
  <r>
    <n v="3162"/>
    <s v="Your Radio Adventure!"/>
    <s v="Radio show meets interactive novel, accompanied by live foley, music, and audience participation. YOU choose what happens next!"/>
    <n v="2000"/>
    <n v="90"/>
    <x v="0"/>
    <x v="0"/>
    <s v="USD"/>
    <n v="1404698400"/>
    <n v="1402331262"/>
    <b v="1"/>
    <n v="63"/>
    <b v="1"/>
    <x v="1"/>
    <s v="plays"/>
    <x v="3162"/>
    <x v="3"/>
    <m/>
  </r>
  <r>
    <n v="3163"/>
    <s v="Bring &quot;SONNY&quot; To Toronto This Summer!"/>
    <s v="We are a group of actors reviving a play called &quot;Sonny Under the Assumption&quot; to bring to Toronto, Canada this summer..."/>
    <n v="30000"/>
    <n v="90"/>
    <x v="0"/>
    <x v="0"/>
    <s v="USD"/>
    <n v="1402855525"/>
    <n v="1400263525"/>
    <b v="1"/>
    <n v="72"/>
    <b v="1"/>
    <x v="1"/>
    <s v="plays"/>
    <x v="3163"/>
    <x v="3"/>
    <m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x v="0"/>
    <s v="USD"/>
    <n v="1402341615"/>
    <n v="1399490415"/>
    <b v="1"/>
    <n v="71"/>
    <b v="1"/>
    <x v="1"/>
    <s v="plays"/>
    <x v="3164"/>
    <x v="3"/>
    <m/>
  </r>
  <r>
    <n v="3165"/>
    <s v="THE MOON PLAY"/>
    <s v="THE MOON PLAY is a new play written by Carolyn Gilliam. The play follows an astronaut on the moon who has lost his reason to explore."/>
    <n v="39400"/>
    <n v="90"/>
    <x v="0"/>
    <x v="0"/>
    <s v="USD"/>
    <n v="1304395140"/>
    <n v="1302493760"/>
    <b v="1"/>
    <n v="21"/>
    <b v="1"/>
    <x v="1"/>
    <s v="plays"/>
    <x v="3165"/>
    <x v="6"/>
    <m/>
  </r>
  <r>
    <n v="3166"/>
    <s v="Verdigris - A Play by Jim Beaver"/>
    <s v="VERDIGRIS: A play written by Jim Beaver, star of Supernatural and Deadwood, opening March 2015 at Theatre West in Los Angeles."/>
    <n v="5000"/>
    <n v="90"/>
    <x v="0"/>
    <x v="0"/>
    <s v="USD"/>
    <n v="1416988740"/>
    <n v="1414514153"/>
    <b v="1"/>
    <n v="930"/>
    <b v="1"/>
    <x v="1"/>
    <s v="plays"/>
    <x v="3166"/>
    <x v="3"/>
    <m/>
  </r>
  <r>
    <n v="3167"/>
    <s v="Destiny is Judd Nelson: a new play at FringeNYC"/>
    <s v="What is destiny? Explore it with us this August at FringeNYC."/>
    <n v="110000"/>
    <n v="86"/>
    <x v="0"/>
    <x v="0"/>
    <s v="USD"/>
    <n v="1406952781"/>
    <n v="1405743181"/>
    <b v="1"/>
    <n v="55"/>
    <b v="1"/>
    <x v="1"/>
    <s v="plays"/>
    <x v="3167"/>
    <x v="3"/>
    <m/>
  </r>
  <r>
    <n v="3168"/>
    <s v="Cosmicomics"/>
    <s v="A dazzling aerial show that brings to life the whimsical and romantic short stories of beloved fantasy author Italo Calvino."/>
    <n v="300"/>
    <n v="86"/>
    <x v="0"/>
    <x v="0"/>
    <s v="USD"/>
    <n v="1402696800"/>
    <n v="1399948353"/>
    <b v="1"/>
    <n v="61"/>
    <b v="1"/>
    <x v="1"/>
    <s v="plays"/>
    <x v="3168"/>
    <x v="3"/>
    <m/>
  </r>
  <r>
    <n v="3169"/>
    <s v="The Window"/>
    <s v="We're bringing The Window to the Cherry Lane Theater in January 2014."/>
    <n v="6000"/>
    <n v="85"/>
    <x v="0"/>
    <x v="0"/>
    <s v="USD"/>
    <n v="1386910740"/>
    <n v="1384364561"/>
    <b v="1"/>
    <n v="82"/>
    <b v="1"/>
    <x v="1"/>
    <s v="plays"/>
    <x v="3169"/>
    <x v="4"/>
    <m/>
  </r>
  <r>
    <n v="3170"/>
    <s v="Ain't She Brave FringeNYC 2014 Project"/>
    <s v="An emotionally-charged journey through the history of black women in America told in reverse."/>
    <n v="1750"/>
    <n v="85"/>
    <x v="0"/>
    <x v="0"/>
    <s v="USD"/>
    <n v="1404273600"/>
    <n v="1401414944"/>
    <b v="1"/>
    <n v="71"/>
    <b v="1"/>
    <x v="1"/>
    <s v="plays"/>
    <x v="3170"/>
    <x v="3"/>
    <m/>
  </r>
  <r>
    <n v="3171"/>
    <s v="The Fall - an epic theatrical adaptation"/>
    <s v="The theatrical adaptation of the epic film â€˜THE FALLâ€™ for the stage, combining theatre, live music, animation and expansive projection."/>
    <n v="30000"/>
    <n v="85"/>
    <x v="0"/>
    <x v="1"/>
    <s v="GBP"/>
    <n v="1462545358"/>
    <n v="1459953358"/>
    <b v="1"/>
    <n v="117"/>
    <b v="1"/>
    <x v="1"/>
    <s v="plays"/>
    <x v="3171"/>
    <x v="2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42000"/>
    <n v="85"/>
    <x v="0"/>
    <x v="0"/>
    <s v="USD"/>
    <n v="1329240668"/>
    <n v="1326648668"/>
    <b v="1"/>
    <n v="29"/>
    <b v="1"/>
    <x v="1"/>
    <s v="plays"/>
    <x v="3172"/>
    <x v="5"/>
    <m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1"/>
    <s v="plays"/>
    <x v="3173"/>
    <x v="3"/>
    <m/>
  </r>
  <r>
    <n v="3174"/>
    <s v="A Race Redux"/>
    <s v="This adaptation uses the text of Oâ€™Neill to explore race, and asks the audience if stereotypes impact a characters guilt or innocence."/>
    <n v="2700"/>
    <n v="85"/>
    <x v="0"/>
    <x v="0"/>
    <s v="USD"/>
    <n v="1408999508"/>
    <n v="1407789908"/>
    <b v="1"/>
    <n v="23"/>
    <b v="1"/>
    <x v="1"/>
    <s v="plays"/>
    <x v="3174"/>
    <x v="3"/>
    <m/>
  </r>
  <r>
    <n v="3175"/>
    <s v="The Killing Room"/>
    <s v="One Year Lease Theater Company's world premiere theater production of THE KILLING ROOM, by playwright Daniel Keene, March 2011 in NYC."/>
    <n v="1500"/>
    <n v="85"/>
    <x v="0"/>
    <x v="0"/>
    <s v="USD"/>
    <n v="1297977427"/>
    <n v="1292793427"/>
    <b v="1"/>
    <n v="60"/>
    <b v="1"/>
    <x v="1"/>
    <s v="plays"/>
    <x v="3175"/>
    <x v="7"/>
    <m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x v="0"/>
    <s v="USD"/>
    <n v="1376838000"/>
    <n v="1374531631"/>
    <b v="1"/>
    <n v="55"/>
    <b v="1"/>
    <x v="1"/>
    <s v="plays"/>
    <x v="3176"/>
    <x v="4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1"/>
    <s v="plays"/>
    <x v="3177"/>
    <x v="3"/>
    <m/>
  </r>
  <r>
    <n v="3178"/>
    <s v="Cutting Off Kate Bush"/>
    <s v="Cutting Off Kate Bush is a one-woman show written &amp; performed by Lucy Benson-Brown, premiering at the Edinburgh Fringe Festival 2014"/>
    <n v="10000"/>
    <n v="82"/>
    <x v="0"/>
    <x v="1"/>
    <s v="GBP"/>
    <n v="1405521075"/>
    <n v="1402929075"/>
    <b v="1"/>
    <n v="78"/>
    <b v="1"/>
    <x v="1"/>
    <s v="plays"/>
    <x v="3178"/>
    <x v="3"/>
    <m/>
  </r>
  <r>
    <n v="3179"/>
    <s v="I Do Wonder"/>
    <s v="A Sci-fi play in several vignettes that will narrate an alternate history in the mid-20th century."/>
    <n v="25000"/>
    <n v="82"/>
    <x v="0"/>
    <x v="0"/>
    <s v="USD"/>
    <n v="1367859071"/>
    <n v="1365699071"/>
    <b v="1"/>
    <n v="62"/>
    <b v="1"/>
    <x v="1"/>
    <s v="plays"/>
    <x v="3179"/>
    <x v="4"/>
    <m/>
  </r>
  <r>
    <n v="3180"/>
    <s v="Glass Mountain: An Original Fairytale"/>
    <s v="A new tale of witches, fairies, cat-hunters and and bone-boilers from London theatre company Broken Glass."/>
    <n v="1350000"/>
    <n v="81"/>
    <x v="0"/>
    <x v="1"/>
    <s v="GBP"/>
    <n v="1403258049"/>
    <n v="1400666049"/>
    <b v="1"/>
    <n v="45"/>
    <b v="1"/>
    <x v="1"/>
    <s v="plays"/>
    <x v="3180"/>
    <x v="3"/>
    <m/>
  </r>
  <r>
    <n v="3181"/>
    <s v="ENDURING SONG"/>
    <s v="ENDURING SONG by award-winning Bear Trap Theatre, is a sweeping historical epic about love, loss and family set in the First Crusade."/>
    <n v="3000"/>
    <n v="81"/>
    <x v="0"/>
    <x v="1"/>
    <s v="GBP"/>
    <n v="1402848000"/>
    <n v="1400570787"/>
    <b v="1"/>
    <n v="15"/>
    <b v="1"/>
    <x v="1"/>
    <s v="plays"/>
    <x v="3181"/>
    <x v="3"/>
    <m/>
  </r>
  <r>
    <n v="3182"/>
    <s v="A Thought in Three Parts"/>
    <s v="FRANK, a newborn company, presents Wallace Shawn's famously unproduced,&quot;A Thought in Three Parts.&quot;_x000a_Be FRANK with us!"/>
    <n v="11180"/>
    <n v="80"/>
    <x v="0"/>
    <x v="0"/>
    <s v="USD"/>
    <n v="1328029200"/>
    <n v="1323211621"/>
    <b v="1"/>
    <n v="151"/>
    <b v="1"/>
    <x v="1"/>
    <s v="plays"/>
    <x v="3182"/>
    <x v="6"/>
    <m/>
  </r>
  <r>
    <n v="3183"/>
    <s v="The Seagull on The River"/>
    <s v="Anton Chekhov's The Seagull. An outdoor Amphitheater in Manhattan. Trees. A River. Daybreak."/>
    <n v="12100"/>
    <n v="80"/>
    <x v="0"/>
    <x v="0"/>
    <s v="USD"/>
    <n v="1377284669"/>
    <n v="1375729469"/>
    <b v="1"/>
    <n v="68"/>
    <b v="1"/>
    <x v="1"/>
    <s v="plays"/>
    <x v="3183"/>
    <x v="4"/>
    <m/>
  </r>
  <r>
    <n v="3184"/>
    <s v="Equus at Frenetic Theatre"/>
    <s v="Equus is the story of a psychiatrist treating a teenaged boy who blinds six horses with a metal spike."/>
    <n v="1000"/>
    <n v="80"/>
    <x v="0"/>
    <x v="0"/>
    <s v="USD"/>
    <n v="1404258631"/>
    <n v="1401666631"/>
    <b v="1"/>
    <n v="46"/>
    <b v="1"/>
    <x v="1"/>
    <s v="plays"/>
    <x v="3184"/>
    <x v="3"/>
    <m/>
  </r>
  <r>
    <n v="3185"/>
    <s v="Edfringe support - What a Gay Play"/>
    <s v="I've written, and am producing, a fun new play with a gorgeous cast for this year's Edfringe and it just needs a little extra dough :)"/>
    <n v="250"/>
    <n v="80"/>
    <x v="0"/>
    <x v="1"/>
    <s v="GBP"/>
    <n v="1405553241"/>
    <n v="1404948441"/>
    <b v="1"/>
    <n v="24"/>
    <b v="1"/>
    <x v="1"/>
    <s v="plays"/>
    <x v="3185"/>
    <x v="3"/>
    <m/>
  </r>
  <r>
    <n v="3186"/>
    <s v="Honest"/>
    <s v="Honest is an exciting and dark new play by Bristol based writer Alice Nicholas, touring the South of England and London this October."/>
    <n v="700"/>
    <n v="80"/>
    <x v="0"/>
    <x v="1"/>
    <s v="GBP"/>
    <n v="1410901200"/>
    <n v="1408313438"/>
    <b v="1"/>
    <n v="70"/>
    <b v="1"/>
    <x v="1"/>
    <s v="plays"/>
    <x v="3186"/>
    <x v="3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x v="0"/>
    <s v="USD"/>
    <n v="1407167973"/>
    <n v="1405439973"/>
    <b v="1"/>
    <n v="244"/>
    <b v="1"/>
    <x v="1"/>
    <s v="plays"/>
    <x v="3187"/>
    <x v="3"/>
    <m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x v="1"/>
    <s v="GBP"/>
    <n v="1433930302"/>
    <n v="1432115902"/>
    <b v="0"/>
    <n v="9"/>
    <b v="0"/>
    <x v="1"/>
    <s v="musical"/>
    <x v="3188"/>
    <x v="0"/>
    <m/>
  </r>
  <r>
    <n v="3189"/>
    <s v="Hednadotter Jubileumskonsert"/>
    <s v="Det Ã¤r tio Ã¥r sedan sist! Musikalen Hednadotter med sÃ¥ngarna frÃ¥n orginaluppsÃ¤ttningen sjunger musikalen i Konsertform."/>
    <n v="10000"/>
    <n v="76"/>
    <x v="2"/>
    <x v="11"/>
    <s v="SEK"/>
    <n v="1432455532"/>
    <n v="1429863532"/>
    <b v="0"/>
    <n v="19"/>
    <b v="0"/>
    <x v="1"/>
    <s v="musical"/>
    <x v="3189"/>
    <x v="0"/>
    <m/>
  </r>
  <r>
    <n v="3190"/>
    <s v="Call It A Day Productions - THE LIFE"/>
    <s v="Call It A Day Productions is putting on their first full production in December and every little bit helps!"/>
    <n v="5500"/>
    <n v="76"/>
    <x v="2"/>
    <x v="5"/>
    <s v="CAD"/>
    <n v="1481258275"/>
    <n v="1478662675"/>
    <b v="0"/>
    <n v="0"/>
    <b v="0"/>
    <x v="1"/>
    <s v="musical"/>
    <x v="3190"/>
    <x v="2"/>
    <m/>
  </r>
  <r>
    <n v="3191"/>
    <s v="Decree 770: Europa"/>
    <s v="A brand new musical about the ban of contraception and abortion in Romania and the revolution that ended it all in 1989."/>
    <n v="20000"/>
    <n v="75"/>
    <x v="2"/>
    <x v="0"/>
    <s v="USD"/>
    <n v="1471370869"/>
    <n v="1466186869"/>
    <b v="0"/>
    <n v="4"/>
    <b v="0"/>
    <x v="1"/>
    <s v="musical"/>
    <x v="3191"/>
    <x v="2"/>
    <m/>
  </r>
  <r>
    <n v="3192"/>
    <s v="Arts in Conflict"/>
    <s v="This project challenges social issues affecting young people in areas of deprivation within the Belfast area (Northern Ireland)."/>
    <n v="50000"/>
    <n v="75"/>
    <x v="2"/>
    <x v="1"/>
    <s v="GBP"/>
    <n v="1425160800"/>
    <n v="1421274859"/>
    <b v="0"/>
    <n v="8"/>
    <b v="0"/>
    <x v="1"/>
    <s v="musical"/>
    <x v="3192"/>
    <x v="0"/>
    <m/>
  </r>
  <r>
    <n v="3193"/>
    <s v="Shock Treatment - The Sequel to Rocky Horror!"/>
    <s v="Bringing Richard O'Brien's sequel to legendary Rocky Horror to the stage for the first time. First London, then...The World!"/>
    <n v="500000"/>
    <n v="75"/>
    <x v="2"/>
    <x v="1"/>
    <s v="GBP"/>
    <n v="1424474056"/>
    <n v="1420586056"/>
    <b v="0"/>
    <n v="24"/>
    <b v="0"/>
    <x v="1"/>
    <s v="musical"/>
    <x v="3193"/>
    <x v="0"/>
    <m/>
  </r>
  <r>
    <n v="3194"/>
    <s v="P.A.C.K (Performing Arts Camp for Kids)"/>
    <s v="P.A.C.K (Performing Arts Camp for Kids) Musical Theater, Instrumental Music, Vocal Music, Dance, Visual Arts, and Physical Education!"/>
    <n v="3250"/>
    <n v="75"/>
    <x v="2"/>
    <x v="0"/>
    <s v="USD"/>
    <n v="1437960598"/>
    <n v="1435368598"/>
    <b v="0"/>
    <n v="0"/>
    <b v="0"/>
    <x v="1"/>
    <s v="musical"/>
    <x v="3194"/>
    <x v="0"/>
    <m/>
  </r>
  <r>
    <n v="3195"/>
    <s v="Emerson Sings!"/>
    <s v="Emerson Sings is the first cabaret to celebrate the work of up and coming musical theater composers who are alumni of Emerson College."/>
    <n v="35000"/>
    <n v="75"/>
    <x v="2"/>
    <x v="0"/>
    <s v="USD"/>
    <n v="1423750542"/>
    <n v="1421158542"/>
    <b v="0"/>
    <n v="39"/>
    <b v="0"/>
    <x v="1"/>
    <s v="musical"/>
    <x v="3195"/>
    <x v="0"/>
    <m/>
  </r>
  <r>
    <n v="3196"/>
    <s v="Our Modern Lives"/>
    <s v="Help five college students as they journey to bring their groundbreaking new musical &quot;Our Modern Lives&quot; to Broadway!"/>
    <n v="3000"/>
    <n v="75"/>
    <x v="2"/>
    <x v="0"/>
    <s v="USD"/>
    <n v="1438437600"/>
    <n v="1433254875"/>
    <b v="0"/>
    <n v="6"/>
    <b v="0"/>
    <x v="1"/>
    <s v="musical"/>
    <x v="3196"/>
    <x v="0"/>
    <m/>
  </r>
  <r>
    <n v="3197"/>
    <s v="Mirror, mirror on the wall"/>
    <s v="This years most important stage project for young artists in our region. www.ungespor.no"/>
    <n v="50000"/>
    <n v="75"/>
    <x v="2"/>
    <x v="10"/>
    <s v="NOK"/>
    <n v="1423050618"/>
    <n v="1420458618"/>
    <b v="0"/>
    <n v="4"/>
    <b v="0"/>
    <x v="1"/>
    <s v="musical"/>
    <x v="3197"/>
    <x v="0"/>
    <m/>
  </r>
  <r>
    <n v="3198"/>
    <s v="Terezin's The Fireflies"/>
    <s v="Hadbjerg skole opsÃ¦tter i april musicalen The Fireflies, der blev skrevet og opfÃ¸rt i koncentrationslejren Theresienstadt i 1943 og 45."/>
    <n v="10000"/>
    <n v="75"/>
    <x v="2"/>
    <x v="8"/>
    <s v="DKK"/>
    <n v="1424081477"/>
    <n v="1420798277"/>
    <b v="0"/>
    <n v="3"/>
    <b v="0"/>
    <x v="1"/>
    <s v="musical"/>
    <x v="3198"/>
    <x v="0"/>
    <m/>
  </r>
  <r>
    <n v="3199"/>
    <s v="Help Milburn Stone Fly High With TARZAN The Musical"/>
    <s v="The Milburn Stone Theatre needs your help to bring its high-flying next blockbuster musical, TARZAN, to life!"/>
    <n v="50"/>
    <n v="75"/>
    <x v="2"/>
    <x v="0"/>
    <s v="USD"/>
    <n v="1410037200"/>
    <n v="1407435418"/>
    <b v="0"/>
    <n v="53"/>
    <b v="0"/>
    <x v="1"/>
    <s v="musical"/>
    <x v="3199"/>
    <x v="3"/>
    <m/>
  </r>
  <r>
    <n v="3200"/>
    <s v="ROAD TO THE KINGDOM"/>
    <s v="An extremely unique musical play with an exciting, fun filled, dramatic twist. You will discover what lies ahead on the Road to Kingdom"/>
    <n v="1500"/>
    <n v="75"/>
    <x v="2"/>
    <x v="0"/>
    <s v="USD"/>
    <n v="1461994440"/>
    <n v="1459410101"/>
    <b v="0"/>
    <n v="1"/>
    <b v="0"/>
    <x v="1"/>
    <s v="musical"/>
    <x v="3200"/>
    <x v="2"/>
    <m/>
  </r>
  <r>
    <n v="3201"/>
    <s v="Nothing Changes"/>
    <s v="Nothing Changes is a modern musical version of the Ragged Trousered Philanthropists exploring the inequalities of &quot;austerity Britain&quot;"/>
    <n v="50000"/>
    <n v="75"/>
    <x v="2"/>
    <x v="1"/>
    <s v="GBP"/>
    <n v="1409509477"/>
    <n v="1407695077"/>
    <b v="0"/>
    <n v="2"/>
    <b v="0"/>
    <x v="1"/>
    <s v="musical"/>
    <x v="3201"/>
    <x v="3"/>
    <m/>
  </r>
  <r>
    <n v="3202"/>
    <s v="Christmas Ain't A Drag - A Musical"/>
    <s v="Falling in love at Christmas should never be a drag! A rocking musical about four lives intersecting at a nightclub at Christmas."/>
    <n v="1930"/>
    <n v="75"/>
    <x v="2"/>
    <x v="0"/>
    <s v="USD"/>
    <n v="1450072740"/>
    <n v="1445027346"/>
    <b v="0"/>
    <n v="25"/>
    <b v="0"/>
    <x v="1"/>
    <s v="musical"/>
    <x v="3202"/>
    <x v="0"/>
    <m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x v="0"/>
    <s v="USD"/>
    <n v="1443224622"/>
    <n v="1440632622"/>
    <b v="0"/>
    <n v="6"/>
    <b v="0"/>
    <x v="1"/>
    <s v="musical"/>
    <x v="3203"/>
    <x v="0"/>
    <m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x v="0"/>
    <s v="USD"/>
    <n v="1437149640"/>
    <n v="1434558479"/>
    <b v="0"/>
    <n v="0"/>
    <b v="0"/>
    <x v="1"/>
    <s v="musical"/>
    <x v="3204"/>
    <x v="0"/>
    <m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x v="1"/>
    <s v="GBP"/>
    <n v="1430470772"/>
    <n v="1427878772"/>
    <b v="0"/>
    <n v="12"/>
    <b v="0"/>
    <x v="1"/>
    <s v="musical"/>
    <x v="3205"/>
    <x v="0"/>
    <m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x v="0"/>
    <s v="USD"/>
    <n v="1442644651"/>
    <n v="1440052651"/>
    <b v="0"/>
    <n v="0"/>
    <b v="0"/>
    <x v="1"/>
    <s v="musical"/>
    <x v="3206"/>
    <x v="0"/>
    <m/>
  </r>
  <r>
    <n v="3207"/>
    <s v="The Last Five Years: The Muse Arts Production's Debut Show"/>
    <s v="We are proud to be doing The Last Five Years as our debut! Now, our little company needs your help to make our big dreams come true!"/>
    <n v="15000"/>
    <n v="71"/>
    <x v="2"/>
    <x v="0"/>
    <s v="USD"/>
    <n v="1429767607"/>
    <n v="1424587207"/>
    <b v="0"/>
    <n v="36"/>
    <b v="0"/>
    <x v="1"/>
    <s v="musical"/>
    <x v="3207"/>
    <x v="0"/>
    <m/>
  </r>
  <r>
    <n v="3208"/>
    <s v="The Blind Owl Stages Shinn's &quot;The Coming World&quot;"/>
    <s v="The political and personal collide in a raw and intimate look at a pre-9/11 America: &quot;The Coming World&quot; by Christopher Shinn"/>
    <n v="60000"/>
    <n v="71"/>
    <x v="0"/>
    <x v="0"/>
    <s v="USD"/>
    <n v="1406557877"/>
    <n v="1404743477"/>
    <b v="1"/>
    <n v="82"/>
    <b v="1"/>
    <x v="1"/>
    <s v="plays"/>
    <x v="3208"/>
    <x v="3"/>
    <m/>
  </r>
  <r>
    <n v="3209"/>
    <s v="King Kirby, a play by Crystal Skillman and Fred Van Lente"/>
    <s v="The hysterical and heartbreaking story of artist Jack Kirby, &quot;the King of the Comics,&quot; at the 2014 Comic Book Theater Festival"/>
    <n v="500"/>
    <n v="70"/>
    <x v="0"/>
    <x v="0"/>
    <s v="USD"/>
    <n v="1403305200"/>
    <n v="1400512658"/>
    <b v="1"/>
    <n v="226"/>
    <b v="1"/>
    <x v="1"/>
    <s v="plays"/>
    <x v="3209"/>
    <x v="3"/>
    <m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x v="0"/>
    <s v="USD"/>
    <n v="1338523140"/>
    <n v="1334442519"/>
    <b v="1"/>
    <n v="60"/>
    <b v="1"/>
    <x v="1"/>
    <s v="plays"/>
    <x v="3210"/>
    <x v="5"/>
    <m/>
  </r>
  <r>
    <n v="3211"/>
    <s v="Titus &amp; Two Conversations. Huzzah!"/>
    <s v="Our fifth season is upon us: A wild new imagining of Titus Andronicus and our signature reading series &quot;Two Plays. One Conversation.&quot;"/>
    <n v="2500"/>
    <n v="70"/>
    <x v="0"/>
    <x v="0"/>
    <s v="USD"/>
    <n v="1408068000"/>
    <n v="1405346680"/>
    <b v="1"/>
    <n v="322"/>
    <b v="1"/>
    <x v="1"/>
    <s v="plays"/>
    <x v="3211"/>
    <x v="3"/>
    <m/>
  </r>
  <r>
    <n v="3212"/>
    <s v="Campo Maldito"/>
    <s v="Help us bring our production of Campo Maldito to New York AND San Francisco!"/>
    <n v="10000"/>
    <n v="70"/>
    <x v="0"/>
    <x v="0"/>
    <s v="USD"/>
    <n v="1407524751"/>
    <n v="1404932751"/>
    <b v="1"/>
    <n v="94"/>
    <b v="1"/>
    <x v="1"/>
    <s v="plays"/>
    <x v="3212"/>
    <x v="3"/>
    <m/>
  </r>
  <r>
    <n v="3213"/>
    <s v="Moving Dust presents 'THIS MUCH' 2015"/>
    <s v="3 boys, 1 white dress and a hoover collide in this explosive new play by John Fitzpatrick. Life's a wedding disco. Let's dance."/>
    <n v="9999"/>
    <n v="70"/>
    <x v="0"/>
    <x v="1"/>
    <s v="GBP"/>
    <n v="1437934759"/>
    <n v="1434478759"/>
    <b v="1"/>
    <n v="47"/>
    <b v="1"/>
    <x v="1"/>
    <s v="plays"/>
    <x v="3213"/>
    <x v="0"/>
    <m/>
  </r>
  <r>
    <n v="3214"/>
    <s v="World Premiere of Sket - a play by  Maya Sondhi"/>
    <s v="Sexting, selfies and social media pressures that affect young people  connected 24/7.  Mistakes happen but now they can remain forever!"/>
    <n v="35000"/>
    <n v="70"/>
    <x v="0"/>
    <x v="1"/>
    <s v="GBP"/>
    <n v="1452038100"/>
    <n v="1448823673"/>
    <b v="1"/>
    <n v="115"/>
    <b v="1"/>
    <x v="1"/>
    <s v="plays"/>
    <x v="3214"/>
    <x v="0"/>
    <m/>
  </r>
  <r>
    <n v="3215"/>
    <s v="Colt Coeur's 6th Season"/>
    <s v="2 world premieres:_x000a_HOW TO LIVE ON EARTH by MJ Kaufman_x000a_ / CAL IN CAMO by William Francis Hoffman_x000a_+ workshops of 7 more plays!"/>
    <n v="50"/>
    <n v="70"/>
    <x v="0"/>
    <x v="0"/>
    <s v="USD"/>
    <n v="1441857540"/>
    <n v="1438617471"/>
    <b v="1"/>
    <n v="134"/>
    <b v="1"/>
    <x v="1"/>
    <s v="plays"/>
    <x v="3215"/>
    <x v="0"/>
    <m/>
  </r>
  <r>
    <n v="3216"/>
    <s v="BRUTE"/>
    <s v="Brute (winner of the 2015 IdeasTap Underbelly Award) is new writing based on the true story of a rather twisted, horrible schoolgirl."/>
    <n v="200"/>
    <n v="70"/>
    <x v="0"/>
    <x v="1"/>
    <s v="GBP"/>
    <n v="1436625000"/>
    <n v="1433934371"/>
    <b v="1"/>
    <n v="35"/>
    <b v="1"/>
    <x v="1"/>
    <s v="plays"/>
    <x v="3216"/>
    <x v="0"/>
    <m/>
  </r>
  <r>
    <n v="3217"/>
    <s v="Wake Up Call @ IRT Theater"/>
    <s v="Wake Up Call is a comedic play about a group of hotel employees working on Christmas Eve."/>
    <n v="500"/>
    <n v="70"/>
    <x v="0"/>
    <x v="0"/>
    <s v="USD"/>
    <n v="1478264784"/>
    <n v="1475672784"/>
    <b v="1"/>
    <n v="104"/>
    <b v="1"/>
    <x v="1"/>
    <s v="plays"/>
    <x v="3217"/>
    <x v="2"/>
    <m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x v="1"/>
    <s v="GBP"/>
    <n v="1419984000"/>
    <n v="1417132986"/>
    <b v="1"/>
    <n v="184"/>
    <b v="1"/>
    <x v="1"/>
    <s v="plays"/>
    <x v="3218"/>
    <x v="3"/>
    <m/>
  </r>
  <r>
    <n v="3219"/>
    <s v="Eyes Closed - The First In-Dream Theater Experience"/>
    <s v="Eyes Closed is a collaborative play and docudrama about New Yorkers and their dreams."/>
    <n v="1650"/>
    <n v="69"/>
    <x v="0"/>
    <x v="0"/>
    <s v="USD"/>
    <n v="1427063747"/>
    <n v="1424043347"/>
    <b v="1"/>
    <n v="119"/>
    <b v="1"/>
    <x v="1"/>
    <s v="plays"/>
    <x v="3219"/>
    <x v="0"/>
    <m/>
  </r>
  <r>
    <n v="3220"/>
    <s v="Burners"/>
    <s v="A sci-fi thriller for the stage opening March 10 in Los Angeles."/>
    <n v="2500"/>
    <n v="68"/>
    <x v="0"/>
    <x v="0"/>
    <s v="USD"/>
    <n v="1489352400"/>
    <n v="1486411204"/>
    <b v="1"/>
    <n v="59"/>
    <b v="1"/>
    <x v="1"/>
    <s v="plays"/>
    <x v="3220"/>
    <x v="1"/>
    <m/>
  </r>
  <r>
    <n v="3221"/>
    <s v="The Hitchhiker's Guide to the Family"/>
    <s v="A one-man show about love, loss, and motorways, written &amp; performed by Ben Norris. Help us get to the 2015 Edinburgh Fringe and beyond!"/>
    <n v="75000"/>
    <n v="68"/>
    <x v="0"/>
    <x v="1"/>
    <s v="GBP"/>
    <n v="1436114603"/>
    <n v="1433090603"/>
    <b v="1"/>
    <n v="113"/>
    <b v="1"/>
    <x v="1"/>
    <s v="plays"/>
    <x v="3221"/>
    <x v="0"/>
    <m/>
  </r>
  <r>
    <n v="3222"/>
    <s v="Shakespeare in ASL - and FREE for everyone"/>
    <s v="Shakespeare's classic re-imagined as a spoken and signed production for deaf and hearing audiences"/>
    <n v="10000"/>
    <n v="67"/>
    <x v="0"/>
    <x v="0"/>
    <s v="USD"/>
    <n v="1445722140"/>
    <n v="1443016697"/>
    <b v="1"/>
    <n v="84"/>
    <b v="1"/>
    <x v="1"/>
    <s v="plays"/>
    <x v="3222"/>
    <x v="0"/>
    <m/>
  </r>
  <r>
    <n v="3223"/>
    <s v="Good People by David Lindsay-Abaire at Waterfront Playhouse"/>
    <s v="Bringing David Lindsay-Abaire's award-winning story of our times to the East Bay."/>
    <n v="8000"/>
    <n v="65"/>
    <x v="0"/>
    <x v="0"/>
    <s v="USD"/>
    <n v="1440100976"/>
    <n v="1437508976"/>
    <b v="1"/>
    <n v="74"/>
    <b v="1"/>
    <x v="1"/>
    <s v="plays"/>
    <x v="3223"/>
    <x v="0"/>
    <m/>
  </r>
  <r>
    <n v="3224"/>
    <s v="AdA (Author directing Author)"/>
    <s v="Neil LaBute and Marco Calvani reunite once again for the unique, international collaboration that is ADA: Author directing Author."/>
    <n v="5000"/>
    <n v="65"/>
    <x v="0"/>
    <x v="0"/>
    <s v="USD"/>
    <n v="1484024400"/>
    <n v="1479932713"/>
    <b v="1"/>
    <n v="216"/>
    <b v="1"/>
    <x v="1"/>
    <s v="plays"/>
    <x v="3224"/>
    <x v="2"/>
    <m/>
  </r>
  <r>
    <n v="3225"/>
    <s v="Two &quot;Gentlemen&quot; of Verona by William Shakespeare"/>
    <s v="Bare Theatre brings one of Shakespeare's most accessible early comedies to life free to the public across the NC Triangle"/>
    <n v="4000"/>
    <n v="65"/>
    <x v="0"/>
    <x v="0"/>
    <s v="USD"/>
    <n v="1464987600"/>
    <n v="1463145938"/>
    <b v="1"/>
    <n v="39"/>
    <b v="1"/>
    <x v="1"/>
    <s v="plays"/>
    <x v="3225"/>
    <x v="2"/>
    <m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x v="1"/>
    <s v="GBP"/>
    <n v="1446213612"/>
    <n v="1443621612"/>
    <b v="1"/>
    <n v="21"/>
    <b v="1"/>
    <x v="1"/>
    <s v="plays"/>
    <x v="3226"/>
    <x v="0"/>
    <m/>
  </r>
  <r>
    <n v="3227"/>
    <s v="a colder water than here - VAULT 2017"/>
    <s v="a colder water than here is a new play by Matt Jones and directed by Lily McLeish that will be perfomed at VAULT Festival from 1-5 Feb"/>
    <n v="150000"/>
    <n v="65"/>
    <x v="0"/>
    <x v="1"/>
    <s v="GBP"/>
    <n v="1484687436"/>
    <n v="1482095436"/>
    <b v="0"/>
    <n v="30"/>
    <b v="1"/>
    <x v="1"/>
    <s v="plays"/>
    <x v="3227"/>
    <x v="2"/>
    <m/>
  </r>
  <r>
    <n v="3228"/>
    <s v="Hear Me Roar: A Season of Powerful Women"/>
    <s v="A Season of Powerful Women. A Season of Defiance."/>
    <n v="1"/>
    <n v="65"/>
    <x v="0"/>
    <x v="0"/>
    <s v="USD"/>
    <n v="1450328340"/>
    <n v="1447606884"/>
    <b v="1"/>
    <n v="37"/>
    <b v="1"/>
    <x v="1"/>
    <s v="plays"/>
    <x v="3228"/>
    <x v="0"/>
    <m/>
  </r>
  <r>
    <n v="3229"/>
    <s v="The Seagull Project Presents: The Three Sisters"/>
    <s v="After electrifying audiences in Seattle and Tashkent, The Seagull Project embarks on a brand new journey."/>
    <n v="750"/>
    <n v="65"/>
    <x v="0"/>
    <x v="0"/>
    <s v="USD"/>
    <n v="1416470398"/>
    <n v="1413874798"/>
    <b v="1"/>
    <n v="202"/>
    <b v="1"/>
    <x v="1"/>
    <s v="plays"/>
    <x v="3229"/>
    <x v="3"/>
    <m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x v="0"/>
    <s v="USD"/>
    <n v="1412135940"/>
    <n v="1410840126"/>
    <b v="1"/>
    <n v="37"/>
    <b v="1"/>
    <x v="1"/>
    <s v="plays"/>
    <x v="3230"/>
    <x v="3"/>
    <m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x v="0"/>
    <s v="USD"/>
    <n v="1460846347"/>
    <n v="1458254347"/>
    <b v="0"/>
    <n v="28"/>
    <b v="1"/>
    <x v="1"/>
    <s v="plays"/>
    <x v="3231"/>
    <x v="2"/>
    <m/>
  </r>
  <r>
    <n v="3232"/>
    <s v="Honorable Men - Poor Yorick's Players 2016 Season"/>
    <s v="Honorable Men - Yorick's 10th season of free, outdoor Shakespeare.  Featuring Henry IV, part 1 and Julius Caesar."/>
    <n v="20000"/>
    <n v="62"/>
    <x v="0"/>
    <x v="0"/>
    <s v="USD"/>
    <n v="1462334340"/>
    <n v="1459711917"/>
    <b v="1"/>
    <n v="26"/>
    <b v="1"/>
    <x v="1"/>
    <s v="plays"/>
    <x v="3232"/>
    <x v="2"/>
    <m/>
  </r>
  <r>
    <n v="3233"/>
    <s v="64 Squares"/>
    <s v="64 Squares is an autobiographical one-man exploration of the internal chess game played to reconcile relationships."/>
    <n v="8888"/>
    <n v="61"/>
    <x v="0"/>
    <x v="0"/>
    <s v="USD"/>
    <n v="1488482355"/>
    <n v="1485890355"/>
    <b v="0"/>
    <n v="61"/>
    <b v="1"/>
    <x v="1"/>
    <s v="plays"/>
    <x v="3233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100000"/>
    <n v="61"/>
    <x v="0"/>
    <x v="1"/>
    <s v="GBP"/>
    <n v="1485991860"/>
    <n v="1483124208"/>
    <b v="0"/>
    <n v="115"/>
    <b v="1"/>
    <x v="1"/>
    <s v="plays"/>
    <x v="3234"/>
    <x v="2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1"/>
    <s v="plays"/>
    <x v="3235"/>
    <x v="2"/>
    <m/>
  </r>
  <r>
    <n v="3236"/>
    <s v="Sub-Basement World Premiere"/>
    <s v="A dark comedy exploring the importance of art, homelessness, and finding your own path.  World Premiere 3/27/17 at IRT Theater in NYC."/>
    <n v="750"/>
    <n v="61"/>
    <x v="0"/>
    <x v="0"/>
    <s v="USD"/>
    <n v="1482962433"/>
    <n v="1480370433"/>
    <b v="0"/>
    <n v="110"/>
    <b v="1"/>
    <x v="1"/>
    <s v="plays"/>
    <x v="3236"/>
    <x v="2"/>
    <m/>
  </r>
  <r>
    <n v="3237"/>
    <s v="Celebrating 20 years of The 24 Hour Plays around the world!"/>
    <s v="An annual campaign supporting our intensive for artists 25 and under."/>
    <n v="15000"/>
    <n v="60"/>
    <x v="0"/>
    <x v="0"/>
    <s v="USD"/>
    <n v="1443499140"/>
    <n v="1441452184"/>
    <b v="1"/>
    <n v="269"/>
    <b v="1"/>
    <x v="1"/>
    <s v="plays"/>
    <x v="3237"/>
    <x v="0"/>
    <m/>
  </r>
  <r>
    <n v="3238"/>
    <s v="All Bare Theatre bring THE MAIDS to Edinburgh 2015"/>
    <s v="A bit of role-play never hurt anyone, right? Two maids play a game of murder. Genet's THE MAIDS in a visceral production by ALL BARE."/>
    <n v="2000"/>
    <n v="60"/>
    <x v="0"/>
    <x v="1"/>
    <s v="GBP"/>
    <n v="1435752898"/>
    <n v="1433160898"/>
    <b v="1"/>
    <n v="79"/>
    <b v="1"/>
    <x v="1"/>
    <s v="plays"/>
    <x v="3238"/>
    <x v="0"/>
    <m/>
  </r>
  <r>
    <n v="3239"/>
    <s v="The Book's the Thing - Welcome to Hamlet's Library"/>
    <s v="The first regional library-touring show from new UK company Librarian Theatre - transforming local libraries into magical theatres"/>
    <n v="700"/>
    <n v="60"/>
    <x v="0"/>
    <x v="1"/>
    <s v="GBP"/>
    <n v="1445817540"/>
    <n v="1443665293"/>
    <b v="1"/>
    <n v="104"/>
    <b v="1"/>
    <x v="1"/>
    <s v="plays"/>
    <x v="3239"/>
    <x v="0"/>
    <m/>
  </r>
  <r>
    <n v="3240"/>
    <s v="Princess Suffragette: a new play for VAULT Festival 2017"/>
    <s v="An inventive (re)telling of Princess Sophia Duleep Singhâ€™s journey, from an aristocratic upbringing to a life of political activism."/>
    <n v="666"/>
    <n v="60"/>
    <x v="0"/>
    <x v="1"/>
    <s v="GBP"/>
    <n v="1487286000"/>
    <n v="1484843948"/>
    <b v="0"/>
    <n v="34"/>
    <b v="1"/>
    <x v="1"/>
    <s v="plays"/>
    <x v="3240"/>
    <x v="1"/>
    <m/>
  </r>
  <r>
    <n v="3241"/>
    <s v="THE SOPHOCLES PROJECT"/>
    <s v="iDiOM mounts the West Coast Premiere of â€œThese Seven Sicknessesâ€ â€“ ALL SEVEN of Sophoclesâ€™ surviving plays in one epic production."/>
    <n v="5000"/>
    <n v="60"/>
    <x v="0"/>
    <x v="0"/>
    <s v="USD"/>
    <n v="1413269940"/>
    <n v="1410421670"/>
    <b v="1"/>
    <n v="167"/>
    <b v="1"/>
    <x v="1"/>
    <s v="plays"/>
    <x v="3241"/>
    <x v="3"/>
    <m/>
  </r>
  <r>
    <n v="3242"/>
    <s v="First Day Off in a Long Time by Brian Finkelstein"/>
    <s v="First Day Off in a Long Time is a comedy show...            _x000a_About suicide."/>
    <n v="1000"/>
    <n v="60"/>
    <x v="0"/>
    <x v="0"/>
    <s v="USD"/>
    <n v="1411150092"/>
    <n v="1408558092"/>
    <b v="1"/>
    <n v="183"/>
    <b v="1"/>
    <x v="1"/>
    <s v="plays"/>
    <x v="3242"/>
    <x v="3"/>
    <m/>
  </r>
  <r>
    <n v="3243"/>
    <s v="THE INCREDIBLE FOX SISTERS"/>
    <s v="Live Source's world premiere of a new play by Jaclyn Backhaus, premiering at the New Ohio Theatre October 30th-November 8th."/>
    <n v="2500"/>
    <n v="60"/>
    <x v="0"/>
    <x v="0"/>
    <s v="USD"/>
    <n v="1444348800"/>
    <n v="1442283562"/>
    <b v="1"/>
    <n v="71"/>
    <b v="1"/>
    <x v="1"/>
    <s v="plays"/>
    <x v="3243"/>
    <x v="0"/>
    <m/>
  </r>
  <r>
    <n v="3244"/>
    <s v="'Time Please'"/>
    <s v="'Time Please' is a black comedy set in a failing public house in a run-down part of town, where things are about to get messy."/>
    <n v="7000"/>
    <n v="59"/>
    <x v="0"/>
    <x v="1"/>
    <s v="GBP"/>
    <n v="1480613982"/>
    <n v="1478018382"/>
    <b v="0"/>
    <n v="69"/>
    <b v="1"/>
    <x v="1"/>
    <s v="plays"/>
    <x v="3244"/>
    <x v="2"/>
    <m/>
  </r>
  <r>
    <n v="3245"/>
    <s v="Roughly Speaking: Voices from The Soup Kitchen"/>
    <s v="Five playwrights volunteer at New York's largest soup kitchen and develop a play around the people they meet."/>
    <n v="3000"/>
    <n v="59"/>
    <x v="0"/>
    <x v="0"/>
    <s v="USD"/>
    <n v="1434074400"/>
    <n v="1431354258"/>
    <b v="0"/>
    <n v="270"/>
    <b v="1"/>
    <x v="1"/>
    <s v="plays"/>
    <x v="3245"/>
    <x v="0"/>
    <m/>
  </r>
  <r>
    <n v="3246"/>
    <s v="The Gray Man"/>
    <s v="The Gray Man isnâ€™t real. Heâ€™s a ghost story, a boogeyman, a tale mothers make up to keep their children safe."/>
    <n v="3000"/>
    <n v="57"/>
    <x v="0"/>
    <x v="0"/>
    <s v="USD"/>
    <n v="1442030340"/>
    <n v="1439551200"/>
    <b v="1"/>
    <n v="193"/>
    <b v="1"/>
    <x v="1"/>
    <s v="plays"/>
    <x v="3246"/>
    <x v="0"/>
    <m/>
  </r>
  <r>
    <n v="3247"/>
    <s v="Open Letter Theatre presents 'Boys' by Ella Hickson"/>
    <s v="Open Letter Theatre presents 'Boys' by Ella Hickson, at 2015's Edinburgh Fringe Festival! Four students, one flat, one last party!"/>
    <n v="10000"/>
    <n v="56"/>
    <x v="0"/>
    <x v="1"/>
    <s v="GBP"/>
    <n v="1436696712"/>
    <n v="1434104712"/>
    <b v="1"/>
    <n v="57"/>
    <b v="1"/>
    <x v="1"/>
    <s v="plays"/>
    <x v="3247"/>
    <x v="0"/>
    <m/>
  </r>
  <r>
    <n v="3248"/>
    <s v="Honest Accomplice Theatre 2015-16 Season"/>
    <s v="Honest Accomplice Theatre produces theatre for social change."/>
    <n v="10000"/>
    <n v="56"/>
    <x v="0"/>
    <x v="0"/>
    <s v="USD"/>
    <n v="1428178757"/>
    <n v="1425590357"/>
    <b v="1"/>
    <n v="200"/>
    <b v="1"/>
    <x v="1"/>
    <s v="plays"/>
    <x v="3248"/>
    <x v="0"/>
    <m/>
  </r>
  <r>
    <n v="3249"/>
    <s v="Yesterday Again, Please - A New Play by Dezi Gallegos"/>
    <s v="A new work about guilt, trauma, love, and change; this original play tells the story of a boy and a girl who love and lose each other."/>
    <n v="20000"/>
    <n v="56"/>
    <x v="0"/>
    <x v="0"/>
    <s v="USD"/>
    <n v="1434822914"/>
    <n v="1432230914"/>
    <b v="1"/>
    <n v="88"/>
    <b v="1"/>
    <x v="1"/>
    <s v="plays"/>
    <x v="3249"/>
    <x v="0"/>
    <m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x v="0"/>
    <s v="USD"/>
    <n v="1415213324"/>
    <n v="1412617724"/>
    <b v="1"/>
    <n v="213"/>
    <b v="1"/>
    <x v="1"/>
    <s v="plays"/>
    <x v="3250"/>
    <x v="3"/>
    <m/>
  </r>
  <r>
    <n v="3251"/>
    <s v="The Metronome Society"/>
    <s v="Self-Titled: A Live (Theatrical) Mixtape. An evening of short plays and music inspired by the works of Jimi, Aretha, Sting and Rufus!"/>
    <n v="4500"/>
    <n v="55"/>
    <x v="0"/>
    <x v="0"/>
    <s v="USD"/>
    <n v="1434907966"/>
    <n v="1432315966"/>
    <b v="1"/>
    <n v="20"/>
    <b v="1"/>
    <x v="1"/>
    <s v="plays"/>
    <x v="3251"/>
    <x v="0"/>
    <m/>
  </r>
  <r>
    <n v="3252"/>
    <s v="Modern Love"/>
    <s v="How do we navigate the boundaries between friendship, sexual intimacy and obsessive desire?"/>
    <n v="10000"/>
    <n v="55"/>
    <x v="0"/>
    <x v="1"/>
    <s v="GBP"/>
    <n v="1473247240"/>
    <n v="1470655240"/>
    <b v="1"/>
    <n v="50"/>
    <b v="1"/>
    <x v="1"/>
    <s v="plays"/>
    <x v="3252"/>
    <x v="2"/>
    <m/>
  </r>
  <r>
    <n v="3253"/>
    <s v="EMPATHITRAX, a new play by Ana Nogueira"/>
    <s v="Can you ever truly feel what someone else is feeling?_x000a_Do you want to?"/>
    <n v="8000"/>
    <n v="55"/>
    <x v="0"/>
    <x v="0"/>
    <s v="USD"/>
    <n v="1473306300"/>
    <n v="1471701028"/>
    <b v="1"/>
    <n v="115"/>
    <b v="1"/>
    <x v="1"/>
    <s v="plays"/>
    <x v="3253"/>
    <x v="2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5000"/>
    <n v="55"/>
    <x v="0"/>
    <x v="1"/>
    <s v="GBP"/>
    <n v="1427331809"/>
    <n v="1424743409"/>
    <b v="1"/>
    <n v="186"/>
    <b v="1"/>
    <x v="1"/>
    <s v="plays"/>
    <x v="3254"/>
    <x v="0"/>
    <m/>
  </r>
  <r>
    <n v="3255"/>
    <s v="Henry V"/>
    <s v="5 Actors, 30 Characters, 90 Minutes._x000a_Let us transport you from London to the fields of Agincourt, using the power of your imagination."/>
    <n v="8000"/>
    <n v="55"/>
    <x v="0"/>
    <x v="1"/>
    <s v="GBP"/>
    <n v="1412706375"/>
    <n v="1410114375"/>
    <b v="1"/>
    <n v="18"/>
    <b v="1"/>
    <x v="1"/>
    <s v="plays"/>
    <x v="3255"/>
    <x v="3"/>
    <m/>
  </r>
  <r>
    <n v="3256"/>
    <s v="Paperhand Puppet Intervention 16th Annual Summer Show"/>
    <s v="Our 16th year promises to be bigger and better than ever but we need your help to bring the show to life!"/>
    <n v="12700"/>
    <n v="55"/>
    <x v="0"/>
    <x v="0"/>
    <s v="USD"/>
    <n v="1433995140"/>
    <n v="1432129577"/>
    <b v="1"/>
    <n v="176"/>
    <b v="1"/>
    <x v="1"/>
    <s v="plays"/>
    <x v="3256"/>
    <x v="0"/>
    <m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x v="1"/>
    <s v="GBP"/>
    <n v="1487769952"/>
    <n v="1485177952"/>
    <b v="0"/>
    <n v="41"/>
    <b v="1"/>
    <x v="1"/>
    <s v="plays"/>
    <x v="3257"/>
    <x v="1"/>
    <m/>
  </r>
  <r>
    <n v="3258"/>
    <s v="Bluebirds by Joe Brondo"/>
    <s v="A guy named Walt steals a book and plans to sell it to get his life on track... until his wife finds out."/>
    <n v="50000"/>
    <n v="53"/>
    <x v="0"/>
    <x v="0"/>
    <s v="USD"/>
    <n v="1420751861"/>
    <n v="1418159861"/>
    <b v="1"/>
    <n v="75"/>
    <b v="1"/>
    <x v="1"/>
    <s v="plays"/>
    <x v="3258"/>
    <x v="3"/>
    <m/>
  </r>
  <r>
    <n v="3259"/>
    <s v="Laughter is Sacred Space 2.0"/>
    <s v="The Human Faces Tour - Every Story Sacred. This tour is about laughter, grief, and identity in the human striving toward wholeness"/>
    <n v="40000"/>
    <n v="53"/>
    <x v="0"/>
    <x v="0"/>
    <s v="USD"/>
    <n v="1475294340"/>
    <n v="1472753745"/>
    <b v="1"/>
    <n v="97"/>
    <b v="1"/>
    <x v="1"/>
    <s v="plays"/>
    <x v="3259"/>
    <x v="2"/>
    <m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1"/>
    <s v="plays"/>
    <x v="3260"/>
    <x v="0"/>
    <m/>
  </r>
  <r>
    <n v="3261"/>
    <s v="Scrappy Shakespeare: A Midsummer Night's Dream"/>
    <s v="Six Spartanburg-based professional actors perform A Midsummer Night's Dream outdoors in downtown Spartanburg."/>
    <n v="2500"/>
    <n v="53"/>
    <x v="0"/>
    <x v="0"/>
    <s v="USD"/>
    <n v="1437067476"/>
    <n v="1434475476"/>
    <b v="1"/>
    <n v="49"/>
    <b v="1"/>
    <x v="1"/>
    <s v="plays"/>
    <x v="3261"/>
    <x v="0"/>
    <m/>
  </r>
  <r>
    <n v="3262"/>
    <s v="Prison Boxing: A New Play by Leah Joki"/>
    <s v="A one-woman theatrical exploration of the prison system and its inhabitants."/>
    <n v="12000"/>
    <n v="52"/>
    <x v="0"/>
    <x v="0"/>
    <s v="USD"/>
    <n v="1419220800"/>
    <n v="1416555262"/>
    <b v="1"/>
    <n v="134"/>
    <b v="1"/>
    <x v="1"/>
    <s v="plays"/>
    <x v="3262"/>
    <x v="3"/>
    <m/>
  </r>
  <r>
    <n v="3263"/>
    <s v="Titus Andronicus (with an all-female cast &amp; crew)"/>
    <s v="Shakespeare's bloodiest tragedy, performed and produced exclusively by women."/>
    <n v="60000"/>
    <n v="52"/>
    <x v="0"/>
    <x v="0"/>
    <s v="USD"/>
    <n v="1446238800"/>
    <n v="1444220588"/>
    <b v="1"/>
    <n v="68"/>
    <b v="1"/>
    <x v="1"/>
    <s v="plays"/>
    <x v="3263"/>
    <x v="0"/>
    <m/>
  </r>
  <r>
    <n v="3264"/>
    <s v="Kapow-i GoGo at The PIT"/>
    <s v="The three part comedic saga of Kapow-i GoGo, who saves the world.  Again.  And again."/>
    <n v="12000"/>
    <n v="52"/>
    <x v="0"/>
    <x v="0"/>
    <s v="USD"/>
    <n v="1422482400"/>
    <n v="1421089938"/>
    <b v="1"/>
    <n v="49"/>
    <b v="1"/>
    <x v="1"/>
    <s v="plays"/>
    <x v="3264"/>
    <x v="0"/>
    <m/>
  </r>
  <r>
    <n v="3265"/>
    <s v="&quot;Where was I&quot; - an autobiographical play on Dementia"/>
    <s v="A theatrical play on Alzheimerâ€™s and the challenges of loving a person who keeps disappearing."/>
    <n v="1500"/>
    <n v="51"/>
    <x v="0"/>
    <x v="17"/>
    <s v="EUR"/>
    <n v="1449162000"/>
    <n v="1446570315"/>
    <b v="1"/>
    <n v="63"/>
    <b v="1"/>
    <x v="1"/>
    <s v="plays"/>
    <x v="3265"/>
    <x v="0"/>
    <m/>
  </r>
  <r>
    <n v="3266"/>
    <s v="Macbeth"/>
    <s v="An original version of Shakespeare's masterpiece that emphasizes family and explores the destruction of blood ties"/>
    <n v="5000"/>
    <n v="51"/>
    <x v="0"/>
    <x v="0"/>
    <s v="USD"/>
    <n v="1434142800"/>
    <n v="1431435122"/>
    <b v="1"/>
    <n v="163"/>
    <b v="1"/>
    <x v="1"/>
    <s v="plays"/>
    <x v="3266"/>
    <x v="0"/>
    <m/>
  </r>
  <r>
    <n v="3267"/>
    <s v="or, The Whale: an original stage adaptation of Moby-Dick"/>
    <s v="Experience the great American novel like never before.... Through the magic of live storytelling in an epic and threadbare sort of way."/>
    <n v="75000"/>
    <n v="51"/>
    <x v="0"/>
    <x v="0"/>
    <s v="USD"/>
    <n v="1437156660"/>
    <n v="1434564660"/>
    <b v="1"/>
    <n v="288"/>
    <b v="1"/>
    <x v="1"/>
    <s v="plays"/>
    <x v="3267"/>
    <x v="0"/>
    <m/>
  </r>
  <r>
    <n v="3268"/>
    <s v="EgoPo's Hairy Ape Tours to the Provincetown Festival"/>
    <s v="EgoPo's The Hairy Ape has been invited to the Provincetown Theater Festival! Help us support our artists on this exciting tour."/>
    <n v="5000"/>
    <n v="51"/>
    <x v="0"/>
    <x v="0"/>
    <s v="USD"/>
    <n v="1472074928"/>
    <n v="1470692528"/>
    <b v="1"/>
    <n v="42"/>
    <b v="1"/>
    <x v="1"/>
    <s v="plays"/>
    <x v="3268"/>
    <x v="2"/>
    <m/>
  </r>
  <r>
    <n v="3269"/>
    <s v="Cicada Studios presents &quot;Miss Sarah&quot;"/>
    <s v="Cicada Studios presents, as their inaugural production, a new-writing world premiere at the Edinburgh Fringe Festival 2015."/>
    <n v="10000"/>
    <n v="51"/>
    <x v="0"/>
    <x v="1"/>
    <s v="GBP"/>
    <n v="1434452400"/>
    <n v="1431509397"/>
    <b v="1"/>
    <n v="70"/>
    <b v="1"/>
    <x v="1"/>
    <s v="plays"/>
    <x v="3269"/>
    <x v="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600"/>
    <n v="51"/>
    <x v="0"/>
    <x v="1"/>
    <s v="GBP"/>
    <n v="1436705265"/>
    <n v="1434113265"/>
    <b v="1"/>
    <n v="30"/>
    <b v="1"/>
    <x v="1"/>
    <s v="plays"/>
    <x v="3270"/>
    <x v="0"/>
    <m/>
  </r>
  <r>
    <n v="3271"/>
    <s v="Saxon Court at Southwark Playhouse"/>
    <s v="A razor sharp satire to darken your Christmas."/>
    <n v="8500"/>
    <n v="51"/>
    <x v="0"/>
    <x v="1"/>
    <s v="GBP"/>
    <n v="1414927775"/>
    <n v="1412332175"/>
    <b v="1"/>
    <n v="51"/>
    <b v="1"/>
    <x v="1"/>
    <s v="plays"/>
    <x v="3271"/>
    <x v="3"/>
    <m/>
  </r>
  <r>
    <n v="3272"/>
    <s v="&quot;Next Stop&quot; - Adjusting to dating in NYC"/>
    <s v="A new original play that follows two Israeli singles navigate the humorous and confusing dating scene of NYC."/>
    <n v="100000"/>
    <n v="51"/>
    <x v="0"/>
    <x v="0"/>
    <s v="USD"/>
    <n v="1446814809"/>
    <n v="1444219209"/>
    <b v="1"/>
    <n v="145"/>
    <b v="1"/>
    <x v="1"/>
    <s v="plays"/>
    <x v="3272"/>
    <x v="0"/>
    <m/>
  </r>
  <r>
    <n v="3273"/>
    <s v="Toscana, or What I Remember"/>
    <s v="We're bringing Tuscany to the Cherry Lane Theatre with a new play about memory and how we deal with people we love but we can't stand."/>
    <n v="600"/>
    <n v="51"/>
    <x v="0"/>
    <x v="0"/>
    <s v="USD"/>
    <n v="1473879600"/>
    <n v="1472498042"/>
    <b v="1"/>
    <n v="21"/>
    <b v="1"/>
    <x v="1"/>
    <s v="plays"/>
    <x v="3273"/>
    <x v="2"/>
    <m/>
  </r>
  <r>
    <n v="3274"/>
    <s v="Orpheus Descending by Tennessee Williams"/>
    <s v="Austin Pendleton directs a rare revival of Tennessee Williams' Orpheus Descending. (photos by Michael Halsband and Talfoto)"/>
    <n v="12000"/>
    <n v="50"/>
    <x v="0"/>
    <x v="0"/>
    <s v="USD"/>
    <n v="1458075600"/>
    <n v="1454259272"/>
    <b v="1"/>
    <n v="286"/>
    <b v="1"/>
    <x v="1"/>
    <s v="plays"/>
    <x v="3274"/>
    <x v="2"/>
    <m/>
  </r>
  <r>
    <n v="3275"/>
    <s v="The Hurtling Stillness. A story about angels and clowns"/>
    <s v="The Whitelisted Theatre Company is a non-profit arts organization dedicated to producing the most relevant European plays in NYC."/>
    <n v="15000"/>
    <n v="50"/>
    <x v="0"/>
    <x v="0"/>
    <s v="USD"/>
    <n v="1423456200"/>
    <n v="1421183271"/>
    <b v="1"/>
    <n v="12"/>
    <b v="1"/>
    <x v="1"/>
    <s v="plays"/>
    <x v="3275"/>
    <x v="0"/>
    <m/>
  </r>
  <r>
    <n v="3276"/>
    <s v="We The Astronomers"/>
    <s v="In 2016, KO Theatre presents a world premiere play in Toronto, ON about faith, home, and the secrets we keep from those we love."/>
    <n v="1000"/>
    <n v="50"/>
    <x v="0"/>
    <x v="5"/>
    <s v="CAD"/>
    <n v="1459483140"/>
    <n v="1456526879"/>
    <b v="1"/>
    <n v="100"/>
    <b v="1"/>
    <x v="1"/>
    <s v="plays"/>
    <x v="3276"/>
    <x v="2"/>
    <m/>
  </r>
  <r>
    <n v="3277"/>
    <s v="Go People does 'Almost, Maine'"/>
    <s v="One of the most popular American plays of the last decade comes to London for its international premiere. Festive and bittersweet."/>
    <n v="550000"/>
    <n v="50"/>
    <x v="0"/>
    <x v="1"/>
    <s v="GBP"/>
    <n v="1416331406"/>
    <n v="1413735806"/>
    <b v="1"/>
    <n v="100"/>
    <b v="1"/>
    <x v="1"/>
    <s v="plays"/>
    <x v="3277"/>
    <x v="3"/>
    <m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x v="1"/>
    <s v="GBP"/>
    <n v="1433017303"/>
    <n v="1430425303"/>
    <b v="1"/>
    <n v="34"/>
    <b v="1"/>
    <x v="1"/>
    <s v="plays"/>
    <x v="3278"/>
    <x v="0"/>
    <m/>
  </r>
  <r>
    <n v="3279"/>
    <s v="Good People at The Hudson Guild Theatre"/>
    <s v="LOOKING FOR GOOD PEOPLE to help fund our production of &quot;Good People&quot; with Kia Hellman &amp; Shayne Anderson, directed by Christine Dunford."/>
    <n v="240000"/>
    <n v="50"/>
    <x v="0"/>
    <x v="0"/>
    <s v="USD"/>
    <n v="1459474059"/>
    <n v="1456885659"/>
    <b v="0"/>
    <n v="63"/>
    <b v="1"/>
    <x v="1"/>
    <s v="plays"/>
    <x v="3279"/>
    <x v="2"/>
    <m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x v="0"/>
    <s v="USD"/>
    <n v="1433134800"/>
    <n v="1430158198"/>
    <b v="0"/>
    <n v="30"/>
    <b v="1"/>
    <x v="1"/>
    <s v="plays"/>
    <x v="3280"/>
    <x v="0"/>
    <m/>
  </r>
  <r>
    <n v="3281"/>
    <s v="KICK It's Not How High. It's How Strong! Written &amp; Performed"/>
    <s v="&quot;This is how theater should connect to people&quot;  Margo Jefferson, Pulitzer Prize winning critic"/>
    <n v="45000"/>
    <n v="50"/>
    <x v="0"/>
    <x v="0"/>
    <s v="USD"/>
    <n v="1441153705"/>
    <n v="1438561705"/>
    <b v="0"/>
    <n v="47"/>
    <b v="1"/>
    <x v="1"/>
    <s v="plays"/>
    <x v="3281"/>
    <x v="0"/>
    <m/>
  </r>
  <r>
    <n v="3282"/>
    <s v="Not This Year ... I Have a Headache: a comedy about marriage"/>
    <s v="Two long-time pals, comedy veterans, have written a hilarious new play. Neil Simon-ish w modern social mores. Let's help them stage it."/>
    <n v="3500"/>
    <n v="50"/>
    <x v="0"/>
    <x v="0"/>
    <s v="USD"/>
    <n v="1461904788"/>
    <n v="1458103188"/>
    <b v="0"/>
    <n v="237"/>
    <b v="1"/>
    <x v="1"/>
    <s v="plays"/>
    <x v="3282"/>
    <x v="2"/>
    <m/>
  </r>
  <r>
    <n v="3283"/>
    <s v="'Gretel and Hansel' - A Children's Theatre Production"/>
    <s v="'Gretel and Hansel' by Sam Leeves - an inclusive, multi-sensory theatre production for children aged seven to eleven and their families"/>
    <n v="5000"/>
    <n v="50"/>
    <x v="0"/>
    <x v="1"/>
    <s v="GBP"/>
    <n v="1455138000"/>
    <n v="1452448298"/>
    <b v="0"/>
    <n v="47"/>
    <b v="1"/>
    <x v="1"/>
    <s v="plays"/>
    <x v="3283"/>
    <x v="2"/>
    <m/>
  </r>
  <r>
    <n v="3284"/>
    <s v="Help fund Black Enough!"/>
    <s v="Black Enough is an LSU student-staged performance exploring the effects of white supremacy on the black community."/>
    <n v="1000"/>
    <n v="50"/>
    <x v="0"/>
    <x v="0"/>
    <s v="USD"/>
    <n v="1454047140"/>
    <n v="1452546853"/>
    <b v="0"/>
    <n v="15"/>
    <b v="1"/>
    <x v="1"/>
    <s v="plays"/>
    <x v="3284"/>
    <x v="2"/>
    <m/>
  </r>
  <r>
    <n v="3285"/>
    <s v="By Morning"/>
    <s v="A new play by Matthew Gasda"/>
    <n v="8000"/>
    <n v="50"/>
    <x v="0"/>
    <x v="0"/>
    <s v="USD"/>
    <n v="1488258000"/>
    <n v="1485556626"/>
    <b v="0"/>
    <n v="81"/>
    <b v="1"/>
    <x v="1"/>
    <s v="plays"/>
    <x v="3285"/>
    <x v="1"/>
    <m/>
  </r>
  <r>
    <n v="3286"/>
    <s v="THE FALL - A New Play at FringeNYC!"/>
    <s v="An ensemble-driven play inspired by real-life accounts about six young women who lost their fathers on 9/11. August 2016 at FringeNYC!"/>
    <n v="7000"/>
    <n v="50"/>
    <x v="0"/>
    <x v="0"/>
    <s v="USD"/>
    <n v="1471291782"/>
    <n v="1468699782"/>
    <b v="0"/>
    <n v="122"/>
    <b v="1"/>
    <x v="1"/>
    <s v="plays"/>
    <x v="3286"/>
    <x v="2"/>
    <m/>
  </r>
  <r>
    <n v="3287"/>
    <s v="Three Things: Stories About Life"/>
    <s v="An inspirational one-man play about crisis, community, and the search for wholeness."/>
    <n v="15000"/>
    <n v="50"/>
    <x v="0"/>
    <x v="5"/>
    <s v="CAD"/>
    <n v="1448733628"/>
    <n v="1446573628"/>
    <b v="0"/>
    <n v="34"/>
    <b v="1"/>
    <x v="1"/>
    <s v="plays"/>
    <x v="3287"/>
    <x v="0"/>
    <m/>
  </r>
  <r>
    <n v="3288"/>
    <s v="Cancer patient Anne Bartram's bucket list wish..."/>
    <s v="Cancer patient Anne Bartram's bucket list wish, is to have her new play performed at a London venue and reviewed by a national paper."/>
    <n v="3000"/>
    <n v="50"/>
    <x v="0"/>
    <x v="1"/>
    <s v="GBP"/>
    <n v="1466463600"/>
    <n v="1463337315"/>
    <b v="0"/>
    <n v="207"/>
    <b v="1"/>
    <x v="1"/>
    <s v="plays"/>
    <x v="3288"/>
    <x v="2"/>
    <m/>
  </r>
  <r>
    <n v="3289"/>
    <s v="Help take 'Conversations With Rats' to Edinburgh Fringe 2017"/>
    <s v="Ampersand Theatre's debut appearance at Edinburgh is in 2017 as Conversations With Rats opens at theSpace on the Mile, please help!"/>
    <n v="50000"/>
    <n v="50"/>
    <x v="0"/>
    <x v="1"/>
    <s v="GBP"/>
    <n v="1487580602"/>
    <n v="1485161402"/>
    <b v="0"/>
    <n v="25"/>
    <b v="1"/>
    <x v="1"/>
    <s v="plays"/>
    <x v="3289"/>
    <x v="1"/>
    <m/>
  </r>
  <r>
    <n v="3290"/>
    <s v="Get JunkBox Theatre To Edinburgh Fringe!"/>
    <s v="Pregnancy. Viagra. Murder. Nutella. What more could you want?_x000a__x000a_Help get JunkBox Theatre to Edinburgh Fringe 2017!"/>
    <n v="5000"/>
    <n v="50"/>
    <x v="0"/>
    <x v="1"/>
    <s v="GBP"/>
    <n v="1489234891"/>
    <n v="1486642891"/>
    <b v="0"/>
    <n v="72"/>
    <b v="1"/>
    <x v="1"/>
    <s v="plays"/>
    <x v="3290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1"/>
    <s v="plays"/>
    <x v="3291"/>
    <x v="0"/>
    <m/>
  </r>
  <r>
    <n v="3292"/>
    <s v="Dick Whittington - our 2016 community pantomime!"/>
    <s v="Iver Heath Drama Club is a not-for-profit community group and this year we are performing DICK WHITTINGTON."/>
    <n v="30000"/>
    <n v="50"/>
    <x v="0"/>
    <x v="1"/>
    <s v="GBP"/>
    <n v="1449257348"/>
    <n v="1444069748"/>
    <b v="0"/>
    <n v="15"/>
    <b v="1"/>
    <x v="1"/>
    <s v="plays"/>
    <x v="3292"/>
    <x v="0"/>
    <m/>
  </r>
  <r>
    <n v="3293"/>
    <s v="Threefold Social Organism Theatre Project"/>
    <s v="In 1917 Rudolf Steiner's Threefold Social Organism was an attempt to save a devastated Europe. 100 years later do we have a new chance?"/>
    <n v="850000"/>
    <n v="50"/>
    <x v="0"/>
    <x v="4"/>
    <s v="NZD"/>
    <n v="1488622352"/>
    <n v="1486030352"/>
    <b v="0"/>
    <n v="91"/>
    <b v="1"/>
    <x v="1"/>
    <s v="plays"/>
    <x v="3293"/>
    <x v="1"/>
    <m/>
  </r>
  <r>
    <n v="3294"/>
    <s v="old man's Gift"/>
    <s v="A young theatre company promoting new talent and looking for help in funding our very first set for our black comedy &quot;old man's Gift&quot;"/>
    <n v="100000"/>
    <n v="50"/>
    <x v="0"/>
    <x v="1"/>
    <s v="GBP"/>
    <n v="1434459554"/>
    <n v="1431867554"/>
    <b v="0"/>
    <n v="24"/>
    <b v="1"/>
    <x v="1"/>
    <s v="plays"/>
    <x v="3294"/>
    <x v="0"/>
    <m/>
  </r>
  <r>
    <n v="3295"/>
    <s v="The Divine Comedy Show"/>
    <s v="A comedic drama about The Devil and his quest to take a bride and to Hell with the consequences, no matter what they may be."/>
    <n v="15000"/>
    <n v="50"/>
    <x v="0"/>
    <x v="1"/>
    <s v="GBP"/>
    <n v="1474886229"/>
    <n v="1472294229"/>
    <b v="0"/>
    <n v="27"/>
    <b v="1"/>
    <x v="1"/>
    <s v="plays"/>
    <x v="3295"/>
    <x v="2"/>
    <m/>
  </r>
  <r>
    <n v="3296"/>
    <s v="Alix in Wundergarten"/>
    <s v="A dark theatrical comedy about four actors recording a warped radio version of Lewis Carroll's 'Alice's Adventures in Wonderland'."/>
    <n v="10000"/>
    <n v="50"/>
    <x v="0"/>
    <x v="1"/>
    <s v="GBP"/>
    <n v="1448229600"/>
    <n v="1446401372"/>
    <b v="0"/>
    <n v="47"/>
    <b v="1"/>
    <x v="1"/>
    <s v="plays"/>
    <x v="3296"/>
    <x v="0"/>
    <m/>
  </r>
  <r>
    <n v="3297"/>
    <s v="MY EYES WENT DARK"/>
    <s v="A father loses his family in a freak plane crash and goes on to murder the air traffic controller he holds responsible."/>
    <n v="30000"/>
    <n v="50"/>
    <x v="0"/>
    <x v="1"/>
    <s v="GBP"/>
    <n v="1438037940"/>
    <n v="1436380256"/>
    <b v="0"/>
    <n v="44"/>
    <b v="1"/>
    <x v="1"/>
    <s v="plays"/>
    <x v="3297"/>
    <x v="0"/>
    <m/>
  </r>
  <r>
    <n v="3298"/>
    <s v="Get. That. Snitch. - The World's Most Dangerous Play"/>
    <s v="A stylishly sinister story about blood, guns, and raw ambition. You can help Great Minds bring the world's most dangerous play to life!"/>
    <n v="30000"/>
    <n v="50"/>
    <x v="0"/>
    <x v="0"/>
    <s v="USD"/>
    <n v="1442102400"/>
    <n v="1440370768"/>
    <b v="0"/>
    <n v="72"/>
    <b v="1"/>
    <x v="1"/>
    <s v="plays"/>
    <x v="3298"/>
    <x v="0"/>
    <m/>
  </r>
  <r>
    <n v="3299"/>
    <s v="The Maid, in the Common Room, with the FiancÃ©: A Comedy"/>
    <s v="A quick-witted original comedy that follows a group of eccentric friends as they attend an engagement party gone terribly wrong!"/>
    <n v="20000"/>
    <n v="50"/>
    <x v="0"/>
    <x v="0"/>
    <s v="USD"/>
    <n v="1444860063"/>
    <n v="1442268063"/>
    <b v="0"/>
    <n v="63"/>
    <b v="1"/>
    <x v="1"/>
    <s v="plays"/>
    <x v="3299"/>
    <x v="0"/>
    <m/>
  </r>
  <r>
    <n v="3300"/>
    <s v="MAX &amp; ELSA: NO MUSIC. NO CHILDREN."/>
    <s v="A subversive parody about the two people for whom the hills were NOT alive with THE SOUND OF MUSIC."/>
    <n v="14920"/>
    <n v="50"/>
    <x v="0"/>
    <x v="0"/>
    <s v="USD"/>
    <n v="1430329862"/>
    <n v="1428515462"/>
    <b v="0"/>
    <n v="88"/>
    <b v="1"/>
    <x v="1"/>
    <s v="plays"/>
    <x v="3300"/>
    <x v="0"/>
    <m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x v="0"/>
    <s v="USD"/>
    <n v="1470034740"/>
    <n v="1466185176"/>
    <b v="0"/>
    <n v="70"/>
    <b v="1"/>
    <x v="1"/>
    <s v="plays"/>
    <x v="3301"/>
    <x v="2"/>
    <m/>
  </r>
  <r>
    <n v="3302"/>
    <s v="El muro de BorÃ­s KiÃ©n"/>
    <s v="FilosofÃ­a de los anÃ³nimos"/>
    <n v="5000"/>
    <n v="50"/>
    <x v="0"/>
    <x v="3"/>
    <s v="EUR"/>
    <n v="1481099176"/>
    <n v="1478507176"/>
    <b v="0"/>
    <n v="50"/>
    <b v="1"/>
    <x v="1"/>
    <s v="plays"/>
    <x v="3302"/>
    <x v="2"/>
    <m/>
  </r>
  <r>
    <n v="3303"/>
    <s v="VisiÃ³n Latino Theatre Company"/>
    <s v="VisiÃ³n Latino Theatre Company was founded by three young latino professionals sharing the stories of everyday latinos."/>
    <n v="1000"/>
    <n v="50"/>
    <x v="0"/>
    <x v="0"/>
    <s v="USD"/>
    <n v="1427553484"/>
    <n v="1424533084"/>
    <b v="0"/>
    <n v="35"/>
    <b v="1"/>
    <x v="1"/>
    <s v="plays"/>
    <x v="3303"/>
    <x v="0"/>
    <m/>
  </r>
  <r>
    <n v="3304"/>
    <s v="I Can Ski Forever 3"/>
    <s v="A musical comedy production celebrating the unique, lovable, insufferable ski culture of the modern day mountain town."/>
    <n v="5500"/>
    <n v="50"/>
    <x v="0"/>
    <x v="0"/>
    <s v="USD"/>
    <n v="1482418752"/>
    <n v="1479826752"/>
    <b v="0"/>
    <n v="175"/>
    <b v="1"/>
    <x v="1"/>
    <s v="plays"/>
    <x v="3304"/>
    <x v="2"/>
    <m/>
  </r>
  <r>
    <n v="3305"/>
    <s v="The Judgment of Paris"/>
    <s v="The Judgement of Paris is an exciting, inspirational poem set to run Oct. 2, 3 &amp; 4 at Plays &amp; Players, but we need funding and fans."/>
    <n v="4500"/>
    <n v="50"/>
    <x v="0"/>
    <x v="0"/>
    <s v="USD"/>
    <n v="1438374748"/>
    <n v="1435782748"/>
    <b v="0"/>
    <n v="20"/>
    <b v="1"/>
    <x v="1"/>
    <s v="plays"/>
    <x v="3305"/>
    <x v="0"/>
    <m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x v="0"/>
    <s v="USD"/>
    <n v="1465527600"/>
    <n v="1462252542"/>
    <b v="0"/>
    <n v="54"/>
    <b v="1"/>
    <x v="1"/>
    <s v="plays"/>
    <x v="3306"/>
    <x v="2"/>
    <m/>
  </r>
  <r>
    <n v="3307"/>
    <s v="The Respectful Prostitute"/>
    <s v="A group of Stanford students are going to present Jean-Paul Sartre's play, The Respectful Prostitute, at the end of Spring quarter."/>
    <n v="80000"/>
    <n v="47.69"/>
    <x v="0"/>
    <x v="0"/>
    <s v="USD"/>
    <n v="1463275339"/>
    <n v="1460683339"/>
    <b v="0"/>
    <n v="20"/>
    <b v="1"/>
    <x v="1"/>
    <s v="plays"/>
    <x v="3307"/>
    <x v="2"/>
    <m/>
  </r>
  <r>
    <n v="3308"/>
    <s v="A Hand of Talons"/>
    <s v="Descend into the dark world of steampunk noir in this thrilling new play, written by Maggie Lee and directed by Amy Poisson!"/>
    <n v="100000"/>
    <n v="47"/>
    <x v="0"/>
    <x v="0"/>
    <s v="USD"/>
    <n v="1460581365"/>
    <n v="1458766965"/>
    <b v="0"/>
    <n v="57"/>
    <b v="1"/>
    <x v="1"/>
    <s v="plays"/>
    <x v="3308"/>
    <x v="2"/>
    <m/>
  </r>
  <r>
    <n v="3309"/>
    <s v="Collision Course"/>
    <s v="Two unlikely friends, a garage, tinned beans &amp; the end of the world."/>
    <n v="1000"/>
    <n v="47"/>
    <x v="0"/>
    <x v="1"/>
    <s v="GBP"/>
    <n v="1476632178"/>
    <n v="1473953778"/>
    <b v="0"/>
    <n v="31"/>
    <b v="1"/>
    <x v="1"/>
    <s v="plays"/>
    <x v="3309"/>
    <x v="2"/>
    <m/>
  </r>
  <r>
    <n v="3310"/>
    <s v="The Island Boys: A New Play"/>
    <s v="A new play about coming coming home, recovery, and trying to find God in the process."/>
    <n v="2000"/>
    <n v="45"/>
    <x v="0"/>
    <x v="0"/>
    <s v="USD"/>
    <n v="1444169825"/>
    <n v="1441577825"/>
    <b v="0"/>
    <n v="31"/>
    <b v="1"/>
    <x v="1"/>
    <s v="plays"/>
    <x v="3310"/>
    <x v="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x v="0"/>
    <s v="USD"/>
    <n v="1445065210"/>
    <n v="1442473210"/>
    <b v="0"/>
    <n v="45"/>
    <b v="1"/>
    <x v="1"/>
    <s v="plays"/>
    <x v="3311"/>
    <x v="0"/>
    <m/>
  </r>
  <r>
    <n v="3312"/>
    <s v="Richard III"/>
    <s v="Bare Theatre presents one of Shakespeare's most notorious characters in the final chapter of the War of the Roses saga."/>
    <n v="2200"/>
    <n v="45"/>
    <x v="0"/>
    <x v="0"/>
    <s v="USD"/>
    <n v="1478901600"/>
    <n v="1477077946"/>
    <b v="0"/>
    <n v="41"/>
    <b v="1"/>
    <x v="1"/>
    <s v="plays"/>
    <x v="3312"/>
    <x v="2"/>
    <m/>
  </r>
  <r>
    <n v="3313"/>
    <s v="Melbin the Accidental"/>
    <s v="A modern reworking of Shakespeare's histories and tragedies in iambic pentameter to talk of death, love, and race."/>
    <n v="3500"/>
    <n v="45"/>
    <x v="0"/>
    <x v="0"/>
    <s v="USD"/>
    <n v="1453856400"/>
    <n v="1452664317"/>
    <b v="0"/>
    <n v="29"/>
    <b v="1"/>
    <x v="1"/>
    <s v="plays"/>
    <x v="3313"/>
    <x v="2"/>
    <m/>
  </r>
  <r>
    <n v="3314"/>
    <s v="The White Bike"/>
    <s v="I want to add a new perspective to the cycling safety debate by taking my play THE WHITE BIKE to the Edinburgh Festival of Cycling"/>
    <n v="30000"/>
    <n v="45"/>
    <x v="0"/>
    <x v="1"/>
    <s v="GBP"/>
    <n v="1431115500"/>
    <n v="1428733511"/>
    <b v="0"/>
    <n v="58"/>
    <b v="1"/>
    <x v="1"/>
    <s v="plays"/>
    <x v="3314"/>
    <x v="0"/>
    <m/>
  </r>
  <r>
    <n v="3315"/>
    <s v="Red and The Wolf: A Prospero Theatre Production"/>
    <s v="Help Prospero take its Dark Retelling of the &quot;Red&quot; story to Edinburgh! The Forest breathes and waits...will you join us?"/>
    <n v="1000"/>
    <n v="45"/>
    <x v="0"/>
    <x v="1"/>
    <s v="GBP"/>
    <n v="1462519041"/>
    <n v="1459927041"/>
    <b v="0"/>
    <n v="89"/>
    <b v="1"/>
    <x v="1"/>
    <s v="plays"/>
    <x v="3315"/>
    <x v="2"/>
    <m/>
  </r>
  <r>
    <n v="3316"/>
    <s v="LOVENESS, the play @FringeNYC 2014"/>
    <s v="Gorgeousness that which sits in the root of Loveness._x000a_Other than this there is no endearment for or otherwise_x000a_to describe."/>
    <n v="600"/>
    <n v="45"/>
    <x v="0"/>
    <x v="0"/>
    <s v="USD"/>
    <n v="1407506040"/>
    <n v="1404680075"/>
    <b v="0"/>
    <n v="125"/>
    <b v="1"/>
    <x v="1"/>
    <s v="plays"/>
    <x v="3316"/>
    <x v="3"/>
    <m/>
  </r>
  <r>
    <n v="3317"/>
    <s v="Seven Minutes in Eternity"/>
    <s v="Andy Boyd's epic new satire about heroes and villains, humankind's search for glory, and fascism in America"/>
    <n v="10000"/>
    <n v="45"/>
    <x v="0"/>
    <x v="0"/>
    <s v="USD"/>
    <n v="1465347424"/>
    <n v="1462755424"/>
    <b v="0"/>
    <n v="18"/>
    <b v="1"/>
    <x v="1"/>
    <s v="plays"/>
    <x v="3317"/>
    <x v="2"/>
    <m/>
  </r>
  <r>
    <n v="3318"/>
    <s v="ROOMIES - Atlantic Canada Tour 2016-17"/>
    <s v="Help us strengthen and inspire disability arts in Atlantic Canada"/>
    <n v="1000"/>
    <n v="45"/>
    <x v="0"/>
    <x v="5"/>
    <s v="CAD"/>
    <n v="1460341800"/>
    <n v="1456902893"/>
    <b v="0"/>
    <n v="32"/>
    <b v="1"/>
    <x v="1"/>
    <s v="plays"/>
    <x v="3318"/>
    <x v="2"/>
    <m/>
  </r>
  <r>
    <n v="3319"/>
    <s v="Down the Rabbit Hole"/>
    <s v="Down the Rabbit Hole is an exciting new play by Not Just Theatre Productions. To be performed at Matthew's Yard Theatre in Feb 2015"/>
    <n v="117000"/>
    <n v="45"/>
    <x v="0"/>
    <x v="1"/>
    <s v="GBP"/>
    <n v="1422712986"/>
    <n v="1418824986"/>
    <b v="0"/>
    <n v="16"/>
    <b v="1"/>
    <x v="1"/>
    <s v="plays"/>
    <x v="3319"/>
    <x v="3"/>
    <m/>
  </r>
  <r>
    <n v="3320"/>
    <s v="Mama Threw Me So High &amp; He Who Speaks"/>
    <s v="Imaginary Theater Company presents two modern day tall tales about family, resilience and redemption."/>
    <n v="4000"/>
    <n v="45"/>
    <x v="0"/>
    <x v="0"/>
    <s v="USD"/>
    <n v="1466557557"/>
    <n v="1463965557"/>
    <b v="0"/>
    <n v="38"/>
    <b v="1"/>
    <x v="1"/>
    <s v="plays"/>
    <x v="3320"/>
    <x v="2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0"/>
    <n v="45"/>
    <x v="0"/>
    <x v="0"/>
    <s v="USD"/>
    <n v="1413431940"/>
    <n v="1412216665"/>
    <b v="0"/>
    <n v="15"/>
    <b v="1"/>
    <x v="1"/>
    <s v="plays"/>
    <x v="3321"/>
    <x v="3"/>
    <m/>
  </r>
  <r>
    <n v="3322"/>
    <s v="Familiar Strangers â€” A Staged Reading"/>
    <s v="Familiar Strangers follows the journey of a community of people living homeless on the streets in and around Tompkins Square Park."/>
    <n v="2750"/>
    <n v="45"/>
    <x v="0"/>
    <x v="0"/>
    <s v="USD"/>
    <n v="1466567700"/>
    <n v="1464653696"/>
    <b v="0"/>
    <n v="23"/>
    <b v="1"/>
    <x v="1"/>
    <s v="plays"/>
    <x v="3322"/>
    <x v="2"/>
    <m/>
  </r>
  <r>
    <n v="3323"/>
    <s v="Migrants' Theatre"/>
    <s v="Young adult theatre makers from London are raising money to cover costs for touring with their current production MigrantsÂ´ Rhapsody."/>
    <n v="3000"/>
    <n v="45"/>
    <x v="0"/>
    <x v="1"/>
    <s v="GBP"/>
    <n v="1474793208"/>
    <n v="1472201208"/>
    <b v="0"/>
    <n v="49"/>
    <b v="1"/>
    <x v="1"/>
    <s v="plays"/>
    <x v="3323"/>
    <x v="2"/>
    <m/>
  </r>
  <r>
    <n v="3324"/>
    <s v="At Swim, Two Boys"/>
    <s v="The play tells the story of Jim and Doyler and their friendship on the brink of Irish independence."/>
    <n v="1400"/>
    <n v="45"/>
    <x v="0"/>
    <x v="17"/>
    <s v="EUR"/>
    <n v="1465135190"/>
    <n v="1463925590"/>
    <b v="0"/>
    <n v="10"/>
    <b v="1"/>
    <x v="1"/>
    <s v="plays"/>
    <x v="3324"/>
    <x v="2"/>
    <m/>
  </r>
  <r>
    <n v="3325"/>
    <s v="Infectious, love at the end of the 21st century!"/>
    <s v="Innovative Theatre Company Needs You To Reach Funding Requirements. We Are So Close We Can Smell It! Thank You In Advance."/>
    <n v="7500"/>
    <n v="45"/>
    <x v="0"/>
    <x v="1"/>
    <s v="GBP"/>
    <n v="1428256277"/>
    <n v="1425235877"/>
    <b v="0"/>
    <n v="15"/>
    <b v="1"/>
    <x v="1"/>
    <s v="plays"/>
    <x v="3325"/>
    <x v="0"/>
    <m/>
  </r>
  <r>
    <n v="3326"/>
    <s v="Me? A Caregiver?"/>
    <s v="An edgy, hilarious, compassionate and honest show to help caregivers find courage, trust their instincts and above all, to laugh."/>
    <n v="300"/>
    <n v="42.25"/>
    <x v="0"/>
    <x v="0"/>
    <s v="USD"/>
    <n v="1425830905"/>
    <n v="1423242505"/>
    <b v="0"/>
    <n v="57"/>
    <b v="1"/>
    <x v="1"/>
    <s v="plays"/>
    <x v="3326"/>
    <x v="0"/>
    <m/>
  </r>
  <r>
    <n v="3327"/>
    <s v="Itch + Scratch at Hackney Showroom"/>
    <s v="After 3 successful nights last year, Itch+Scratch are back. New writing, live music and party fun. Best New Theatre, Great Night Out."/>
    <n v="1000"/>
    <n v="42"/>
    <x v="0"/>
    <x v="1"/>
    <s v="GBP"/>
    <n v="1462697966"/>
    <n v="1460105966"/>
    <b v="0"/>
    <n v="33"/>
    <b v="1"/>
    <x v="1"/>
    <s v="plays"/>
    <x v="3327"/>
    <x v="2"/>
    <m/>
  </r>
  <r>
    <n v="3328"/>
    <s v="3 Days In Savannah Part II"/>
    <s v="&quot;3 Days In Savannah&quot; explores the issues of love, racism, and regret while reminding us that, &quot;life is a game and love is the prize.&quot;"/>
    <n v="25000"/>
    <n v="42"/>
    <x v="0"/>
    <x v="0"/>
    <s v="USD"/>
    <n v="1404522000"/>
    <n v="1404308883"/>
    <b v="0"/>
    <n v="9"/>
    <b v="1"/>
    <x v="1"/>
    <s v="plays"/>
    <x v="3328"/>
    <x v="3"/>
    <m/>
  </r>
  <r>
    <n v="3329"/>
    <s v="Jestia and Raedon"/>
    <s v="Jestia and Raedon is a brand new romantic comedy play going to the Edinburgh Fringe Festival this summer."/>
    <n v="100000"/>
    <n v="41"/>
    <x v="0"/>
    <x v="1"/>
    <s v="GBP"/>
    <n v="1406502000"/>
    <n v="1405583108"/>
    <b v="0"/>
    <n v="26"/>
    <b v="1"/>
    <x v="1"/>
    <s v="plays"/>
    <x v="3329"/>
    <x v="3"/>
    <m/>
  </r>
  <r>
    <n v="3330"/>
    <s v="Tissue by Louise Page. A play about Breast Cancer."/>
    <s v="&quot;Tissue&quot; is a play about Breast Cancer. Produced by MonkeyBond theatre co.ltd to raise awareness for Breast cancer."/>
    <n v="1000"/>
    <n v="41"/>
    <x v="0"/>
    <x v="1"/>
    <s v="GBP"/>
    <n v="1427919468"/>
    <n v="1425331068"/>
    <b v="0"/>
    <n v="69"/>
    <b v="1"/>
    <x v="1"/>
    <s v="plays"/>
    <x v="3330"/>
    <x v="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2000"/>
    <n v="41"/>
    <x v="0"/>
    <x v="0"/>
    <s v="USD"/>
    <n v="1444149886"/>
    <n v="1441125886"/>
    <b v="0"/>
    <n v="65"/>
    <b v="1"/>
    <x v="1"/>
    <s v="plays"/>
    <x v="3331"/>
    <x v="0"/>
    <m/>
  </r>
  <r>
    <n v="3332"/>
    <s v="Cortez"/>
    <s v="Two marine biologists are at odds during an important expedition. When a stranded shark refuses to die, things get weird."/>
    <n v="50000"/>
    <n v="40"/>
    <x v="0"/>
    <x v="0"/>
    <s v="USD"/>
    <n v="1405802330"/>
    <n v="1403210330"/>
    <b v="0"/>
    <n v="83"/>
    <b v="1"/>
    <x v="1"/>
    <s v="plays"/>
    <x v="3332"/>
    <x v="3"/>
    <m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x v="0"/>
    <s v="USD"/>
    <n v="1434384880"/>
    <n v="1432484080"/>
    <b v="0"/>
    <n v="111"/>
    <b v="1"/>
    <x v="1"/>
    <s v="plays"/>
    <x v="3333"/>
    <x v="0"/>
    <m/>
  </r>
  <r>
    <n v="3334"/>
    <s v="The Saltbox Theatre Collective Seed Money Project"/>
    <s v="The Saltbox Theatre Collective is a brand new not-for-profit theatre company in Illinois."/>
    <n v="3500"/>
    <n v="40"/>
    <x v="0"/>
    <x v="0"/>
    <s v="USD"/>
    <n v="1438259422"/>
    <n v="1435667422"/>
    <b v="0"/>
    <n v="46"/>
    <b v="1"/>
    <x v="1"/>
    <s v="plays"/>
    <x v="3334"/>
    <x v="0"/>
    <m/>
  </r>
  <r>
    <n v="3335"/>
    <s v="Unhinged Creations Presents 'Phantom Pain' - Ed Fringe 2014"/>
    <s v="Phantom Pain - a new play promoting mental health awareness written and performed by fledgling theatre company Unhinged Creations."/>
    <n v="2750"/>
    <n v="40"/>
    <x v="0"/>
    <x v="1"/>
    <s v="GBP"/>
    <n v="1407106800"/>
    <n v="1404749446"/>
    <b v="0"/>
    <n v="63"/>
    <b v="1"/>
    <x v="1"/>
    <s v="plays"/>
    <x v="3335"/>
    <x v="3"/>
    <m/>
  </r>
  <r>
    <n v="3336"/>
    <s v="WILDE TALES"/>
    <s v="A theatrical adaptation of Oscar Wilde's short stories, presented by Suitcase Civilians at The Space, April 5-10 2016."/>
    <n v="5000"/>
    <n v="40"/>
    <x v="0"/>
    <x v="1"/>
    <s v="GBP"/>
    <n v="1459845246"/>
    <n v="1457429646"/>
    <b v="0"/>
    <n v="9"/>
    <b v="1"/>
    <x v="1"/>
    <s v="plays"/>
    <x v="3336"/>
    <x v="2"/>
    <m/>
  </r>
  <r>
    <n v="3337"/>
    <s v="Das Ding - A Globetrotting Comedy"/>
    <s v="StoneCrabs is thrilled to bring to the UK the first English production of Philipp LÃ¶hleâ€™s play Das Ding (The Thing)."/>
    <n v="8000"/>
    <n v="40"/>
    <x v="0"/>
    <x v="1"/>
    <s v="GBP"/>
    <n v="1412974800"/>
    <n v="1411109167"/>
    <b v="0"/>
    <n v="34"/>
    <b v="1"/>
    <x v="1"/>
    <s v="plays"/>
    <x v="3337"/>
    <x v="3"/>
    <m/>
  </r>
  <r>
    <n v="3338"/>
    <s v="The Last Days of Judas Iscariot"/>
    <s v="Join Estelle Parsons in support of Theater That Looks and Sounds Like America"/>
    <n v="3000"/>
    <n v="40"/>
    <x v="0"/>
    <x v="0"/>
    <s v="USD"/>
    <n v="1487944080"/>
    <n v="1486129680"/>
    <b v="0"/>
    <n v="112"/>
    <b v="1"/>
    <x v="1"/>
    <s v="plays"/>
    <x v="3338"/>
    <x v="1"/>
    <m/>
  </r>
  <r>
    <n v="3339"/>
    <s v="FRESH PRODUCE'd LA presents: Friends in Transient Places"/>
    <s v="FPLA presents FRIENDS IN TRANSIENT PLACES by Jonathan Caren: a magical story of modern life."/>
    <n v="54000"/>
    <n v="40"/>
    <x v="0"/>
    <x v="0"/>
    <s v="USD"/>
    <n v="1469721518"/>
    <n v="1467129518"/>
    <b v="0"/>
    <n v="47"/>
    <b v="1"/>
    <x v="1"/>
    <s v="plays"/>
    <x v="3339"/>
    <x v="2"/>
    <m/>
  </r>
  <r>
    <n v="3340"/>
    <s v="King Lear"/>
    <s v="The Eno River Players is a community theater in Durham, North Carolina. We are trying to raise money to get our second show on its feet"/>
    <n v="5000"/>
    <n v="40"/>
    <x v="0"/>
    <x v="0"/>
    <s v="USD"/>
    <n v="1481066554"/>
    <n v="1478906554"/>
    <b v="0"/>
    <n v="38"/>
    <b v="1"/>
    <x v="1"/>
    <s v="plays"/>
    <x v="3340"/>
    <x v="2"/>
    <m/>
  </r>
  <r>
    <n v="3341"/>
    <s v="Today I Live"/>
    <s v="A London flat, two stories play simultaneously. Irish mapmaker 1821, Iranian artist present day. Each senses the other. Worlds collide."/>
    <n v="2500"/>
    <n v="40"/>
    <x v="0"/>
    <x v="1"/>
    <s v="GBP"/>
    <n v="1465750800"/>
    <n v="1463771421"/>
    <b v="0"/>
    <n v="28"/>
    <b v="1"/>
    <x v="1"/>
    <s v="plays"/>
    <x v="3341"/>
    <x v="2"/>
    <m/>
  </r>
  <r>
    <n v="3342"/>
    <s v="Uprising Theatre Company's First Production"/>
    <s v="We believe in the power of stories to change the world. Theatre that inspires transformation."/>
    <n v="10000"/>
    <n v="40"/>
    <x v="0"/>
    <x v="0"/>
    <s v="USD"/>
    <n v="1427864340"/>
    <n v="1425020810"/>
    <b v="0"/>
    <n v="78"/>
    <b v="1"/>
    <x v="1"/>
    <s v="plays"/>
    <x v="3342"/>
    <x v="0"/>
    <m/>
  </r>
  <r>
    <n v="3343"/>
    <s v="The Girl Who Touched the Stars"/>
    <s v="Two sisters make a set of paper dolls which take them on a journey across lands, creating memories along the way."/>
    <n v="1500"/>
    <n v="40"/>
    <x v="0"/>
    <x v="1"/>
    <s v="GBP"/>
    <n v="1460553480"/>
    <n v="1458770384"/>
    <b v="0"/>
    <n v="23"/>
    <b v="1"/>
    <x v="1"/>
    <s v="plays"/>
    <x v="3343"/>
    <x v="2"/>
    <m/>
  </r>
  <r>
    <n v="3344"/>
    <s v="The Other Group Theatre"/>
    <s v="We are a company of crafted and trained actors, writers and directors dedicated to the principles set by the legendary Group Theatre."/>
    <n v="3000"/>
    <n v="40"/>
    <x v="0"/>
    <x v="0"/>
    <s v="USD"/>
    <n v="1409374093"/>
    <n v="1406782093"/>
    <b v="0"/>
    <n v="40"/>
    <b v="1"/>
    <x v="1"/>
    <s v="plays"/>
    <x v="3344"/>
    <x v="3"/>
    <m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x v="0"/>
    <s v="USD"/>
    <n v="1429317420"/>
    <n v="1424226768"/>
    <b v="0"/>
    <n v="13"/>
    <b v="1"/>
    <x v="1"/>
    <s v="plays"/>
    <x v="3345"/>
    <x v="0"/>
    <m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x v="0"/>
    <s v="USD"/>
    <n v="1424910910"/>
    <n v="1424306110"/>
    <b v="0"/>
    <n v="18"/>
    <b v="1"/>
    <x v="1"/>
    <s v="plays"/>
    <x v="3346"/>
    <x v="0"/>
    <m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x v="1"/>
    <s v="GBP"/>
    <n v="1462741200"/>
    <n v="1461503654"/>
    <b v="0"/>
    <n v="22"/>
    <b v="1"/>
    <x v="1"/>
    <s v="plays"/>
    <x v="3347"/>
    <x v="2"/>
    <m/>
  </r>
  <r>
    <n v="3348"/>
    <s v="Macbeth"/>
    <s v="Old Hat's new production explores the bleak culture of war and the cosmic powers of guilt and imagination in Shakespeare's tragedy."/>
    <n v="3500"/>
    <n v="37"/>
    <x v="0"/>
    <x v="0"/>
    <s v="USD"/>
    <n v="1461988740"/>
    <n v="1459949080"/>
    <b v="0"/>
    <n v="79"/>
    <b v="1"/>
    <x v="1"/>
    <s v="plays"/>
    <x v="3348"/>
    <x v="2"/>
    <m/>
  </r>
  <r>
    <n v="3349"/>
    <s v="MEASURE FOR MEASURE: an all-female adaptation"/>
    <s v="In this ninety-minute adaptation of the classic Shakespeare play, a cast of nine women asks the question: What even is virginity anyway"/>
    <n v="8000"/>
    <n v="36"/>
    <x v="0"/>
    <x v="0"/>
    <s v="USD"/>
    <n v="1465837200"/>
    <n v="1463971172"/>
    <b v="0"/>
    <n v="14"/>
    <b v="1"/>
    <x v="1"/>
    <s v="plays"/>
    <x v="3349"/>
    <x v="2"/>
    <m/>
  </r>
  <r>
    <n v="3350"/>
    <s v="Visions"/>
    <s v="Nora Wageners TheaterstÃ¼ck lÃ¤dt den Zuschauer ein auf eine teils lustige, teils dÃ¼stere Reise ins Wohnzimmer der jungen, arbeitslosen K"/>
    <n v="2500"/>
    <n v="36"/>
    <x v="0"/>
    <x v="19"/>
    <s v="EUR"/>
    <n v="1448838000"/>
    <n v="1445791811"/>
    <b v="0"/>
    <n v="51"/>
    <b v="1"/>
    <x v="1"/>
    <s v="plays"/>
    <x v="3350"/>
    <x v="0"/>
    <m/>
  </r>
  <r>
    <n v="3351"/>
    <s v="Action To The Word's DRACULA"/>
    <s v="A thrilling 'steampunk' reworking of the infamous gothic horror novel by a powerhouse ensemble will leave you begging to be bitten."/>
    <n v="15000"/>
    <n v="36"/>
    <x v="0"/>
    <x v="1"/>
    <s v="GBP"/>
    <n v="1406113200"/>
    <n v="1402910965"/>
    <b v="0"/>
    <n v="54"/>
    <b v="1"/>
    <x v="1"/>
    <s v="plays"/>
    <x v="3351"/>
    <x v="3"/>
    <m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1"/>
    <s v="plays"/>
    <x v="3352"/>
    <x v="2"/>
    <m/>
  </r>
  <r>
    <n v="3353"/>
    <s v="Nude: A play by Paul Hewitt"/>
    <s v="A new spoken word play, written by Paul Hewitt, in 3 parts about love and fate, inspired by the Ruba'iyat of Omar Khayyam."/>
    <n v="5000"/>
    <n v="35"/>
    <x v="0"/>
    <x v="1"/>
    <s v="GBP"/>
    <n v="1462230000"/>
    <n v="1461061350"/>
    <b v="0"/>
    <n v="44"/>
    <b v="1"/>
    <x v="1"/>
    <s v="plays"/>
    <x v="3353"/>
    <x v="2"/>
    <m/>
  </r>
  <r>
    <n v="3354"/>
    <s v="Strangeloop Theatre - A Focus on New Works"/>
    <s v="Help Strangeloop Theatre create and support new work by sponsoring our 2015-2016 season."/>
    <n v="7500"/>
    <n v="35"/>
    <x v="0"/>
    <x v="0"/>
    <s v="USD"/>
    <n v="1446091260"/>
    <n v="1443029206"/>
    <b v="0"/>
    <n v="55"/>
    <b v="1"/>
    <x v="1"/>
    <s v="plays"/>
    <x v="3354"/>
    <x v="0"/>
    <m/>
  </r>
  <r>
    <n v="3355"/>
    <s v="Jelly Beans at Theatre503"/>
    <s v="Help get Jelly Beans to the Theatre503 stage. An important piece of new writing by Dan Pick, produced by Kuleshov Theatre"/>
    <n v="60000"/>
    <n v="35"/>
    <x v="0"/>
    <x v="1"/>
    <s v="GBP"/>
    <n v="1462879020"/>
    <n v="1461941527"/>
    <b v="0"/>
    <n v="15"/>
    <b v="1"/>
    <x v="1"/>
    <s v="plays"/>
    <x v="3355"/>
    <x v="2"/>
    <m/>
  </r>
  <r>
    <n v="3356"/>
    <s v="BIRDS (debut play with Hightide) - Response Workshops"/>
    <s v="30 days to raise Â£1500 - to run drama workshops about the plays themes with girls (aged 13-18) who are in need! GIRL POWER!"/>
    <n v="750"/>
    <n v="35"/>
    <x v="0"/>
    <x v="1"/>
    <s v="GBP"/>
    <n v="1468611272"/>
    <n v="1466019272"/>
    <b v="0"/>
    <n v="27"/>
    <b v="1"/>
    <x v="1"/>
    <s v="plays"/>
    <x v="3356"/>
    <x v="2"/>
    <m/>
  </r>
  <r>
    <n v="3357"/>
    <s v="Poleroid Theatre Present : FREE FALL by Vinay Patel"/>
    <s v="Two strangers on a bridge in the dead of night, a game of dominoes, and a value ready meal - by upcoming HighTide Escalator Playwright."/>
    <n v="4000"/>
    <n v="35"/>
    <x v="0"/>
    <x v="1"/>
    <s v="GBP"/>
    <n v="1406887310"/>
    <n v="1404295310"/>
    <b v="0"/>
    <n v="21"/>
    <b v="1"/>
    <x v="1"/>
    <s v="plays"/>
    <x v="3357"/>
    <x v="3"/>
    <m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x v="0"/>
    <s v="USD"/>
    <n v="1416385679"/>
    <n v="1413790079"/>
    <b v="0"/>
    <n v="162"/>
    <b v="1"/>
    <x v="1"/>
    <s v="plays"/>
    <x v="3358"/>
    <x v="3"/>
    <m/>
  </r>
  <r>
    <n v="3359"/>
    <s v="BEIRUT, LADY OF LEBANON"/>
    <s v="A Theatrical Production Celebrating the Lebanese Culture and the Human Spirit in Time of War."/>
    <n v="65000"/>
    <n v="35"/>
    <x v="0"/>
    <x v="0"/>
    <s v="USD"/>
    <n v="1487985734"/>
    <n v="1484097734"/>
    <b v="0"/>
    <n v="23"/>
    <b v="1"/>
    <x v="1"/>
    <s v="plays"/>
    <x v="3359"/>
    <x v="1"/>
    <m/>
  </r>
  <r>
    <n v="3360"/>
    <s v="Pretty Butch"/>
    <s v="World Premiere, an M1 Singapore Fringe Festival 2017 commission."/>
    <n v="8000"/>
    <n v="35"/>
    <x v="0"/>
    <x v="20"/>
    <s v="SGD"/>
    <n v="1481731140"/>
    <n v="1479866343"/>
    <b v="0"/>
    <n v="72"/>
    <b v="1"/>
    <x v="1"/>
    <s v="plays"/>
    <x v="3360"/>
    <x v="2"/>
    <m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x v="0"/>
    <s v="USD"/>
    <n v="1409587140"/>
    <n v="1408062990"/>
    <b v="0"/>
    <n v="68"/>
    <b v="1"/>
    <x v="1"/>
    <s v="plays"/>
    <x v="3361"/>
    <x v="3"/>
    <m/>
  </r>
  <r>
    <n v="3362"/>
    <s v="Gypsy Stage Presents &quot;The Importance of Being Earnest&quot;"/>
    <s v="Oscar Wilde's classic romantic farce like you have never seen it before. Bigger. Louder. Sexier.  And covered with glitter."/>
    <n v="12500"/>
    <n v="35"/>
    <x v="0"/>
    <x v="0"/>
    <s v="USD"/>
    <n v="1425704100"/>
    <n v="1424484717"/>
    <b v="0"/>
    <n v="20"/>
    <b v="1"/>
    <x v="1"/>
    <s v="plays"/>
    <x v="3362"/>
    <x v="0"/>
    <m/>
  </r>
  <r>
    <n v="3363"/>
    <s v="Making the Move--Edinburgh Fringe 2014"/>
    <s v="A first play about a first kiss, Making the Move is going to the Edinburgh Fringe festival.  Join the party, fall in love.  Help us!"/>
    <n v="2000"/>
    <n v="35"/>
    <x v="0"/>
    <x v="0"/>
    <s v="USD"/>
    <n v="1408464000"/>
    <n v="1406831445"/>
    <b v="0"/>
    <n v="26"/>
    <b v="1"/>
    <x v="1"/>
    <s v="plays"/>
    <x v="3363"/>
    <x v="3"/>
    <m/>
  </r>
  <r>
    <n v="3364"/>
    <s v="Cancel The Sunshine"/>
    <s v="Cancel The SunshineÂ is a new play that explores living with a mental health condition in an honest, witty and articulate way."/>
    <n v="3495"/>
    <n v="34.950000000000003"/>
    <x v="0"/>
    <x v="1"/>
    <s v="GBP"/>
    <n v="1458075600"/>
    <n v="1456183649"/>
    <b v="0"/>
    <n v="72"/>
    <b v="1"/>
    <x v="1"/>
    <s v="plays"/>
    <x v="3364"/>
    <x v="2"/>
    <m/>
  </r>
  <r>
    <n v="3365"/>
    <s v="From the Pulpit to the Runway"/>
    <s v="A dazzling dramatic musical drama that takes place inside a Charm City Church! Help us finance a play that is back by popular demand!"/>
    <n v="5000"/>
    <n v="34"/>
    <x v="0"/>
    <x v="0"/>
    <s v="USD"/>
    <n v="1449973592"/>
    <n v="1447381592"/>
    <b v="0"/>
    <n v="3"/>
    <b v="1"/>
    <x v="1"/>
    <s v="plays"/>
    <x v="3365"/>
    <x v="0"/>
    <m/>
  </r>
  <r>
    <n v="3366"/>
    <s v="Montclair Shakespeare Series"/>
    <s v="The Series will consist of free staged readings of Shakespeare's plays, brought to life by professional actors in Montclair, NJ."/>
    <n v="372625"/>
    <n v="34"/>
    <x v="0"/>
    <x v="0"/>
    <s v="USD"/>
    <n v="1431481037"/>
    <n v="1428889037"/>
    <b v="0"/>
    <n v="18"/>
    <b v="1"/>
    <x v="1"/>
    <s v="plays"/>
    <x v="3366"/>
    <x v="0"/>
    <m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x v="1"/>
    <s v="GBP"/>
    <n v="1438467894"/>
    <n v="1436307894"/>
    <b v="0"/>
    <n v="30"/>
    <b v="1"/>
    <x v="1"/>
    <s v="plays"/>
    <x v="3367"/>
    <x v="0"/>
    <m/>
  </r>
  <r>
    <n v="3368"/>
    <s v="Peter Pan by J.M. Barrie @ Open Space Arts"/>
    <s v="Help a non-profit community theatre create an unforgettable production of J.M. Barrie's classic play."/>
    <n v="3759"/>
    <n v="32"/>
    <x v="0"/>
    <x v="0"/>
    <s v="USD"/>
    <n v="1420088400"/>
    <n v="1416977259"/>
    <b v="0"/>
    <n v="23"/>
    <b v="1"/>
    <x v="1"/>
    <s v="plays"/>
    <x v="3368"/>
    <x v="3"/>
    <m/>
  </r>
  <r>
    <n v="3369"/>
    <s v="The Collector, a play by Daniel Wade"/>
    <s v="How far would you go for revenge? The Collector is a dark thriller of regret, retribution and broken masculinity."/>
    <n v="1500"/>
    <n v="32"/>
    <x v="0"/>
    <x v="17"/>
    <s v="EUR"/>
    <n v="1484441980"/>
    <n v="1479257980"/>
    <b v="0"/>
    <n v="54"/>
    <b v="1"/>
    <x v="1"/>
    <s v="plays"/>
    <x v="3369"/>
    <x v="2"/>
    <m/>
  </r>
  <r>
    <n v="3370"/>
    <s v="&quot;I'm Alright&quot;...an Enso Theatre Education production."/>
    <s v="I'm Alright. A story of young women, told by young women, for the world."/>
    <n v="1000"/>
    <n v="32"/>
    <x v="0"/>
    <x v="0"/>
    <s v="USD"/>
    <n v="1481961600"/>
    <n v="1479283285"/>
    <b v="0"/>
    <n v="26"/>
    <b v="1"/>
    <x v="1"/>
    <s v="plays"/>
    <x v="3370"/>
    <x v="2"/>
    <m/>
  </r>
  <r>
    <n v="3371"/>
    <s v="Red Planet (or One Way Ticket) Staged Reading"/>
    <s v="Help support Red Planet, a new science fiction play based off the Mars One exploration."/>
    <n v="20000"/>
    <n v="31"/>
    <x v="0"/>
    <x v="0"/>
    <s v="USD"/>
    <n v="1449089965"/>
    <n v="1446670765"/>
    <b v="0"/>
    <n v="9"/>
    <b v="1"/>
    <x v="1"/>
    <s v="plays"/>
    <x v="3371"/>
    <x v="0"/>
    <m/>
  </r>
  <r>
    <n v="3372"/>
    <s v="All the Best, Jack"/>
    <s v="This play tells the story of the toxicity of sensationalism shown through one man's struggle with notoriety."/>
    <n v="50000"/>
    <n v="31"/>
    <x v="0"/>
    <x v="0"/>
    <s v="USD"/>
    <n v="1408942740"/>
    <n v="1407157756"/>
    <b v="0"/>
    <n v="27"/>
    <b v="1"/>
    <x v="1"/>
    <s v="plays"/>
    <x v="3372"/>
    <x v="3"/>
    <m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x v="1"/>
    <s v="GBP"/>
    <n v="1437235200"/>
    <n v="1435177840"/>
    <b v="0"/>
    <n v="30"/>
    <b v="1"/>
    <x v="1"/>
    <s v="plays"/>
    <x v="3373"/>
    <x v="0"/>
    <m/>
  </r>
  <r>
    <n v="3374"/>
    <s v="HELP BUILD &quot;THE CASTLE&quot;"/>
    <s v="A rare  production of World acclaimed playwright Howard Barker's groundbreaking &amp; provocative 'The Castle'."/>
    <n v="4480"/>
    <n v="30"/>
    <x v="0"/>
    <x v="5"/>
    <s v="CAD"/>
    <n v="1446053616"/>
    <n v="1443461616"/>
    <b v="0"/>
    <n v="52"/>
    <b v="1"/>
    <x v="1"/>
    <s v="plays"/>
    <x v="3374"/>
    <x v="0"/>
    <m/>
  </r>
  <r>
    <n v="3375"/>
    <s v="The Frida Kahlo of Penge West"/>
    <s v="Production of wickedly funny new play for two women, written by iconic songwriter and ex-London's Burning man, Chris Larner"/>
    <n v="3750"/>
    <n v="30"/>
    <x v="0"/>
    <x v="1"/>
    <s v="GBP"/>
    <n v="1400423973"/>
    <n v="1399387173"/>
    <b v="0"/>
    <n v="17"/>
    <b v="1"/>
    <x v="1"/>
    <s v="plays"/>
    <x v="3375"/>
    <x v="3"/>
    <m/>
  </r>
  <r>
    <n v="3376"/>
    <s v="The Tutors"/>
    <s v="3 college grads struggling to fund their social network. 1 bratty blackmailing student. 1 dreamy Asian business man. 1 awesome play."/>
    <n v="3500"/>
    <n v="30"/>
    <x v="0"/>
    <x v="0"/>
    <s v="USD"/>
    <n v="1429976994"/>
    <n v="1424796594"/>
    <b v="0"/>
    <n v="19"/>
    <b v="1"/>
    <x v="1"/>
    <s v="plays"/>
    <x v="3376"/>
    <x v="0"/>
    <m/>
  </r>
  <r>
    <n v="3377"/>
    <s v="To Kill a Machine"/>
    <s v="An empowering play about war time code breaker Alan Turing which tells the real story of a hero vilified for his sexuality and suicide."/>
    <n v="5000"/>
    <n v="30"/>
    <x v="0"/>
    <x v="1"/>
    <s v="GBP"/>
    <n v="1426870560"/>
    <n v="1424280899"/>
    <b v="0"/>
    <n v="77"/>
    <b v="1"/>
    <x v="1"/>
    <s v="plays"/>
    <x v="3377"/>
    <x v="0"/>
    <m/>
  </r>
  <r>
    <n v="3378"/>
    <s v="Rose of June"/>
    <s v="'Can you ever find acceptance in death?' _x000a_Rose of June is a piece of theatre exploring the stages of grief. Unity Theatre - September"/>
    <n v="125000"/>
    <n v="30"/>
    <x v="0"/>
    <x v="1"/>
    <s v="GBP"/>
    <n v="1409490480"/>
    <n v="1407400306"/>
    <b v="0"/>
    <n v="21"/>
    <b v="1"/>
    <x v="1"/>
    <s v="plays"/>
    <x v="3378"/>
    <x v="3"/>
    <m/>
  </r>
  <r>
    <n v="3379"/>
    <s v="The Promise"/>
    <s v="A play by Alexei Arbuzov about the lives of three teenagers during the Nazi siege of Leningrad, 1942, in a new adaptation by Nick Dear."/>
    <n v="4000"/>
    <n v="30"/>
    <x v="0"/>
    <x v="1"/>
    <s v="GBP"/>
    <n v="1440630000"/>
    <n v="1439122800"/>
    <b v="0"/>
    <n v="38"/>
    <b v="1"/>
    <x v="1"/>
    <s v="plays"/>
    <x v="3379"/>
    <x v="0"/>
    <m/>
  </r>
  <r>
    <n v="3380"/>
    <s v="A Hard Rain - New York Debut"/>
    <s v="A Hard Rain is a new play that takes place on the eve of the Stonewall riots in the â€˜hiddenâ€™ gay bars of 1969 Greenwich Village."/>
    <n v="25"/>
    <n v="30"/>
    <x v="0"/>
    <x v="0"/>
    <s v="USD"/>
    <n v="1417305178"/>
    <n v="1414277578"/>
    <b v="0"/>
    <n v="28"/>
    <b v="1"/>
    <x v="1"/>
    <s v="plays"/>
    <x v="3380"/>
    <x v="3"/>
    <m/>
  </r>
  <r>
    <n v="3381"/>
    <s v="Syrian Children's Play: Romeo &amp; Juliet Separated by War"/>
    <s v="A creative art therapy project for Syrian children. Romeo &amp; Juliet are lovers separated by war. Romeo in Jordan &amp; Juliet in Syria."/>
    <n v="16000"/>
    <n v="30"/>
    <x v="0"/>
    <x v="0"/>
    <s v="USD"/>
    <n v="1426044383"/>
    <n v="1423455983"/>
    <b v="0"/>
    <n v="48"/>
    <b v="1"/>
    <x v="1"/>
    <s v="plays"/>
    <x v="3381"/>
    <x v="0"/>
    <m/>
  </r>
  <r>
    <n v="3382"/>
    <s v="Cosmic Fear or The Day Brad Pitt Got Paranoia - EdFringe '16"/>
    <s v="Peter Brook Award Nominees Empty Deck need Â£3500 to get 'Cosmic Fear or The Day Brad Pitt Got Paranoia' to the Edinburgh Fringe!"/>
    <n v="15000"/>
    <n v="30"/>
    <x v="0"/>
    <x v="1"/>
    <s v="GBP"/>
    <n v="1470092340"/>
    <n v="1467973256"/>
    <b v="0"/>
    <n v="46"/>
    <b v="1"/>
    <x v="1"/>
    <s v="plays"/>
    <x v="3382"/>
    <x v="2"/>
    <m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30"/>
    <x v="0"/>
    <x v="0"/>
    <s v="USD"/>
    <n v="1466707620"/>
    <n v="1464979620"/>
    <b v="0"/>
    <n v="30"/>
    <b v="1"/>
    <x v="1"/>
    <s v="plays"/>
    <x v="3383"/>
    <x v="2"/>
    <m/>
  </r>
  <r>
    <n v="3384"/>
    <s v="The Hat"/>
    <s v="Six gay men, emotional baggage, and online dating: what could go wrong? A play about looking for love and finding something better."/>
    <n v="550"/>
    <n v="30"/>
    <x v="0"/>
    <x v="0"/>
    <s v="USD"/>
    <n v="1448074800"/>
    <n v="1444874768"/>
    <b v="0"/>
    <n v="64"/>
    <b v="1"/>
    <x v="1"/>
    <s v="plays"/>
    <x v="3384"/>
    <x v="0"/>
    <m/>
  </r>
  <r>
    <n v="3385"/>
    <s v="The Crusade of Connor Stephens: Professional Play Reading"/>
    <s v="An Equity Reading of a new play; Intimate drama about a family dealing with consequence of actions after a school shooting."/>
    <n v="500"/>
    <n v="30"/>
    <x v="0"/>
    <x v="0"/>
    <s v="USD"/>
    <n v="1418244552"/>
    <n v="1415652552"/>
    <b v="0"/>
    <n v="15"/>
    <b v="1"/>
    <x v="1"/>
    <s v="plays"/>
    <x v="3385"/>
    <x v="3"/>
    <m/>
  </r>
  <r>
    <n v="3386"/>
    <s v="Going To Market"/>
    <s v="Stories from the Bronx make for an uncommon play. Help us finish funding this production, supported by the Kevin Spacey Foundation."/>
    <n v="250000"/>
    <n v="29"/>
    <x v="0"/>
    <x v="0"/>
    <s v="USD"/>
    <n v="1417620506"/>
    <n v="1415028506"/>
    <b v="0"/>
    <n v="41"/>
    <b v="1"/>
    <x v="1"/>
    <s v="plays"/>
    <x v="3386"/>
    <x v="3"/>
    <m/>
  </r>
  <r>
    <n v="3387"/>
    <s v="LIBERTY! EQUALITY! AND FIREWORKS!... A Civil Rights Play"/>
    <s v="Pollyanna just completed an extremely successful run of this new educational play and wants to tour to more under-served communities."/>
    <n v="25"/>
    <n v="29"/>
    <x v="0"/>
    <x v="0"/>
    <s v="USD"/>
    <n v="1418581088"/>
    <n v="1415125088"/>
    <b v="0"/>
    <n v="35"/>
    <b v="1"/>
    <x v="1"/>
    <s v="plays"/>
    <x v="3387"/>
    <x v="3"/>
    <m/>
  </r>
  <r>
    <n v="3388"/>
    <s v="ICONS"/>
    <s v="ICONS is a unique new play about the Amazon warrior women from Greek myth and re-imagines them from a contemporary female perspective."/>
    <n v="11200"/>
    <n v="29"/>
    <x v="0"/>
    <x v="1"/>
    <s v="GBP"/>
    <n v="1434625441"/>
    <n v="1432033441"/>
    <b v="0"/>
    <n v="45"/>
    <b v="1"/>
    <x v="1"/>
    <s v="plays"/>
    <x v="3388"/>
    <x v="0"/>
    <m/>
  </r>
  <r>
    <n v="3389"/>
    <s v="Chimera Ensemble Productions Fund"/>
    <s v="Chimera Ensemble is launching 2 inaugural theater productions, and we need support to do high quality work!"/>
    <n v="3500"/>
    <n v="29"/>
    <x v="0"/>
    <x v="0"/>
    <s v="USD"/>
    <n v="1464960682"/>
    <n v="1462368682"/>
    <b v="0"/>
    <n v="62"/>
    <b v="1"/>
    <x v="1"/>
    <s v="plays"/>
    <x v="3389"/>
    <x v="2"/>
    <m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x v="0"/>
    <s v="USD"/>
    <n v="1405017345"/>
    <n v="1403721345"/>
    <b v="0"/>
    <n v="22"/>
    <b v="1"/>
    <x v="1"/>
    <s v="plays"/>
    <x v="3390"/>
    <x v="3"/>
    <m/>
  </r>
  <r>
    <n v="3391"/>
    <s v="TRAVELING needs a Reading"/>
    <s v="New play about the comfort and the danger of living with memories. Gay themes. Experienced team looking to present first reading"/>
    <n v="3333"/>
    <n v="28"/>
    <x v="0"/>
    <x v="0"/>
    <s v="USD"/>
    <n v="1407536880"/>
    <n v="1404997548"/>
    <b v="0"/>
    <n v="18"/>
    <b v="1"/>
    <x v="1"/>
    <s v="plays"/>
    <x v="3391"/>
    <x v="3"/>
    <m/>
  </r>
  <r>
    <n v="3392"/>
    <s v="1 in 3"/>
    <s v="Life is more than the days you have left. 1 in 3 tells of two normal people &amp; their confrontation with mortality and the dice of fate."/>
    <n v="4000"/>
    <n v="27"/>
    <x v="0"/>
    <x v="1"/>
    <s v="GBP"/>
    <n v="1462565855"/>
    <n v="1458245855"/>
    <b v="0"/>
    <n v="12"/>
    <b v="1"/>
    <x v="1"/>
    <s v="plays"/>
    <x v="3392"/>
    <x v="2"/>
    <m/>
  </r>
  <r>
    <n v="3393"/>
    <s v="The Maltese Bodkin"/>
    <s v="hiSTORYstage presents a film noir-style comedy mystery with a Shakespearean twist performed as a 1944 radio drama."/>
    <n v="8000"/>
    <n v="26.01"/>
    <x v="0"/>
    <x v="0"/>
    <s v="USD"/>
    <n v="1415234760"/>
    <n v="1413065230"/>
    <b v="0"/>
    <n v="44"/>
    <b v="1"/>
    <x v="1"/>
    <s v="plays"/>
    <x v="3393"/>
    <x v="3"/>
    <m/>
  </r>
  <r>
    <n v="3394"/>
    <s v="Buffer: Edinburgh Fringe 2014"/>
    <s v="Ambitious, Edinburgh-based company, Thrive Theatre, are bringing their brand new comedy BUFFER to the 2014 Edinburgh Fringe!"/>
    <n v="94875"/>
    <n v="26"/>
    <x v="0"/>
    <x v="1"/>
    <s v="GBP"/>
    <n v="1406470645"/>
    <n v="1403878645"/>
    <b v="0"/>
    <n v="27"/>
    <b v="1"/>
    <x v="1"/>
    <s v="plays"/>
    <x v="3394"/>
    <x v="3"/>
    <m/>
  </r>
  <r>
    <n v="3395"/>
    <s v="MIRAMAR"/>
    <s v="Miramar is a a darkly funny play exploring what it is we call â€˜homeâ€™."/>
    <n v="25000"/>
    <n v="26"/>
    <x v="0"/>
    <x v="1"/>
    <s v="GBP"/>
    <n v="1433009400"/>
    <n v="1431795944"/>
    <b v="0"/>
    <n v="38"/>
    <b v="1"/>
    <x v="1"/>
    <s v="plays"/>
    <x v="3395"/>
    <x v="0"/>
    <m/>
  </r>
  <r>
    <n v="3396"/>
    <s v="Rainbowtown"/>
    <s v="&quot;Rainbowtown&quot; is a new play for kids. Help us bring it to the Main Line during the 2014 Philadelphia Fringe Festival!"/>
    <n v="25000"/>
    <n v="26"/>
    <x v="0"/>
    <x v="0"/>
    <s v="USD"/>
    <n v="1401595140"/>
    <n v="1399286589"/>
    <b v="0"/>
    <n v="28"/>
    <b v="1"/>
    <x v="1"/>
    <s v="plays"/>
    <x v="3396"/>
    <x v="3"/>
    <m/>
  </r>
  <r>
    <n v="3397"/>
    <s v="Waiting for Godot - Blue Sky Theatre &amp; Arts"/>
    <s v="Help a group of recovering alcoholics bring Samuel Beckett's classic to a seaside town!"/>
    <n v="25000"/>
    <n v="26"/>
    <x v="0"/>
    <x v="1"/>
    <s v="GBP"/>
    <n v="1455832800"/>
    <n v="1452338929"/>
    <b v="0"/>
    <n v="24"/>
    <b v="1"/>
    <x v="1"/>
    <s v="plays"/>
    <x v="3397"/>
    <x v="2"/>
    <m/>
  </r>
  <r>
    <n v="3398"/>
    <s v="Lord of the Flies - Syracuse University"/>
    <s v="We're mounting a theatrical adaptation of Lord of the Flies completely student directed, produced, designed, managed and performed."/>
    <n v="160000"/>
    <n v="26"/>
    <x v="0"/>
    <x v="0"/>
    <s v="USD"/>
    <n v="1416589200"/>
    <n v="1414605776"/>
    <b v="0"/>
    <n v="65"/>
    <b v="1"/>
    <x v="1"/>
    <s v="plays"/>
    <x v="3398"/>
    <x v="3"/>
    <m/>
  </r>
  <r>
    <n v="3399"/>
    <s v="Spinning Wheel Youth Takeover"/>
    <s v="13 young people have taken over Spinning Wheel Theatre to choose, produce and create their own show from scratch."/>
    <n v="3600"/>
    <n v="26"/>
    <x v="0"/>
    <x v="1"/>
    <s v="GBP"/>
    <n v="1424556325"/>
    <n v="1421964325"/>
    <b v="0"/>
    <n v="46"/>
    <b v="1"/>
    <x v="1"/>
    <s v="plays"/>
    <x v="3399"/>
    <x v="0"/>
    <m/>
  </r>
  <r>
    <n v="3400"/>
    <s v="You, Me and That Guy"/>
    <s v="A hilarious comedy starring Sarah, a recent grad, who uses the magic of a mystical open mic to solve the problems of her relationships."/>
    <n v="20000"/>
    <n v="26"/>
    <x v="0"/>
    <x v="0"/>
    <s v="USD"/>
    <n v="1409266414"/>
    <n v="1405378414"/>
    <b v="0"/>
    <n v="85"/>
    <b v="1"/>
    <x v="1"/>
    <s v="plays"/>
    <x v="3400"/>
    <x v="3"/>
    <m/>
  </r>
  <r>
    <n v="3401"/>
    <s v="This is why we Live ... (Astonishment)"/>
    <s v="Support a daring new theatre creation               _x000a_Supportez une audacieuse compagnie internationale et aidez-les Ã  crÃ©er leur piÃ¨ce"/>
    <n v="1500"/>
    <n v="26"/>
    <x v="0"/>
    <x v="1"/>
    <s v="GBP"/>
    <n v="1438968146"/>
    <n v="1436376146"/>
    <b v="0"/>
    <n v="66"/>
    <b v="1"/>
    <x v="1"/>
    <s v="plays"/>
    <x v="3401"/>
    <x v="0"/>
    <m/>
  </r>
  <r>
    <n v="3402"/>
    <s v="Liberty Falls, 54321"/>
    <s v="Itâ€™s a celebration of our heritage. Well, not all of ours. If you live in Liberty Falls, itâ€™s yours. If you donâ€™t, then it's not."/>
    <n v="50000"/>
    <n v="26"/>
    <x v="0"/>
    <x v="0"/>
    <s v="USD"/>
    <n v="1447295460"/>
    <n v="1444747843"/>
    <b v="0"/>
    <n v="165"/>
    <b v="1"/>
    <x v="1"/>
    <s v="plays"/>
    <x v="3402"/>
    <x v="0"/>
    <m/>
  </r>
  <r>
    <n v="3403"/>
    <s v="'Fats and Tanya' - a play by Lucy Gallagher"/>
    <s v="Two worlds, one bond - no turning back._x000a_A dark comedy about domestic abuse and the power of an unlikely friendship"/>
    <n v="800000"/>
    <n v="26"/>
    <x v="0"/>
    <x v="1"/>
    <s v="GBP"/>
    <n v="1435230324"/>
    <n v="1432638324"/>
    <b v="0"/>
    <n v="17"/>
    <b v="1"/>
    <x v="1"/>
    <s v="plays"/>
    <x v="3403"/>
    <x v="0"/>
    <m/>
  </r>
  <r>
    <n v="3404"/>
    <s v="Montclair Shakespeare Series: A Midsummer Night's Dream"/>
    <s v="The Montclair Shakespeare Series presents staged readings of Shakespeare's work in historic venues throughout the summer in Montclair."/>
    <n v="100000"/>
    <n v="26"/>
    <x v="0"/>
    <x v="0"/>
    <s v="USD"/>
    <n v="1434542702"/>
    <n v="1432814702"/>
    <b v="0"/>
    <n v="3"/>
    <b v="1"/>
    <x v="1"/>
    <s v="plays"/>
    <x v="3404"/>
    <x v="0"/>
    <m/>
  </r>
  <r>
    <n v="3405"/>
    <s v="Seance Theatre Performs Noel Coward's Blithe Spirit"/>
    <s v="We are Seance Theatre Group trying to fund our first performance, Noel Coward's hysterical comedy farce, Blithe Spirit."/>
    <n v="2000"/>
    <n v="26"/>
    <x v="0"/>
    <x v="1"/>
    <s v="GBP"/>
    <n v="1456876740"/>
    <n v="1455063886"/>
    <b v="0"/>
    <n v="17"/>
    <b v="1"/>
    <x v="1"/>
    <s v="plays"/>
    <x v="3405"/>
    <x v="2"/>
    <m/>
  </r>
  <r>
    <n v="3406"/>
    <s v="Voices of Swords"/>
    <s v="A funny and moving new play about two families dealing with aging parents in very different ways!"/>
    <n v="39000"/>
    <n v="25"/>
    <x v="0"/>
    <x v="0"/>
    <s v="USD"/>
    <n v="1405511376"/>
    <n v="1401623376"/>
    <b v="0"/>
    <n v="91"/>
    <b v="1"/>
    <x v="1"/>
    <s v="plays"/>
    <x v="3406"/>
    <x v="3"/>
    <m/>
  </r>
  <r>
    <n v="3407"/>
    <s v="Chlorine Edinburgh 2014"/>
    <s v="Biddy is 24. Biddy is a hopeless romantic. Biddy always wanted to be a vegan. Find out what happens_x000a_when Biddy gets sectioned."/>
    <n v="8500"/>
    <n v="25"/>
    <x v="0"/>
    <x v="1"/>
    <s v="GBP"/>
    <n v="1404641289"/>
    <n v="1402049289"/>
    <b v="0"/>
    <n v="67"/>
    <b v="1"/>
    <x v="1"/>
    <s v="plays"/>
    <x v="3407"/>
    <x v="3"/>
    <m/>
  </r>
  <r>
    <n v="3408"/>
    <s v="&quot;She Has a Name&quot; on tour"/>
    <s v="Help us take &quot;She Has a Name&quot;, the human trafficking story of one victim, on tour to all over Northern and Central California."/>
    <n v="4500"/>
    <n v="25"/>
    <x v="0"/>
    <x v="0"/>
    <s v="USD"/>
    <n v="1405727304"/>
    <n v="1403135304"/>
    <b v="0"/>
    <n v="18"/>
    <b v="1"/>
    <x v="1"/>
    <s v="plays"/>
    <x v="3408"/>
    <x v="3"/>
    <m/>
  </r>
  <r>
    <n v="3409"/>
    <s v="Who Said Theatre Presents: The Calm"/>
    <s v="Exciting and visceral new-writing that challenges the way we view the fine line between war and terror..."/>
    <n v="7000"/>
    <n v="25"/>
    <x v="0"/>
    <x v="1"/>
    <s v="GBP"/>
    <n v="1469998680"/>
    <n v="1466710358"/>
    <b v="0"/>
    <n v="21"/>
    <b v="1"/>
    <x v="1"/>
    <s v="plays"/>
    <x v="3409"/>
    <x v="2"/>
    <m/>
  </r>
  <r>
    <n v="3410"/>
    <s v="the southland company - LAUNCH LOS ANGELES"/>
    <s v="Join us in a campaign benefitting the southland company and its interdisciplinary artistic efforts in Los Angeles."/>
    <n v="200"/>
    <n v="25"/>
    <x v="0"/>
    <x v="0"/>
    <s v="USD"/>
    <n v="1465196400"/>
    <n v="1462841990"/>
    <b v="0"/>
    <n v="40"/>
    <b v="1"/>
    <x v="1"/>
    <s v="plays"/>
    <x v="3410"/>
    <x v="2"/>
    <m/>
  </r>
  <r>
    <n v="3411"/>
    <s v="Assimilation - A history lesson you will never forget"/>
    <s v="The world's Boarding School history is brutal. But in this acclaimed play, Natives run the school, and Whites are being assimilated."/>
    <n v="5000"/>
    <n v="25"/>
    <x v="0"/>
    <x v="0"/>
    <s v="USD"/>
    <n v="1444264372"/>
    <n v="1442536372"/>
    <b v="0"/>
    <n v="78"/>
    <b v="1"/>
    <x v="1"/>
    <s v="plays"/>
    <x v="3411"/>
    <x v="0"/>
    <m/>
  </r>
  <r>
    <n v="3412"/>
    <s v="Joe Orton's Fred &amp; Madge"/>
    <s v="Rough Haired Pointer present for the first time ever Joe Orton's 'Fred &amp; Madge' at the Hope Theatre, Islington this Sept and Oct"/>
    <n v="25000"/>
    <n v="25"/>
    <x v="0"/>
    <x v="1"/>
    <s v="GBP"/>
    <n v="1411858862"/>
    <n v="1409266862"/>
    <b v="0"/>
    <n v="26"/>
    <b v="1"/>
    <x v="1"/>
    <s v="plays"/>
    <x v="3412"/>
    <x v="3"/>
    <m/>
  </r>
  <r>
    <n v="3413"/>
    <s v="Edward Albee's The Goat, or Who is Sylvia?"/>
    <s v="The RC Players are beyond excited to be bringing this controversial, socially-minded show to Michigan's campus, but we need your help!"/>
    <n v="2750"/>
    <n v="25"/>
    <x v="0"/>
    <x v="0"/>
    <s v="USD"/>
    <n v="1425099540"/>
    <n v="1424280938"/>
    <b v="0"/>
    <n v="14"/>
    <b v="1"/>
    <x v="1"/>
    <s v="plays"/>
    <x v="3413"/>
    <x v="0"/>
    <m/>
  </r>
  <r>
    <n v="3414"/>
    <s v="PCSF PlayOffs 2016"/>
    <s v="A new twist on our annual festival of fully-produced plays by member playwrights, performed by a talented ensemble cast!"/>
    <n v="1200"/>
    <n v="25"/>
    <x v="0"/>
    <x v="0"/>
    <s v="USD"/>
    <n v="1480579140"/>
    <n v="1478030325"/>
    <b v="0"/>
    <n v="44"/>
    <b v="1"/>
    <x v="1"/>
    <s v="plays"/>
    <x v="3414"/>
    <x v="2"/>
    <m/>
  </r>
  <r>
    <n v="3415"/>
    <s v="Balm in Gilead at Columbia"/>
    <s v="We are raising funds to allow for enhanced scenic, costume, and lighting design. Every dollar helps!"/>
    <n v="6000"/>
    <n v="25"/>
    <x v="0"/>
    <x v="0"/>
    <s v="USD"/>
    <n v="1460935800"/>
    <n v="1459999656"/>
    <b v="0"/>
    <n v="9"/>
    <b v="1"/>
    <x v="1"/>
    <s v="plays"/>
    <x v="3415"/>
    <x v="2"/>
    <m/>
  </r>
  <r>
    <n v="3416"/>
    <s v="'I and The Village' by Silva Semerciyan - World Premiere"/>
    <s v="Be part of bringing this witty, engaging &amp; important play by award-winning writer Silva Semerciyan to London's Theatre 503 this summer."/>
    <n v="15000"/>
    <n v="25"/>
    <x v="0"/>
    <x v="1"/>
    <s v="GBP"/>
    <n v="1429813800"/>
    <n v="1427363645"/>
    <b v="0"/>
    <n v="30"/>
    <b v="1"/>
    <x v="1"/>
    <s v="plays"/>
    <x v="3416"/>
    <x v="0"/>
    <m/>
  </r>
  <r>
    <n v="3417"/>
    <s v="Fury Theatre is Producing Oleanna"/>
    <s v="Fury Theatre is bringing Mamet's powerful play, Oleanna, to life!  Help us get ahead of funding so we can keep theater affordable."/>
    <n v="500"/>
    <n v="25"/>
    <x v="0"/>
    <x v="0"/>
    <s v="USD"/>
    <n v="1414284180"/>
    <n v="1410558948"/>
    <b v="0"/>
    <n v="45"/>
    <b v="1"/>
    <x v="1"/>
    <s v="plays"/>
    <x v="3417"/>
    <x v="3"/>
    <m/>
  </r>
  <r>
    <n v="3418"/>
    <s v="&quot;Mukha-Tsokotukha&quot; SoloSchool Youth Play"/>
    <s v="Atlanta SoloSchool brings a beloved children's play to the 4th Annual Festival of Russian Youth Theaters in Washington, DC on May 31."/>
    <n v="35000"/>
    <n v="25"/>
    <x v="0"/>
    <x v="0"/>
    <s v="USD"/>
    <n v="1400875307"/>
    <n v="1398283307"/>
    <b v="0"/>
    <n v="56"/>
    <b v="1"/>
    <x v="1"/>
    <s v="plays"/>
    <x v="3418"/>
    <x v="3"/>
    <m/>
  </r>
  <r>
    <n v="3419"/>
    <s v="HAMLET presented by AC Productions"/>
    <s v="As part of the 400th anniversary of Shakespeareâ€™s death, AC Productions will present a new production of Hamlet adapted by Peter Reid"/>
    <n v="20000"/>
    <n v="25"/>
    <x v="0"/>
    <x v="17"/>
    <s v="EUR"/>
    <n v="1459978200"/>
    <n v="1458416585"/>
    <b v="0"/>
    <n v="46"/>
    <b v="1"/>
    <x v="1"/>
    <s v="plays"/>
    <x v="3419"/>
    <x v="2"/>
    <m/>
  </r>
  <r>
    <n v="3420"/>
    <s v="Rounds. Set design campaign."/>
    <s v="A powerful and urgent tale of the first line of defence for the NHS. Based on true stories from junior doctors."/>
    <n v="3000"/>
    <n v="25"/>
    <x v="0"/>
    <x v="1"/>
    <s v="GBP"/>
    <n v="1455408000"/>
    <n v="1454638202"/>
    <b v="0"/>
    <n v="34"/>
    <b v="1"/>
    <x v="1"/>
    <s v="plays"/>
    <x v="3420"/>
    <x v="2"/>
    <m/>
  </r>
  <r>
    <n v="3421"/>
    <s v="New Works Lab @ PPAS: &quot;Begets: Fall of a High School Ronin&quot;"/>
    <s v="Waterwell's New Works Lab @ PPAS is the country's leading development program for challenging new plays for young actors."/>
    <n v="3500"/>
    <n v="25"/>
    <x v="0"/>
    <x v="0"/>
    <s v="USD"/>
    <n v="1425495563"/>
    <n v="1422903563"/>
    <b v="0"/>
    <n v="98"/>
    <b v="1"/>
    <x v="1"/>
    <s v="plays"/>
    <x v="3421"/>
    <x v="0"/>
    <m/>
  </r>
  <r>
    <n v="3422"/>
    <s v="The Secret Lives of Baba Segi's Wives; A Workshop Production"/>
    <s v="Developing and presenting Rotimi Babatunde's stage adaptation of The Secret Lives of Baba Segi's Wives directed by Femi Elufowoju, jr"/>
    <n v="3250"/>
    <n v="25"/>
    <x v="0"/>
    <x v="1"/>
    <s v="GBP"/>
    <n v="1450051200"/>
    <n v="1447594176"/>
    <b v="0"/>
    <n v="46"/>
    <b v="1"/>
    <x v="1"/>
    <s v="plays"/>
    <x v="3422"/>
    <x v="0"/>
    <m/>
  </r>
  <r>
    <n v="3423"/>
    <s v="And That's How The Story Goes"/>
    <s v="Forest Hills Eastern's Student Run Show 2015. Our goal is to present a professional quality show on a budget."/>
    <n v="5000"/>
    <n v="25"/>
    <x v="0"/>
    <x v="0"/>
    <s v="USD"/>
    <n v="1429912341"/>
    <n v="1427320341"/>
    <b v="0"/>
    <n v="10"/>
    <b v="1"/>
    <x v="1"/>
    <s v="plays"/>
    <x v="3423"/>
    <x v="0"/>
    <m/>
  </r>
  <r>
    <n v="3424"/>
    <s v="Maggie LumiÃ¨re and The Ghost Train: an exciting new play!"/>
    <s v="Maggie is a deaf girl determined to make a silent film masterpiece. Help us share her story with students across the state of Idaho."/>
    <n v="150000"/>
    <n v="25"/>
    <x v="0"/>
    <x v="0"/>
    <s v="USD"/>
    <n v="1423119540"/>
    <n v="1421252084"/>
    <b v="0"/>
    <n v="76"/>
    <b v="1"/>
    <x v="1"/>
    <s v="plays"/>
    <x v="3424"/>
    <x v="0"/>
    <m/>
  </r>
  <r>
    <n v="3425"/>
    <s v="The Erlkings"/>
    <s v="The Erlkings is a play that uses the writings of the perpetrators of the Columbine Shooting to explore the inner lives of these boys."/>
    <n v="1000"/>
    <n v="25"/>
    <x v="0"/>
    <x v="0"/>
    <s v="USD"/>
    <n v="1412434136"/>
    <n v="1409669336"/>
    <b v="0"/>
    <n v="104"/>
    <b v="1"/>
    <x v="1"/>
    <s v="plays"/>
    <x v="3425"/>
    <x v="3"/>
    <m/>
  </r>
  <r>
    <n v="3426"/>
    <s v="Holocene"/>
    <s v="Part ghost story, part cautionary tale, Holocene is a play about the end of our world, and the beginning of another."/>
    <n v="100000"/>
    <n v="25"/>
    <x v="0"/>
    <x v="0"/>
    <s v="USD"/>
    <n v="1411264800"/>
    <n v="1409620903"/>
    <b v="0"/>
    <n v="87"/>
    <b v="1"/>
    <x v="1"/>
    <s v="plays"/>
    <x v="3426"/>
    <x v="3"/>
    <m/>
  </r>
  <r>
    <n v="3427"/>
    <s v="We Were Kings"/>
    <s v="A new play developed in collaboration with graduating theatre makers, premiering at the Edinburgh Fringe Festival 2014."/>
    <n v="2000"/>
    <n v="25"/>
    <x v="0"/>
    <x v="1"/>
    <s v="GBP"/>
    <n v="1404314952"/>
    <n v="1401722952"/>
    <b v="0"/>
    <n v="29"/>
    <b v="1"/>
    <x v="1"/>
    <s v="plays"/>
    <x v="3427"/>
    <x v="3"/>
    <m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x v="1"/>
    <s v="GBP"/>
    <n v="1425142800"/>
    <n v="1422983847"/>
    <b v="0"/>
    <n v="51"/>
    <b v="1"/>
    <x v="1"/>
    <s v="plays"/>
    <x v="3428"/>
    <x v="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000"/>
    <n v="25"/>
    <x v="0"/>
    <x v="1"/>
    <s v="GBP"/>
    <n v="1478046661"/>
    <n v="1476837061"/>
    <b v="0"/>
    <n v="12"/>
    <b v="1"/>
    <x v="1"/>
    <s v="plays"/>
    <x v="3429"/>
    <x v="2"/>
    <m/>
  </r>
  <r>
    <n v="3430"/>
    <s v="Being Patient"/>
    <s v="We need support for our play so we can promote awareness of kidney diseases and the effect it has on sufferers and their families."/>
    <n v="500"/>
    <n v="25"/>
    <x v="0"/>
    <x v="1"/>
    <s v="GBP"/>
    <n v="1406760101"/>
    <n v="1404168101"/>
    <b v="0"/>
    <n v="72"/>
    <b v="1"/>
    <x v="1"/>
    <s v="plays"/>
    <x v="3430"/>
    <x v="3"/>
    <m/>
  </r>
  <r>
    <n v="3431"/>
    <s v="Local Jewell Production's Inaugural Season (2014-2015)"/>
    <s v="Our 1st full season!  We need your help to fund costumes, sets, props &amp; help bringing these wonderful shows to the stage!"/>
    <n v="3000"/>
    <n v="25"/>
    <x v="0"/>
    <x v="0"/>
    <s v="USD"/>
    <n v="1408383153"/>
    <n v="1405791153"/>
    <b v="0"/>
    <n v="21"/>
    <b v="1"/>
    <x v="1"/>
    <s v="plays"/>
    <x v="3431"/>
    <x v="3"/>
    <m/>
  </r>
  <r>
    <n v="3432"/>
    <s v="Love Letters"/>
    <s v="Bare Theatre stages A.R. Gurney's Pulitzer Finalist script about a relationship spanning a lifetime and long distance."/>
    <n v="2500"/>
    <n v="25"/>
    <x v="0"/>
    <x v="0"/>
    <s v="USD"/>
    <n v="1454709600"/>
    <n v="1452520614"/>
    <b v="0"/>
    <n v="42"/>
    <b v="1"/>
    <x v="1"/>
    <s v="plays"/>
    <x v="3432"/>
    <x v="2"/>
    <m/>
  </r>
  <r>
    <n v="3433"/>
    <s v="The Dybbuk"/>
    <s v="death&amp;pretzels presents their first Chicago based project:_x000a_The Dybbuk by S. Ansky"/>
    <n v="4000"/>
    <n v="25"/>
    <x v="0"/>
    <x v="0"/>
    <s v="USD"/>
    <n v="1402974000"/>
    <n v="1400290255"/>
    <b v="0"/>
    <n v="71"/>
    <b v="1"/>
    <x v="1"/>
    <s v="plays"/>
    <x v="3433"/>
    <x v="3"/>
    <m/>
  </r>
  <r>
    <n v="3434"/>
    <s v="The Williams Project"/>
    <s v="Bringing Tennessee Williams, Shakespeare, and 8 world class actors to Longview, Washington to build a play in and for the community."/>
    <n v="26000"/>
    <n v="25"/>
    <x v="0"/>
    <x v="0"/>
    <s v="USD"/>
    <n v="1404983269"/>
    <n v="1402391269"/>
    <b v="0"/>
    <n v="168"/>
    <b v="1"/>
    <x v="1"/>
    <s v="plays"/>
    <x v="3434"/>
    <x v="3"/>
    <m/>
  </r>
  <r>
    <n v="3435"/>
    <s v="Tickets for the Tenderloin"/>
    <s v="People Of Interest is providing free tickets to &quot;Campo Maldito&quot; for Tenderloin residents who could not otherwise afford to see it."/>
    <n v="15000"/>
    <n v="25"/>
    <x v="0"/>
    <x v="0"/>
    <s v="USD"/>
    <n v="1470538800"/>
    <n v="1469112493"/>
    <b v="0"/>
    <n v="19"/>
    <b v="1"/>
    <x v="1"/>
    <s v="plays"/>
    <x v="3435"/>
    <x v="2"/>
    <m/>
  </r>
  <r>
    <n v="3436"/>
    <s v="â€œDamselflyâ€ Gracing the stage"/>
    <s v="Please help us fund &quot;Damselfly&quot; - The Play ( put on by Saints on Stage Alumni &amp; sponsored by Mothers Against Medical Error)"/>
    <n v="1000"/>
    <n v="24"/>
    <x v="0"/>
    <x v="0"/>
    <s v="USD"/>
    <n v="1408638480"/>
    <n v="1406811593"/>
    <b v="0"/>
    <n v="37"/>
    <b v="1"/>
    <x v="1"/>
    <s v="plays"/>
    <x v="3436"/>
    <x v="3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500000"/>
    <n v="24"/>
    <x v="0"/>
    <x v="0"/>
    <s v="USD"/>
    <n v="1440003820"/>
    <n v="1437411820"/>
    <b v="0"/>
    <n v="36"/>
    <b v="1"/>
    <x v="1"/>
    <s v="plays"/>
    <x v="3437"/>
    <x v="0"/>
    <m/>
  </r>
  <r>
    <n v="3438"/>
    <s v="KLIPPIES"/>
    <s v="Klippies is the debut play from Johannesburg-born writer Jessica SiÃ¢n, premiering at the Southwark Playhouse, London in May 2015."/>
    <n v="500"/>
    <n v="23"/>
    <x v="0"/>
    <x v="1"/>
    <s v="GBP"/>
    <n v="1430600400"/>
    <n v="1428358567"/>
    <b v="0"/>
    <n v="14"/>
    <b v="1"/>
    <x v="1"/>
    <s v="plays"/>
    <x v="3438"/>
    <x v="0"/>
    <m/>
  </r>
  <r>
    <n v="3439"/>
    <s v="Cirque Inspired Alice's Adventures in Wonderland"/>
    <s v="Help a small theater produce an original adaptation of Lewis Carroll's classic story."/>
    <n v="1250"/>
    <n v="23"/>
    <x v="0"/>
    <x v="0"/>
    <s v="USD"/>
    <n v="1453179540"/>
    <n v="1452030730"/>
    <b v="0"/>
    <n v="18"/>
    <b v="1"/>
    <x v="1"/>
    <s v="plays"/>
    <x v="3439"/>
    <x v="2"/>
    <m/>
  </r>
  <r>
    <n v="3440"/>
    <s v="Gruesome Playground Injuries"/>
    <s v="LA-based team of professional actors and directors taking Rajiv Joseph's harrowing and romantic play to the Boulder community."/>
    <n v="3000"/>
    <n v="22"/>
    <x v="0"/>
    <x v="0"/>
    <s v="USD"/>
    <n v="1405095300"/>
    <n v="1403146628"/>
    <b v="0"/>
    <n v="82"/>
    <b v="1"/>
    <x v="1"/>
    <s v="plays"/>
    <x v="3440"/>
    <x v="3"/>
    <m/>
  </r>
  <r>
    <n v="3441"/>
    <s v="Putting on a great play in Los Angeles!"/>
    <s v="We are producing the play Bug, by Tracy Letts.  This will be an inspiring show, and a great way to bring help to a great LA charity."/>
    <n v="25000"/>
    <n v="22"/>
    <x v="0"/>
    <x v="0"/>
    <s v="USD"/>
    <n v="1447445820"/>
    <n v="1445077121"/>
    <b v="0"/>
    <n v="43"/>
    <b v="1"/>
    <x v="1"/>
    <s v="plays"/>
    <x v="3441"/>
    <x v="0"/>
    <m/>
  </r>
  <r>
    <n v="3442"/>
    <s v="An Evening of Radio"/>
    <s v="An Evening of Radio aims to showcase original work written by undergraduate playwriting students in the style of live staged readings."/>
    <n v="3000"/>
    <n v="21"/>
    <x v="0"/>
    <x v="0"/>
    <s v="USD"/>
    <n v="1433016672"/>
    <n v="1430424672"/>
    <b v="0"/>
    <n v="8"/>
    <b v="1"/>
    <x v="1"/>
    <s v="plays"/>
    <x v="3442"/>
    <x v="0"/>
    <m/>
  </r>
  <r>
    <n v="3443"/>
    <s v="Reading of a New Play by Garrett Zuercher"/>
    <s v="A new play about dual-faced identities in the gay community, particularly among those who are deaf and those living with HIV."/>
    <n v="5000"/>
    <n v="21"/>
    <x v="0"/>
    <x v="0"/>
    <s v="USD"/>
    <n v="1410266146"/>
    <n v="1407674146"/>
    <b v="0"/>
    <n v="45"/>
    <b v="1"/>
    <x v="1"/>
    <s v="plays"/>
    <x v="3443"/>
    <x v="3"/>
    <m/>
  </r>
  <r>
    <n v="3444"/>
    <s v="Training young artists! Act Yo' Age Theatre Co debut"/>
    <s v="WE NEED YOUR HELP! We are a small town youth arts ensemble, training kids excited about theatre. We need dollars. We need YOU!"/>
    <n v="2000"/>
    <n v="21"/>
    <x v="0"/>
    <x v="2"/>
    <s v="AUD"/>
    <n v="1465394340"/>
    <n v="1464677986"/>
    <b v="0"/>
    <n v="20"/>
    <b v="1"/>
    <x v="1"/>
    <s v="plays"/>
    <x v="3444"/>
    <x v="2"/>
    <m/>
  </r>
  <r>
    <n v="3445"/>
    <s v="Axon Theatre - First Project (Phase 1)"/>
    <s v="Rehearsal &amp; development of our first project as Axon Theatre: &quot;The Star-Spangled Girl&quot; in South Wales."/>
    <n v="20000"/>
    <n v="21"/>
    <x v="0"/>
    <x v="1"/>
    <s v="GBP"/>
    <n v="1445604236"/>
    <n v="1443185036"/>
    <b v="0"/>
    <n v="31"/>
    <b v="1"/>
    <x v="1"/>
    <s v="plays"/>
    <x v="3445"/>
    <x v="0"/>
    <m/>
  </r>
  <r>
    <n v="3446"/>
    <s v="'Pope Head' - The World Tour of Australia"/>
    <s v="Pope Head: The Secret Life of Francis Bacon â€“ A solo show celebrating the artist. Touring a land Down Under 12 Feb - 14 March '15."/>
    <n v="3000"/>
    <n v="21"/>
    <x v="0"/>
    <x v="1"/>
    <s v="GBP"/>
    <n v="1423138800"/>
    <n v="1421092725"/>
    <b v="0"/>
    <n v="25"/>
    <b v="1"/>
    <x v="1"/>
    <s v="plays"/>
    <x v="3446"/>
    <x v="0"/>
    <m/>
  </r>
  <r>
    <n v="3447"/>
    <s v="The Vagabond Halfback"/>
    <s v="&quot;He was a poet, a vagrant, a philosopher, a lady's man and a hard drinker&quot;"/>
    <n v="2000"/>
    <n v="21"/>
    <x v="0"/>
    <x v="0"/>
    <s v="USD"/>
    <n v="1458332412"/>
    <n v="1454448012"/>
    <b v="0"/>
    <n v="14"/>
    <b v="1"/>
    <x v="1"/>
    <s v="plays"/>
    <x v="3447"/>
    <x v="2"/>
    <m/>
  </r>
  <r>
    <n v="3448"/>
    <s v="The Mount, new play about Edith Wharton"/>
    <s v="The Mount-- a new play based off the life of Edith Wharton-- is having its premiere reading AT the real Mount in Lenox, MA!"/>
    <n v="5000"/>
    <n v="21"/>
    <x v="0"/>
    <x v="0"/>
    <s v="USD"/>
    <n v="1418784689"/>
    <n v="1416192689"/>
    <b v="0"/>
    <n v="45"/>
    <b v="1"/>
    <x v="1"/>
    <s v="plays"/>
    <x v="3448"/>
    <x v="3"/>
    <m/>
  </r>
  <r>
    <n v="3449"/>
    <s v="Love Letters To My Children, directed by Charles J. Ouda"/>
    <s v="Help us produce this original play! The play will be presented at the LSTFI July 12-14. Follow us on Facebook."/>
    <n v="5000"/>
    <n v="21"/>
    <x v="0"/>
    <x v="0"/>
    <s v="USD"/>
    <n v="1468036800"/>
    <n v="1465607738"/>
    <b v="0"/>
    <n v="20"/>
    <b v="1"/>
    <x v="1"/>
    <s v="plays"/>
    <x v="3449"/>
    <x v="2"/>
    <m/>
  </r>
  <r>
    <n v="3450"/>
    <s v="The Beautiful House"/>
    <s v="The Beautiful House' is a story of modern mummification and the present day post-humanist crisis in our relationship with death."/>
    <n v="10000"/>
    <n v="21"/>
    <x v="0"/>
    <x v="1"/>
    <s v="GBP"/>
    <n v="1427990071"/>
    <n v="1422809671"/>
    <b v="0"/>
    <n v="39"/>
    <b v="1"/>
    <x v="1"/>
    <s v="plays"/>
    <x v="3450"/>
    <x v="0"/>
    <m/>
  </r>
  <r>
    <n v="3451"/>
    <s v="The Twilight Zone Play"/>
    <s v="I'm a high school student in New Jersey planning on producing and directing a Twilight Zone Play for a &quot;One Act&quot; competition."/>
    <n v="50000"/>
    <n v="20"/>
    <x v="0"/>
    <x v="0"/>
    <s v="USD"/>
    <n v="1429636927"/>
    <n v="1427304127"/>
    <b v="0"/>
    <n v="16"/>
    <b v="1"/>
    <x v="1"/>
    <s v="plays"/>
    <x v="3451"/>
    <x v="0"/>
    <m/>
  </r>
  <r>
    <n v="3452"/>
    <s v="On the Verge (Or, The Geography of Yearning) goes Steampunk!"/>
    <s v="hiSTORYstage presents Eric Overmyer's story of three 19th century women on a journey through time, and space, all the way to 1955!"/>
    <n v="2500"/>
    <n v="20"/>
    <x v="0"/>
    <x v="0"/>
    <s v="USD"/>
    <n v="1406087940"/>
    <n v="1404141626"/>
    <b v="0"/>
    <n v="37"/>
    <b v="1"/>
    <x v="1"/>
    <s v="plays"/>
    <x v="3452"/>
    <x v="3"/>
    <m/>
  </r>
  <r>
    <n v="3453"/>
    <s v="'Patagonia' - by Robert George"/>
    <s v="A full length comedy, Patagonia follows Grason and Jerry on their journey through a magical, South-American rainforest."/>
    <n v="7500"/>
    <n v="20"/>
    <x v="0"/>
    <x v="1"/>
    <s v="GBP"/>
    <n v="1471130956"/>
    <n v="1465946956"/>
    <b v="0"/>
    <n v="14"/>
    <b v="1"/>
    <x v="1"/>
    <s v="plays"/>
    <x v="3453"/>
    <x v="2"/>
    <m/>
  </r>
  <r>
    <n v="3454"/>
    <s v="The Not So Curious Incident of the Man in the Green Volvo"/>
    <s v="Knee Slappers new production coming to Camden Fringe 2014! Presenting this off the wall, dark comedy for lovers of the bizzare. Groovy."/>
    <n v="2000"/>
    <n v="20"/>
    <x v="0"/>
    <x v="1"/>
    <s v="GBP"/>
    <n v="1406825159"/>
    <n v="1404233159"/>
    <b v="0"/>
    <n v="21"/>
    <b v="1"/>
    <x v="1"/>
    <s v="plays"/>
    <x v="3454"/>
    <x v="3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3000"/>
    <n v="20"/>
    <x v="0"/>
    <x v="0"/>
    <s v="USD"/>
    <n v="1476381627"/>
    <n v="1473789627"/>
    <b v="0"/>
    <n v="69"/>
    <b v="1"/>
    <x v="1"/>
    <s v="plays"/>
    <x v="3455"/>
    <x v="2"/>
    <m/>
  </r>
  <r>
    <n v="3456"/>
    <s v="THIEF"/>
    <s v="&quot;Thief,&quot; a one man touring show, a theatrical experience portraying a supernatural story about the 3 days Jesus spent in the grave."/>
    <n v="500"/>
    <n v="20"/>
    <x v="0"/>
    <x v="0"/>
    <s v="USD"/>
    <n v="1406876340"/>
    <n v="1404190567"/>
    <b v="0"/>
    <n v="16"/>
    <b v="1"/>
    <x v="1"/>
    <s v="plays"/>
    <x v="3456"/>
    <x v="3"/>
    <m/>
  </r>
  <r>
    <n v="3457"/>
    <s v="The Impossible Adventures Of Supernova Jones"/>
    <s v="Robots, Space Battles, Mystery, and Intrigue. Nothing is Impossible..."/>
    <n v="5000"/>
    <n v="20"/>
    <x v="0"/>
    <x v="0"/>
    <s v="USD"/>
    <n v="1423720740"/>
    <n v="1421081857"/>
    <b v="0"/>
    <n v="55"/>
    <b v="1"/>
    <x v="1"/>
    <s v="plays"/>
    <x v="3457"/>
    <x v="0"/>
    <m/>
  </r>
  <r>
    <n v="3458"/>
    <s v="J. Lee Vocque's BASED ON ACTUAL EVENTS"/>
    <s v="I promised my mother on her deathbed that I would tell the world MY story, so here it goes...crossing fingers, 2015 SF FRINGE"/>
    <n v="50000"/>
    <n v="20"/>
    <x v="0"/>
    <x v="0"/>
    <s v="USD"/>
    <n v="1422937620"/>
    <n v="1420606303"/>
    <b v="0"/>
    <n v="27"/>
    <b v="1"/>
    <x v="1"/>
    <s v="plays"/>
    <x v="3458"/>
    <x v="0"/>
    <m/>
  </r>
  <r>
    <n v="3459"/>
    <s v="CYRIL THE SQUIRREL a magical children's theatre tour"/>
    <s v="Cyril needs your help to MAKE new puppet friends to accompany him on a magical journey through storytelling, puppetry and clown."/>
    <n v="180000"/>
    <n v="20"/>
    <x v="0"/>
    <x v="1"/>
    <s v="GBP"/>
    <n v="1463743860"/>
    <n v="1461151860"/>
    <b v="0"/>
    <n v="36"/>
    <b v="1"/>
    <x v="1"/>
    <s v="plays"/>
    <x v="3459"/>
    <x v="2"/>
    <m/>
  </r>
  <r>
    <n v="3460"/>
    <s v="Pushers"/>
    <s v="'Pushers' is an exciting new play and the first project for brand new theatre company, Ain't Got No Home Productions."/>
    <n v="150"/>
    <n v="20"/>
    <x v="0"/>
    <x v="1"/>
    <s v="GBP"/>
    <n v="1408106352"/>
    <n v="1406896752"/>
    <b v="0"/>
    <n v="19"/>
    <b v="1"/>
    <x v="1"/>
    <s v="plays"/>
    <x v="3460"/>
    <x v="3"/>
    <m/>
  </r>
  <r>
    <n v="3461"/>
    <s v="Foolish Mortals present Shakespeare's Twelfth Night"/>
    <s v="A new production of Twelfth Night with an ambitious and enthusiastic group of high school students who love Shakespeare and teamwork."/>
    <n v="10000"/>
    <n v="20"/>
    <x v="0"/>
    <x v="0"/>
    <s v="USD"/>
    <n v="1477710000"/>
    <n v="1475248279"/>
    <b v="0"/>
    <n v="12"/>
    <b v="1"/>
    <x v="1"/>
    <s v="plays"/>
    <x v="3461"/>
    <x v="2"/>
    <m/>
  </r>
  <r>
    <n v="3462"/>
    <s v="Upstart Crows of Santa Fe Stage Weapons"/>
    <s v="Help the Upstart Crows of Santa Fe bring Shakespeare's Julius Caesar to life with quality wooden stage swords!"/>
    <n v="110000"/>
    <n v="20"/>
    <x v="0"/>
    <x v="0"/>
    <s v="USD"/>
    <n v="1436551200"/>
    <n v="1435181628"/>
    <b v="0"/>
    <n v="17"/>
    <b v="1"/>
    <x v="1"/>
    <s v="plays"/>
    <x v="3462"/>
    <x v="0"/>
    <m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x v="5"/>
    <s v="CAD"/>
    <n v="1476158340"/>
    <n v="1472594585"/>
    <b v="0"/>
    <n v="114"/>
    <b v="1"/>
    <x v="1"/>
    <s v="plays"/>
    <x v="3463"/>
    <x v="2"/>
    <m/>
  </r>
  <r>
    <n v="3464"/>
    <s v="SHE! Is History!"/>
    <s v="Why Do We Know More About Kim Kardashian Than Abigail Adams?  Let's produce and publish a play about women who MAKE and MADE history!"/>
    <n v="250"/>
    <n v="19"/>
    <x v="0"/>
    <x v="0"/>
    <s v="USD"/>
    <n v="1471921637"/>
    <n v="1469329637"/>
    <b v="0"/>
    <n v="93"/>
    <b v="1"/>
    <x v="1"/>
    <s v="plays"/>
    <x v="3464"/>
    <x v="2"/>
    <m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x v="1"/>
    <s v="GBP"/>
    <n v="1439136000"/>
    <n v="1436972472"/>
    <b v="0"/>
    <n v="36"/>
    <b v="1"/>
    <x v="1"/>
    <s v="plays"/>
    <x v="3465"/>
    <x v="0"/>
    <m/>
  </r>
  <r>
    <n v="3466"/>
    <s v="Spotlight Youth Theater Production of Wizard"/>
    <s v="The Spotlight Youth Theater is a program where every participant has a moment in the spotlight."/>
    <n v="5000"/>
    <n v="18"/>
    <x v="0"/>
    <x v="0"/>
    <s v="USD"/>
    <n v="1461108450"/>
    <n v="1455928050"/>
    <b v="0"/>
    <n v="61"/>
    <b v="1"/>
    <x v="1"/>
    <s v="plays"/>
    <x v="3466"/>
    <x v="2"/>
    <m/>
  </r>
  <r>
    <n v="3467"/>
    <s v="Venus in Fur, Los Angeles."/>
    <s v="Venus in Fur, By David Ives."/>
    <n v="1000000"/>
    <n v="17"/>
    <x v="0"/>
    <x v="0"/>
    <s v="USD"/>
    <n v="1426864032"/>
    <n v="1424275632"/>
    <b v="0"/>
    <n v="47"/>
    <b v="1"/>
    <x v="1"/>
    <s v="plays"/>
    <x v="3467"/>
    <x v="0"/>
    <m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1"/>
    <s v="plays"/>
    <x v="3468"/>
    <x v="2"/>
    <m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x v="0"/>
    <s v="USD"/>
    <n v="1461857045"/>
    <n v="1459265045"/>
    <b v="0"/>
    <n v="63"/>
    <b v="1"/>
    <x v="1"/>
    <s v="plays"/>
    <x v="3469"/>
    <x v="2"/>
    <m/>
  </r>
  <r>
    <n v="3470"/>
    <s v="She Kills Monsters"/>
    <s v="The New Artist's Circle is a theatre company dedicated to bringing the arts to young people."/>
    <n v="20000"/>
    <n v="16"/>
    <x v="0"/>
    <x v="0"/>
    <s v="USD"/>
    <n v="1468618680"/>
    <n v="1465345902"/>
    <b v="0"/>
    <n v="9"/>
    <b v="1"/>
    <x v="1"/>
    <s v="plays"/>
    <x v="3470"/>
    <x v="2"/>
    <m/>
  </r>
  <r>
    <n v="3471"/>
    <s v="Different is Dangerous"/>
    <s v="Fast paced, two hander which uses headphone verbatim technique to give an insight into the everyday lives of Leeds city locals."/>
    <n v="50000"/>
    <n v="15"/>
    <x v="0"/>
    <x v="1"/>
    <s v="GBP"/>
    <n v="1409515200"/>
    <n v="1405971690"/>
    <b v="0"/>
    <n v="30"/>
    <b v="1"/>
    <x v="1"/>
    <s v="plays"/>
    <x v="3471"/>
    <x v="3"/>
    <m/>
  </r>
  <r>
    <n v="3472"/>
    <s v="Dandelion Theatre: 'Body Awareness' by Annie Baker"/>
    <s v="Raising funds for Dandelion Theatre's Chicago production of 'Body Awareness' by the Pulitzer Prize-winning playwright Annie Baker."/>
    <n v="1500"/>
    <n v="15"/>
    <x v="0"/>
    <x v="0"/>
    <s v="USD"/>
    <n v="1415253540"/>
    <n v="1413432331"/>
    <b v="0"/>
    <n v="23"/>
    <b v="1"/>
    <x v="1"/>
    <s v="plays"/>
    <x v="3472"/>
    <x v="3"/>
    <m/>
  </r>
  <r>
    <n v="3473"/>
    <s v="King Sisyphus"/>
    <s v="A modern telling of the Greek myth. Sisyphus defies the Gods and attempts to change the world order... but can he overcome his fate?"/>
    <n v="18000"/>
    <n v="15"/>
    <x v="0"/>
    <x v="0"/>
    <s v="USD"/>
    <n v="1426883220"/>
    <n v="1425067296"/>
    <b v="0"/>
    <n v="33"/>
    <b v="1"/>
    <x v="1"/>
    <s v="plays"/>
    <x v="3473"/>
    <x v="0"/>
    <m/>
  </r>
  <r>
    <n v="3474"/>
    <s v="Be Prepared"/>
    <s v="Help us get actor-writer Ian Bonar's debut play - a hilarious, heartbreaking story of grief and loss - to the 2016 Edinburgh Fringe."/>
    <n v="12000"/>
    <n v="15"/>
    <x v="0"/>
    <x v="1"/>
    <s v="GBP"/>
    <n v="1469016131"/>
    <n v="1466424131"/>
    <b v="0"/>
    <n v="39"/>
    <b v="1"/>
    <x v="1"/>
    <s v="plays"/>
    <x v="3474"/>
    <x v="2"/>
    <m/>
  </r>
  <r>
    <n v="3475"/>
    <s v="Score"/>
    <s v="Score is a musical play inspired by true stories of parents who have recovered from addiction and regained their children."/>
    <n v="3000"/>
    <n v="15"/>
    <x v="0"/>
    <x v="1"/>
    <s v="GBP"/>
    <n v="1414972800"/>
    <n v="1412629704"/>
    <b v="0"/>
    <n v="17"/>
    <b v="1"/>
    <x v="1"/>
    <s v="plays"/>
    <x v="3475"/>
    <x v="3"/>
    <m/>
  </r>
  <r>
    <n v="3476"/>
    <s v="REBATEnsemble Presents: ICONS - The Martin Show"/>
    <s v="Meet the Martins; a modern family dealing with modern issues in a way that is as All-American as apple pie, James Dean and repression."/>
    <n v="15000"/>
    <n v="15"/>
    <x v="0"/>
    <x v="0"/>
    <s v="USD"/>
    <n v="1414378800"/>
    <n v="1412836990"/>
    <b v="0"/>
    <n v="6"/>
    <b v="1"/>
    <x v="1"/>
    <s v="plays"/>
    <x v="3476"/>
    <x v="3"/>
    <m/>
  </r>
  <r>
    <n v="3477"/>
    <s v="PCSF's Biannual 24-Hour Play Festival"/>
    <s v="8 ten-minute plays, written, directed, rehearsed, and fully produced in only 24 hours! Are we crazy? You bet we are!"/>
    <n v="1750"/>
    <n v="15"/>
    <x v="0"/>
    <x v="0"/>
    <s v="USD"/>
    <n v="1431831600"/>
    <n v="1430761243"/>
    <b v="0"/>
    <n v="39"/>
    <b v="1"/>
    <x v="1"/>
    <s v="plays"/>
    <x v="3477"/>
    <x v="0"/>
    <m/>
  </r>
  <r>
    <n v="3478"/>
    <s v="Measure for Measure"/>
    <s v="Bare Theatre takes on Shakespeare's most notorious &quot;problem play,&quot; which asks how far we are willing to go to do what is right."/>
    <n v="20000"/>
    <n v="15"/>
    <x v="0"/>
    <x v="0"/>
    <s v="USD"/>
    <n v="1426539600"/>
    <n v="1424296822"/>
    <b v="0"/>
    <n v="57"/>
    <b v="1"/>
    <x v="1"/>
    <s v="plays"/>
    <x v="3478"/>
    <x v="0"/>
    <m/>
  </r>
  <r>
    <n v="3479"/>
    <s v="Civil Rogues"/>
    <s v="A new comedy about what happened to a band of foolhardy actors when the Puritans closed the theatres in the 1640s."/>
    <n v="450"/>
    <n v="15"/>
    <x v="0"/>
    <x v="1"/>
    <s v="GBP"/>
    <n v="1403382680"/>
    <n v="1400790680"/>
    <b v="0"/>
    <n v="56"/>
    <b v="1"/>
    <x v="1"/>
    <s v="plays"/>
    <x v="3479"/>
    <x v="3"/>
    <m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x v="0"/>
    <s v="USD"/>
    <n v="1436562000"/>
    <n v="1434440227"/>
    <b v="0"/>
    <n v="13"/>
    <b v="1"/>
    <x v="1"/>
    <s v="plays"/>
    <x v="3480"/>
    <x v="0"/>
    <m/>
  </r>
  <r>
    <n v="3481"/>
    <s v="FIX THE FITZ"/>
    <s v="One of Australia's greatest theatres needs your help. Please help us refurnish, fit out and restore this legendary storytelling venue."/>
    <n v="1500"/>
    <n v="15"/>
    <x v="0"/>
    <x v="2"/>
    <s v="AUD"/>
    <n v="1420178188"/>
    <n v="1418709388"/>
    <b v="0"/>
    <n v="95"/>
    <b v="1"/>
    <x v="1"/>
    <s v="plays"/>
    <x v="3481"/>
    <x v="3"/>
    <m/>
  </r>
  <r>
    <n v="3482"/>
    <s v="Old Trunk - Edinburgh 2014"/>
    <s v="Critically-acclaimed new-writing company Old Trunk make their Edinburgh debut alternating their two darkly comic plays."/>
    <n v="700"/>
    <n v="15"/>
    <x v="0"/>
    <x v="1"/>
    <s v="GBP"/>
    <n v="1404671466"/>
    <n v="1402079466"/>
    <b v="0"/>
    <n v="80"/>
    <b v="1"/>
    <x v="1"/>
    <s v="plays"/>
    <x v="3482"/>
    <x v="3"/>
    <m/>
  </r>
  <r>
    <n v="3483"/>
    <s v="The Faculty Lounge"/>
    <s v="Join 5 high school teachers in the lounge of every high school in America.  Hear what they never say in the classroom."/>
    <n v="150"/>
    <n v="15"/>
    <x v="0"/>
    <x v="0"/>
    <s v="USD"/>
    <n v="1404403381"/>
    <n v="1401811381"/>
    <b v="0"/>
    <n v="133"/>
    <b v="1"/>
    <x v="1"/>
    <s v="plays"/>
    <x v="3483"/>
    <x v="3"/>
    <m/>
  </r>
  <r>
    <n v="3484"/>
    <s v="Macbeth in the Basement"/>
    <s v="MACBETH IN THE BASEMENT will premiere at the Capital Fringe Festival in July 2016. A teenage kingâ€™s rise and fall in a vicious game."/>
    <n v="5000"/>
    <n v="15"/>
    <x v="0"/>
    <x v="0"/>
    <s v="USD"/>
    <n v="1466014499"/>
    <n v="1463422499"/>
    <b v="0"/>
    <n v="44"/>
    <b v="1"/>
    <x v="1"/>
    <s v="plays"/>
    <x v="3484"/>
    <x v="2"/>
    <m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x v="0"/>
    <s v="USD"/>
    <n v="1454431080"/>
    <n v="1451839080"/>
    <b v="0"/>
    <n v="30"/>
    <b v="1"/>
    <x v="1"/>
    <s v="plays"/>
    <x v="3485"/>
    <x v="2"/>
    <m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x v="0"/>
    <s v="USD"/>
    <n v="1433314740"/>
    <n v="1430600401"/>
    <b v="0"/>
    <n v="56"/>
    <b v="1"/>
    <x v="1"/>
    <s v="plays"/>
    <x v="3486"/>
    <x v="0"/>
    <m/>
  </r>
  <r>
    <n v="3487"/>
    <s v="Jericho Creek"/>
    <s v="Jericho Creek is an original production by Fledgling Theatre Company which will be performed at The Cockpit Theatre in July 2015"/>
    <n v="13"/>
    <n v="13"/>
    <x v="0"/>
    <x v="1"/>
    <s v="GBP"/>
    <n v="1435185252"/>
    <n v="1432593252"/>
    <b v="0"/>
    <n v="66"/>
    <b v="1"/>
    <x v="1"/>
    <s v="plays"/>
    <x v="3487"/>
    <x v="0"/>
    <m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x v="0"/>
    <s v="USD"/>
    <n v="1429286400"/>
    <n v="1427221560"/>
    <b v="0"/>
    <n v="29"/>
    <b v="1"/>
    <x v="1"/>
    <s v="plays"/>
    <x v="3488"/>
    <x v="0"/>
    <m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x v="1"/>
    <s v="GBP"/>
    <n v="1400965200"/>
    <n v="1398352531"/>
    <b v="0"/>
    <n v="72"/>
    <b v="1"/>
    <x v="1"/>
    <s v="plays"/>
    <x v="3489"/>
    <x v="3"/>
    <m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x v="0"/>
    <s v="USD"/>
    <n v="1460574924"/>
    <n v="1457982924"/>
    <b v="0"/>
    <n v="27"/>
    <b v="1"/>
    <x v="1"/>
    <s v="plays"/>
    <x v="3490"/>
    <x v="2"/>
    <m/>
  </r>
  <r>
    <n v="3491"/>
    <s v="William Shakespeare's The Tempest"/>
    <s v="Shakespeare Company at UCLA presents The Tempest under the stars in the Fowler Museum Amphitheater. Bring your blankets and enjoy!"/>
    <n v="1000"/>
    <n v="12"/>
    <x v="0"/>
    <x v="0"/>
    <s v="USD"/>
    <n v="1431928784"/>
    <n v="1430114384"/>
    <b v="0"/>
    <n v="10"/>
    <b v="1"/>
    <x v="1"/>
    <s v="plays"/>
    <x v="3491"/>
    <x v="0"/>
    <m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x v="0"/>
    <s v="USD"/>
    <n v="1445818397"/>
    <n v="1442794397"/>
    <b v="0"/>
    <n v="35"/>
    <b v="1"/>
    <x v="1"/>
    <s v="plays"/>
    <x v="3492"/>
    <x v="0"/>
    <m/>
  </r>
  <r>
    <n v="3493"/>
    <s v="Not Your Garden Variety Theater"/>
    <s v="We need your help purchasing a stage for our production of the Wizard of Oz! This program is helping children with autism. Thank you!"/>
    <n v="8000"/>
    <n v="11"/>
    <x v="0"/>
    <x v="0"/>
    <s v="USD"/>
    <n v="1408252260"/>
    <n v="1406580436"/>
    <b v="0"/>
    <n v="29"/>
    <b v="1"/>
    <x v="1"/>
    <s v="plays"/>
    <x v="3493"/>
    <x v="3"/>
    <m/>
  </r>
  <r>
    <n v="3494"/>
    <s v="Special in a Bad Way"/>
    <s v="&quot;Special in a Bad Way&quot; is a comedy that questions American Public Schools in their treatment of the so called, 'learning disabled.'"/>
    <n v="88888"/>
    <n v="11"/>
    <x v="0"/>
    <x v="0"/>
    <s v="USD"/>
    <n v="1480140000"/>
    <n v="1479186575"/>
    <b v="0"/>
    <n v="13"/>
    <b v="1"/>
    <x v="1"/>
    <s v="plays"/>
    <x v="3494"/>
    <x v="2"/>
    <m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1"/>
    <s v="plays"/>
    <x v="3495"/>
    <x v="3"/>
    <m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x v="0"/>
    <s v="USD"/>
    <n v="1473625166"/>
    <n v="1470169166"/>
    <b v="0"/>
    <n v="78"/>
    <b v="1"/>
    <x v="1"/>
    <s v="plays"/>
    <x v="3496"/>
    <x v="2"/>
    <m/>
  </r>
  <r>
    <n v="3497"/>
    <s v="Send SACKERSON to SD Fringe"/>
    <s v="We've been invited to the San Diego International Fringe Festival. Can you help us get there? Special performances in SLC and OREM."/>
    <n v="5000"/>
    <n v="11"/>
    <x v="0"/>
    <x v="0"/>
    <s v="USD"/>
    <n v="1464904800"/>
    <n v="1463852904"/>
    <b v="0"/>
    <n v="49"/>
    <b v="1"/>
    <x v="1"/>
    <s v="plays"/>
    <x v="3497"/>
    <x v="2"/>
    <m/>
  </r>
  <r>
    <n v="3498"/>
    <s v="Mamahood: turn and face the strange"/>
    <s v="This solo show has the power to profoundly impact new mothers and those that love them and to educate &amp; change how we support them."/>
    <n v="4100"/>
    <n v="11"/>
    <x v="0"/>
    <x v="5"/>
    <s v="CAD"/>
    <n v="1464471840"/>
    <n v="1459309704"/>
    <b v="0"/>
    <n v="42"/>
    <b v="1"/>
    <x v="1"/>
    <s v="plays"/>
    <x v="3498"/>
    <x v="2"/>
    <m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1"/>
    <s v="plays"/>
    <x v="3499"/>
    <x v="0"/>
    <m/>
  </r>
  <r>
    <n v="3500"/>
    <s v="The Glass Menagerie: Independent Student-Run Production"/>
    <s v="A minimalist, post-modern production of the classic play, performed and produced by aspiring theater undergraduates at UMass Amherst."/>
    <n v="5000"/>
    <n v="11"/>
    <x v="0"/>
    <x v="0"/>
    <s v="USD"/>
    <n v="1457326740"/>
    <n v="1455919438"/>
    <b v="0"/>
    <n v="42"/>
    <b v="1"/>
    <x v="1"/>
    <s v="plays"/>
    <x v="3500"/>
    <x v="2"/>
    <m/>
  </r>
  <r>
    <n v="3501"/>
    <s v="Pig by Alex Oates (London Run)"/>
    <s v="'Pig' by Alex Oates is an urgent and dark comedy with live music that discusses the vital issue of the state of our police force."/>
    <n v="15000"/>
    <n v="11"/>
    <x v="0"/>
    <x v="1"/>
    <s v="GBP"/>
    <n v="1441995595"/>
    <n v="1439835595"/>
    <b v="0"/>
    <n v="42"/>
    <b v="1"/>
    <x v="1"/>
    <s v="plays"/>
    <x v="3501"/>
    <x v="0"/>
    <m/>
  </r>
  <r>
    <n v="3502"/>
    <s v="Dickhead"/>
    <s v="Dickhead is a play about one man's struggle with the dicks in his head. If you want to know more stop being a twat and put out...please"/>
    <n v="70000"/>
    <n v="10"/>
    <x v="0"/>
    <x v="0"/>
    <s v="USD"/>
    <n v="1458100740"/>
    <n v="1456862924"/>
    <b v="0"/>
    <n v="31"/>
    <b v="1"/>
    <x v="1"/>
    <s v="plays"/>
    <x v="3502"/>
    <x v="2"/>
    <m/>
  </r>
  <r>
    <n v="3503"/>
    <s v="Tarantella"/>
    <s v="A group of Sicilian immigrants in New York struggle to deal with conflict from both within the family and from without."/>
    <n v="3000"/>
    <n v="10"/>
    <x v="0"/>
    <x v="1"/>
    <s v="GBP"/>
    <n v="1469359728"/>
    <n v="1466767728"/>
    <b v="0"/>
    <n v="38"/>
    <b v="1"/>
    <x v="1"/>
    <s v="plays"/>
    <x v="3503"/>
    <x v="2"/>
    <m/>
  </r>
  <r>
    <n v="3504"/>
    <s v="Sterling Lion Theater Company"/>
    <s v="The Sterling Lion Theater Company is a non-profit theater group established for the benefit of the Connecticut lower Naugatuck Valley."/>
    <n v="500000"/>
    <n v="10"/>
    <x v="0"/>
    <x v="0"/>
    <s v="USD"/>
    <n v="1447959491"/>
    <n v="1445363891"/>
    <b v="0"/>
    <n v="8"/>
    <b v="1"/>
    <x v="1"/>
    <s v="plays"/>
    <x v="3504"/>
    <x v="0"/>
    <m/>
  </r>
  <r>
    <n v="3505"/>
    <s v="Second Act: The Four Disgracers"/>
    <s v="Four myths._x000a_Four writers._x000a_Four new takes._x000a__x000a_The Four Disgracers comes to the stage to launch a new theatre group, Ixion."/>
    <n v="4400"/>
    <n v="10"/>
    <x v="0"/>
    <x v="0"/>
    <s v="USD"/>
    <n v="1399953600"/>
    <n v="1398983245"/>
    <b v="0"/>
    <n v="39"/>
    <b v="1"/>
    <x v="1"/>
    <s v="plays"/>
    <x v="3505"/>
    <x v="3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10000"/>
    <n v="10"/>
    <x v="0"/>
    <x v="0"/>
    <s v="USD"/>
    <n v="1408815440"/>
    <n v="1404927440"/>
    <b v="0"/>
    <n v="29"/>
    <b v="1"/>
    <x v="1"/>
    <s v="plays"/>
    <x v="3506"/>
    <x v="3"/>
    <m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1"/>
    <s v="plays"/>
    <x v="3507"/>
    <x v="2"/>
    <m/>
  </r>
  <r>
    <n v="3508"/>
    <s v="Roll The Dice Theatre Company"/>
    <s v="Roll The Dice Theatre Company revolves around taking risks in the game of life vicariously through beloved childhood games."/>
    <n v="5000"/>
    <n v="10"/>
    <x v="0"/>
    <x v="1"/>
    <s v="GBP"/>
    <n v="1462914000"/>
    <n v="1460914253"/>
    <b v="0"/>
    <n v="15"/>
    <b v="1"/>
    <x v="1"/>
    <s v="plays"/>
    <x v="3508"/>
    <x v="2"/>
    <m/>
  </r>
  <r>
    <n v="3509"/>
    <s v="PL@Y, an all-original fusion of comedy, rock, and dance"/>
    <s v="PL@Y is an original comedic fantasy spectacle inspired by the original music of the Amboys and classic rabbit-hole fiction archetypes"/>
    <n v="5000"/>
    <n v="10"/>
    <x v="0"/>
    <x v="0"/>
    <s v="USD"/>
    <n v="1416545700"/>
    <n v="1415392666"/>
    <b v="0"/>
    <n v="33"/>
    <b v="1"/>
    <x v="1"/>
    <s v="plays"/>
    <x v="3509"/>
    <x v="3"/>
    <m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x v="0"/>
    <s v="USD"/>
    <n v="1404312846"/>
    <n v="1402584846"/>
    <b v="0"/>
    <n v="15"/>
    <b v="1"/>
    <x v="1"/>
    <s v="plays"/>
    <x v="3510"/>
    <x v="3"/>
    <m/>
  </r>
  <r>
    <n v="3511"/>
    <s v="Silent Planet"/>
    <s v="The world premiere of the first full-length play by Eve Leigh, at the intimate Finborough Theatre in London."/>
    <n v="5000"/>
    <n v="10"/>
    <x v="0"/>
    <x v="1"/>
    <s v="GBP"/>
    <n v="1415385000"/>
    <n v="1413406695"/>
    <b v="0"/>
    <n v="19"/>
    <b v="1"/>
    <x v="1"/>
    <s v="plays"/>
    <x v="3511"/>
    <x v="3"/>
    <m/>
  </r>
  <r>
    <n v="3512"/>
    <s v="With My Eyes Wide Open"/>
    <s v="We're making a hard hitting, innovative play which will open your eyes to what mental illness is like in the mind of the sufferer."/>
    <n v="11999"/>
    <n v="10"/>
    <x v="0"/>
    <x v="1"/>
    <s v="GBP"/>
    <n v="1429789992"/>
    <n v="1424609592"/>
    <b v="0"/>
    <n v="17"/>
    <b v="1"/>
    <x v="1"/>
    <s v="plays"/>
    <x v="3512"/>
    <x v="0"/>
    <m/>
  </r>
  <r>
    <n v="3513"/>
    <s v="Send Truth AND Consequences To TNT's 2014 Youth Conference"/>
    <s v="Brazos Valley TROUPE is taking an original work, Truth AND Consequences, to the Texas Nonprofit Theaters 2014 Youth Conference"/>
    <n v="38000"/>
    <n v="10"/>
    <x v="0"/>
    <x v="0"/>
    <s v="USD"/>
    <n v="1401857940"/>
    <n v="1400725112"/>
    <b v="0"/>
    <n v="44"/>
    <b v="1"/>
    <x v="1"/>
    <s v="plays"/>
    <x v="3513"/>
    <x v="3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10"/>
    <n v="10"/>
    <x v="0"/>
    <x v="0"/>
    <s v="USD"/>
    <n v="1422853140"/>
    <n v="1421439552"/>
    <b v="0"/>
    <n v="10"/>
    <b v="1"/>
    <x v="1"/>
    <s v="plays"/>
    <x v="3514"/>
    <x v="0"/>
    <m/>
  </r>
  <r>
    <n v="3515"/>
    <s v="Twelfth Night by William Shakespeare"/>
    <s v="We are casting an all-inclusive production of Shakespeare's Twelfth Night in a non-traditional performance space."/>
    <n v="650"/>
    <n v="10"/>
    <x v="0"/>
    <x v="0"/>
    <s v="USD"/>
    <n v="1433097171"/>
    <n v="1430505171"/>
    <b v="0"/>
    <n v="46"/>
    <b v="1"/>
    <x v="1"/>
    <s v="plays"/>
    <x v="3515"/>
    <x v="0"/>
    <m/>
  </r>
  <r>
    <n v="3516"/>
    <s v="The March of the Bonus Army"/>
    <s v="A new play about a lesser known yet pivotal event in American history, about a group of WWI Veterans fighting for their rights."/>
    <n v="750"/>
    <n v="10"/>
    <x v="0"/>
    <x v="0"/>
    <s v="USD"/>
    <n v="1410145200"/>
    <n v="1407197670"/>
    <b v="0"/>
    <n v="11"/>
    <b v="1"/>
    <x v="1"/>
    <s v="plays"/>
    <x v="3516"/>
    <x v="3"/>
    <m/>
  </r>
  <r>
    <n v="3517"/>
    <s v="A Bright Room Called Day by Tony Kushner"/>
    <s v="Support an outstanding cast of actors to take on a professional production of a masterpiece of modern theatre"/>
    <n v="6000"/>
    <n v="10"/>
    <x v="0"/>
    <x v="1"/>
    <s v="GBP"/>
    <n v="1404471600"/>
    <n v="1401910634"/>
    <b v="0"/>
    <n v="13"/>
    <b v="1"/>
    <x v="1"/>
    <s v="plays"/>
    <x v="3517"/>
    <x v="3"/>
    <m/>
  </r>
  <r>
    <n v="3518"/>
    <s v="BEASTS OF BAVERLY GROVE"/>
    <s v="One play.  Two theaters.  See the story from both sides and then decide for yourself - who are the BEASTS OF BAVERLY GROVE?"/>
    <n v="2000"/>
    <n v="10"/>
    <x v="0"/>
    <x v="0"/>
    <s v="USD"/>
    <n v="1412259660"/>
    <n v="1410461299"/>
    <b v="0"/>
    <n v="33"/>
    <b v="1"/>
    <x v="1"/>
    <s v="plays"/>
    <x v="3518"/>
    <x v="3"/>
    <m/>
  </r>
  <r>
    <n v="3519"/>
    <s v="Bookstory"/>
    <s v="Bookstory is a tiny puppet musical with some very big ideas that tells the story of the story in the digital age"/>
    <n v="175000"/>
    <n v="10"/>
    <x v="0"/>
    <x v="1"/>
    <s v="GBP"/>
    <n v="1425478950"/>
    <n v="1422886950"/>
    <b v="0"/>
    <n v="28"/>
    <b v="1"/>
    <x v="1"/>
    <s v="plays"/>
    <x v="3519"/>
    <x v="0"/>
    <m/>
  </r>
  <r>
    <n v="3520"/>
    <s v="Protocols"/>
    <s v="Help us to bring &quot;Protocols&quot; at the 2015 Camden Fringe. The most controversial play of the year."/>
    <n v="2250"/>
    <n v="10"/>
    <x v="0"/>
    <x v="1"/>
    <s v="GBP"/>
    <n v="1441547220"/>
    <n v="1439322412"/>
    <b v="0"/>
    <n v="21"/>
    <b v="1"/>
    <x v="1"/>
    <s v="plays"/>
    <x v="3520"/>
    <x v="0"/>
    <m/>
  </r>
  <r>
    <n v="3521"/>
    <s v="As the Naked Lead the Blind (Play)"/>
    <s v="A professionally directed/acted workshop &amp; reading for a new play depicting sexual addiction and its crippling effect on relationships."/>
    <n v="10000"/>
    <n v="10"/>
    <x v="0"/>
    <x v="0"/>
    <s v="USD"/>
    <n v="1411980020"/>
    <n v="1409388020"/>
    <b v="0"/>
    <n v="13"/>
    <b v="1"/>
    <x v="1"/>
    <s v="plays"/>
    <x v="3521"/>
    <x v="3"/>
    <m/>
  </r>
  <r>
    <n v="3522"/>
    <s v="'Over the Top: The true-life tale of Dorothy Lawrence'"/>
    <s v="New show with 2 performers and an original score, bringing the true story of this forgotten WW1 heroine to audiences in the southwest."/>
    <n v="5050"/>
    <n v="10"/>
    <x v="0"/>
    <x v="1"/>
    <s v="GBP"/>
    <n v="1442311560"/>
    <n v="1439924246"/>
    <b v="0"/>
    <n v="34"/>
    <b v="1"/>
    <x v="1"/>
    <s v="plays"/>
    <x v="3522"/>
    <x v="0"/>
    <m/>
  </r>
  <r>
    <n v="3523"/>
    <s v="Magnificence"/>
    <s v="An old play about our world. Set in 1970s England, Magnificence is a gut-wrenching story of radicalisation, idealism and pity."/>
    <n v="2500"/>
    <n v="10"/>
    <x v="0"/>
    <x v="1"/>
    <s v="GBP"/>
    <n v="1474844400"/>
    <n v="1469871148"/>
    <b v="0"/>
    <n v="80"/>
    <b v="1"/>
    <x v="1"/>
    <s v="plays"/>
    <x v="3523"/>
    <x v="2"/>
    <m/>
  </r>
  <r>
    <n v="3524"/>
    <s v="Sweet, Sweet Spirit"/>
    <s v="A West Texas matriarch is enraged by the news that her gay grandson has been the victim of a hate crime committed by his own father."/>
    <n v="20000"/>
    <n v="10"/>
    <x v="0"/>
    <x v="0"/>
    <s v="USD"/>
    <n v="1410580800"/>
    <n v="1409336373"/>
    <b v="0"/>
    <n v="74"/>
    <b v="1"/>
    <x v="1"/>
    <s v="plays"/>
    <x v="3524"/>
    <x v="3"/>
    <m/>
  </r>
  <r>
    <n v="3525"/>
    <s v="Talk to Me Like The Rain and Let Me Listen"/>
    <s v="The Attic interns present Tennessee Williams's &quot;Talk to Me Like the Rain and Let Me Listen&quot; performing at The Flea Theater!"/>
    <n v="42500"/>
    <n v="10"/>
    <x v="0"/>
    <x v="0"/>
    <s v="USD"/>
    <n v="1439136000"/>
    <n v="1438188106"/>
    <b v="0"/>
    <n v="7"/>
    <b v="1"/>
    <x v="1"/>
    <s v="plays"/>
    <x v="3525"/>
    <x v="0"/>
    <m/>
  </r>
  <r>
    <n v="3526"/>
    <s v="Human, Kind Theater Project"/>
    <s v="By day we perform Acts of Kindness, by night we perform free theater, all sustained by the love of our neighbors, not ticket prices."/>
    <n v="20000"/>
    <n v="10"/>
    <x v="0"/>
    <x v="0"/>
    <s v="USD"/>
    <n v="1461823140"/>
    <n v="1459411371"/>
    <b v="0"/>
    <n v="34"/>
    <b v="1"/>
    <x v="1"/>
    <s v="plays"/>
    <x v="3526"/>
    <x v="2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5"/>
    <n v="10"/>
    <x v="0"/>
    <x v="0"/>
    <s v="USD"/>
    <n v="1436587140"/>
    <n v="1434069205"/>
    <b v="0"/>
    <n v="86"/>
    <b v="1"/>
    <x v="1"/>
    <s v="plays"/>
    <x v="3527"/>
    <x v="0"/>
    <m/>
  </r>
  <r>
    <n v="3528"/>
    <s v="World premiere of BIRTHDAY SUIT at the Old Red Lion"/>
    <s v="pluck. productions present their first four-week run - the world premiere of David K. Barnes' BIRTHDAY SUIT at the Old Red Lion."/>
    <n v="22000"/>
    <n v="10"/>
    <x v="0"/>
    <x v="1"/>
    <s v="GBP"/>
    <n v="1484740918"/>
    <n v="1483012918"/>
    <b v="0"/>
    <n v="37"/>
    <b v="1"/>
    <x v="1"/>
    <s v="plays"/>
    <x v="3528"/>
    <x v="2"/>
    <m/>
  </r>
  <r>
    <n v="3529"/>
    <s v="Face Off Theatre Company Inaugural Season 2015-2016"/>
    <s v="Partners w/the Black Arts &amp; Cultural Center; we use theatre to EDUCATE &amp; EMPOWER through diverse expressions of the human experience."/>
    <n v="5000"/>
    <n v="10"/>
    <x v="0"/>
    <x v="0"/>
    <s v="USD"/>
    <n v="1436749200"/>
    <n v="1434997018"/>
    <b v="0"/>
    <n v="18"/>
    <b v="1"/>
    <x v="1"/>
    <s v="plays"/>
    <x v="3529"/>
    <x v="0"/>
    <m/>
  </r>
  <r>
    <n v="3530"/>
    <s v="Far From Fiction"/>
    <s v="â€œFar From Fictionâ€ is a powerful play, written by Sally Willis, offering insights into a new understanding of  female psychology."/>
    <n v="5000"/>
    <n v="10"/>
    <x v="0"/>
    <x v="1"/>
    <s v="GBP"/>
    <n v="1460318400"/>
    <n v="1457881057"/>
    <b v="0"/>
    <n v="22"/>
    <b v="1"/>
    <x v="1"/>
    <s v="plays"/>
    <x v="3530"/>
    <x v="2"/>
    <m/>
  </r>
  <r>
    <n v="3531"/>
    <s v="The Reinvention of Lily Johnson"/>
    <s v="A political comedy for a crazy election year"/>
    <n v="50000"/>
    <n v="10"/>
    <x v="0"/>
    <x v="0"/>
    <s v="USD"/>
    <n v="1467301334"/>
    <n v="1464709334"/>
    <b v="0"/>
    <n v="26"/>
    <b v="1"/>
    <x v="1"/>
    <s v="plays"/>
    <x v="3531"/>
    <x v="2"/>
    <m/>
  </r>
  <r>
    <n v="3532"/>
    <s v="&quot;I Will Speak For Myself&quot;"/>
    <s v="Our goal: To produce a stirring one-woman show historically based on African-American womenâ€™s experiences, struggles, and journeys."/>
    <n v="1500"/>
    <n v="10"/>
    <x v="0"/>
    <x v="0"/>
    <s v="USD"/>
    <n v="1411012740"/>
    <n v="1409667827"/>
    <b v="0"/>
    <n v="27"/>
    <b v="1"/>
    <x v="1"/>
    <s v="plays"/>
    <x v="3532"/>
    <x v="3"/>
    <m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x v="0"/>
    <s v="USD"/>
    <n v="1447269367"/>
    <n v="1444673767"/>
    <b v="0"/>
    <n v="8"/>
    <b v="1"/>
    <x v="1"/>
    <s v="plays"/>
    <x v="3533"/>
    <x v="0"/>
    <m/>
  </r>
  <r>
    <n v="3534"/>
    <s v="Night of Ashes"/>
    <s v="A Theatrical Prequel to Hell's Rebels, the current Pathfinder Adventure Path from Paizo Publishing"/>
    <n v="1000"/>
    <n v="10"/>
    <x v="0"/>
    <x v="0"/>
    <s v="USD"/>
    <n v="1443711623"/>
    <n v="1440687623"/>
    <b v="0"/>
    <n v="204"/>
    <b v="1"/>
    <x v="1"/>
    <s v="plays"/>
    <x v="3534"/>
    <x v="0"/>
    <m/>
  </r>
  <r>
    <n v="3535"/>
    <s v="Twelve Angry Women"/>
    <s v="On the 60th anniversary of Twelve Angry Men, 12 female writers create 12 short pieces about what makes them angry."/>
    <n v="200"/>
    <n v="10"/>
    <x v="0"/>
    <x v="1"/>
    <s v="GBP"/>
    <n v="1443808800"/>
    <n v="1441120910"/>
    <b v="0"/>
    <n v="46"/>
    <b v="1"/>
    <x v="1"/>
    <s v="plays"/>
    <x v="3535"/>
    <x v="0"/>
    <m/>
  </r>
  <r>
    <n v="3536"/>
    <s v="Paria Exchange at Dave's Leicester Comedy Festival"/>
    <s v="&quot;Inteligent, Inspired and Inimitable&quot; Nottingham's leading two man improv show is heading to Dave's Leicester Comedy Festival."/>
    <n v="25000"/>
    <n v="10"/>
    <x v="0"/>
    <x v="1"/>
    <s v="GBP"/>
    <n v="1450612740"/>
    <n v="1448040425"/>
    <b v="0"/>
    <n v="17"/>
    <b v="1"/>
    <x v="1"/>
    <s v="plays"/>
    <x v="3536"/>
    <x v="0"/>
    <m/>
  </r>
  <r>
    <n v="3537"/>
    <s v="The Untold Tales of the Brothers Grimm"/>
    <s v="A fast-pace, zany comedy involving six actors performing seven usually untold Grimm Fairy Tales about giants, witches, demons and more!"/>
    <n v="25000"/>
    <n v="10"/>
    <x v="0"/>
    <x v="5"/>
    <s v="CAD"/>
    <n v="1416211140"/>
    <n v="1413016216"/>
    <b v="0"/>
    <n v="28"/>
    <b v="1"/>
    <x v="1"/>
    <s v="plays"/>
    <x v="3537"/>
    <x v="3"/>
    <m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x v="1"/>
    <s v="GBP"/>
    <n v="1471428340"/>
    <n v="1469009140"/>
    <b v="0"/>
    <n v="83"/>
    <b v="1"/>
    <x v="1"/>
    <s v="plays"/>
    <x v="3538"/>
    <x v="2"/>
    <m/>
  </r>
  <r>
    <n v="3539"/>
    <s v="Chokehold"/>
    <s v="A searing new play that takes  an unflinching look at the terrible costs of police shootings in the African American community."/>
    <n v="1250"/>
    <n v="10"/>
    <x v="0"/>
    <x v="0"/>
    <s v="USD"/>
    <n v="1473358122"/>
    <n v="1471543722"/>
    <b v="0"/>
    <n v="13"/>
    <b v="1"/>
    <x v="1"/>
    <s v="plays"/>
    <x v="3539"/>
    <x v="2"/>
    <m/>
  </r>
  <r>
    <n v="3540"/>
    <s v="The Silence at the Song's End"/>
    <s v="A brand new stage adaptation of the Libby Purves/Nicholas Heiney book. A new work involving music, poetry and fajitas. #timetochange"/>
    <n v="30000"/>
    <n v="10"/>
    <x v="0"/>
    <x v="1"/>
    <s v="GBP"/>
    <n v="1466899491"/>
    <n v="1464307491"/>
    <b v="0"/>
    <n v="8"/>
    <b v="1"/>
    <x v="1"/>
    <s v="plays"/>
    <x v="3540"/>
    <x v="2"/>
    <m/>
  </r>
  <r>
    <n v="3541"/>
    <s v="Twelfth Night or What You Will"/>
    <s v="Yellowbelly Theatre needs your help to bring this incredible play of love, lust and mistaken identity to life in our debut performance!"/>
    <n v="1500"/>
    <n v="10"/>
    <x v="0"/>
    <x v="1"/>
    <s v="GBP"/>
    <n v="1441042275"/>
    <n v="1438882275"/>
    <b v="0"/>
    <n v="32"/>
    <b v="1"/>
    <x v="1"/>
    <s v="plays"/>
    <x v="3541"/>
    <x v="0"/>
    <m/>
  </r>
  <r>
    <n v="3542"/>
    <s v="Gifts of War"/>
    <s v="Ancient Greece. Giddy, champagne soaked debauchery celebrating the Trojan War's end leads to a shocking and deadly surprise."/>
    <n v="100"/>
    <n v="10"/>
    <x v="0"/>
    <x v="0"/>
    <s v="USD"/>
    <n v="1410099822"/>
    <n v="1404915822"/>
    <b v="0"/>
    <n v="85"/>
    <b v="1"/>
    <x v="1"/>
    <s v="plays"/>
    <x v="3542"/>
    <x v="3"/>
    <m/>
  </r>
  <r>
    <n v="3543"/>
    <s v="&quot;CIRQUE CAPRICIEUX, the greatest one woman show on earth&quot;"/>
    <s v="A circus theater show. An escaped carousel horse and a beautiful wire dancer let the fantasies run wild."/>
    <n v="600"/>
    <n v="10"/>
    <x v="0"/>
    <x v="12"/>
    <s v="EUR"/>
    <n v="1435255659"/>
    <n v="1432663659"/>
    <b v="0"/>
    <n v="29"/>
    <b v="1"/>
    <x v="1"/>
    <s v="plays"/>
    <x v="3543"/>
    <x v="0"/>
    <m/>
  </r>
  <r>
    <n v="3544"/>
    <s v="Gruoch, or Lady Macbeth"/>
    <s v="Death &amp; Pretzels presents the world premiere of Paul Pasulka's Gruoch, or Lady Macbeth"/>
    <n v="500"/>
    <n v="10"/>
    <x v="0"/>
    <x v="0"/>
    <s v="USD"/>
    <n v="1425758257"/>
    <n v="1423166257"/>
    <b v="0"/>
    <n v="24"/>
    <b v="1"/>
    <x v="1"/>
    <s v="plays"/>
    <x v="3544"/>
    <x v="0"/>
    <m/>
  </r>
  <r>
    <n v="3545"/>
    <s v="Shakespeare!! To fund or not to fund, that is the Question?"/>
    <s v="FUND our teens in Shakespeare's comedy &quot;The Merchant of Venice&quot;. Donating pays for our venue/insurance located in Woodland, CA."/>
    <n v="5000"/>
    <n v="10"/>
    <x v="0"/>
    <x v="0"/>
    <s v="USD"/>
    <n v="1428780159"/>
    <n v="1426188159"/>
    <b v="0"/>
    <n v="8"/>
    <b v="1"/>
    <x v="1"/>
    <s v="plays"/>
    <x v="3545"/>
    <x v="0"/>
    <m/>
  </r>
  <r>
    <n v="3546"/>
    <s v="2015 Philadelphia Premier: Bonhoeffer's Cost"/>
    <s v="Help us produce this revealing play about Nazi-resistance member Dietrich Bonhoeffer and his final years of incarceration during WWII."/>
    <n v="18000"/>
    <n v="10"/>
    <x v="0"/>
    <x v="0"/>
    <s v="USD"/>
    <n v="1427860740"/>
    <n v="1426002684"/>
    <b v="0"/>
    <n v="19"/>
    <b v="1"/>
    <x v="1"/>
    <s v="plays"/>
    <x v="3546"/>
    <x v="0"/>
    <m/>
  </r>
  <r>
    <n v="3547"/>
    <s v="Tommy and Me by Ray Didinger - Theatre Exile"/>
    <s v="Help to bring this heart warming story of Ray Didinger's relationship with his boyhood hero Tommy McDonald to life."/>
    <n v="3500"/>
    <n v="10"/>
    <x v="0"/>
    <x v="0"/>
    <s v="USD"/>
    <n v="1463198340"/>
    <n v="1461117201"/>
    <b v="0"/>
    <n v="336"/>
    <b v="1"/>
    <x v="1"/>
    <s v="plays"/>
    <x v="3547"/>
    <x v="2"/>
    <m/>
  </r>
  <r>
    <n v="3548"/>
    <s v="THE UNDERSTUDY @ WORKING STAGE"/>
    <s v="We're putting together a production of THE UNDERSTUDY by Theresa Rebeck and hope you'll help us share this story."/>
    <n v="8000"/>
    <n v="10"/>
    <x v="0"/>
    <x v="0"/>
    <s v="USD"/>
    <n v="1457139600"/>
    <n v="1455230214"/>
    <b v="0"/>
    <n v="13"/>
    <b v="1"/>
    <x v="1"/>
    <s v="plays"/>
    <x v="3548"/>
    <x v="2"/>
    <m/>
  </r>
  <r>
    <n v="3549"/>
    <s v="The Munitionettes"/>
    <s v="Help us bring to life tales of hardship, danger and community of extraordinary women working in WW1 munitions factories."/>
    <n v="800"/>
    <n v="10"/>
    <x v="0"/>
    <x v="1"/>
    <s v="GBP"/>
    <n v="1441358873"/>
    <n v="1438939673"/>
    <b v="0"/>
    <n v="42"/>
    <b v="1"/>
    <x v="1"/>
    <s v="plays"/>
    <x v="3549"/>
    <x v="0"/>
    <m/>
  </r>
  <r>
    <n v="3550"/>
    <s v="MOONFACE"/>
    <s v="MOONFACE explores the formative f***k-ups of adolescence. Fresh, incisive new writing. Monologue, movement and striking naturalism."/>
    <n v="3000"/>
    <n v="10"/>
    <x v="0"/>
    <x v="1"/>
    <s v="GBP"/>
    <n v="1462224398"/>
    <n v="1459632398"/>
    <b v="0"/>
    <n v="64"/>
    <b v="1"/>
    <x v="1"/>
    <s v="plays"/>
    <x v="3550"/>
    <x v="2"/>
    <m/>
  </r>
  <r>
    <n v="3551"/>
    <s v="2014 UASPA Theatre Showcase"/>
    <s v="UASPA is a performing arts high school producing its 2014 Theatre Showcase featuring our strongest performances and original work."/>
    <n v="3500"/>
    <n v="10"/>
    <x v="0"/>
    <x v="0"/>
    <s v="USD"/>
    <n v="1400796420"/>
    <n v="1398342170"/>
    <b v="0"/>
    <n v="25"/>
    <b v="1"/>
    <x v="1"/>
    <s v="plays"/>
    <x v="3551"/>
    <x v="3"/>
    <m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x v="1"/>
    <s v="GBP"/>
    <n v="1403964324"/>
    <n v="1401372324"/>
    <b v="0"/>
    <n v="20"/>
    <b v="1"/>
    <x v="1"/>
    <s v="plays"/>
    <x v="3552"/>
    <x v="3"/>
    <m/>
  </r>
  <r>
    <n v="3553"/>
    <s v="Coming Home"/>
    <s v="Professional actors bring to life the true stories of 5 African-Americans struggling with mental health and their search for healing."/>
    <n v="2995"/>
    <n v="8"/>
    <x v="0"/>
    <x v="0"/>
    <s v="USD"/>
    <n v="1439337600"/>
    <n v="1436575280"/>
    <b v="0"/>
    <n v="104"/>
    <b v="1"/>
    <x v="1"/>
    <s v="plays"/>
    <x v="3553"/>
    <x v="0"/>
    <m/>
  </r>
  <r>
    <n v="3554"/>
    <s v="MASKS: Off-Broadway Debut"/>
    <s v="MASKS is a dramedy dealing with what it means to be alive, the reliability of identity, and what it means to suffer."/>
    <n v="200000"/>
    <n v="8"/>
    <x v="0"/>
    <x v="0"/>
    <s v="USD"/>
    <n v="1423674000"/>
    <n v="1421025159"/>
    <b v="0"/>
    <n v="53"/>
    <b v="1"/>
    <x v="1"/>
    <s v="plays"/>
    <x v="3554"/>
    <x v="0"/>
    <m/>
  </r>
  <r>
    <n v="3555"/>
    <s v="Free Theatre for Kids: Baby Living Room"/>
    <s v="Baby Living Room is a project created by Spazio Farma Mestre for children: free theatre for kids as sustainable education for families"/>
    <n v="500"/>
    <n v="8"/>
    <x v="0"/>
    <x v="13"/>
    <s v="EUR"/>
    <n v="1479382594"/>
    <n v="1476786994"/>
    <b v="0"/>
    <n v="14"/>
    <b v="1"/>
    <x v="1"/>
    <s v="plays"/>
    <x v="3555"/>
    <x v="2"/>
    <m/>
  </r>
  <r>
    <n v="3556"/>
    <s v="Immortal"/>
    <s v="'Immortal', a play about five English Air Bombers in WW2, is an exciting first project for the brand new Production Company, GreanTea."/>
    <n v="1000"/>
    <n v="8"/>
    <x v="0"/>
    <x v="1"/>
    <s v="GBP"/>
    <n v="1408289724"/>
    <n v="1403105724"/>
    <b v="0"/>
    <n v="20"/>
    <b v="1"/>
    <x v="1"/>
    <s v="plays"/>
    <x v="3556"/>
    <x v="3"/>
    <m/>
  </r>
  <r>
    <n v="3557"/>
    <s v="Good Bread Alley"/>
    <s v="A play by April Yvette Thompson. A Gullah Healer Woman and an Afro-Cuban Priest forge a new world of magic &amp; dreams in Jim Crow Miami."/>
    <n v="60000"/>
    <n v="8"/>
    <x v="0"/>
    <x v="0"/>
    <s v="USD"/>
    <n v="1399271911"/>
    <n v="1396334311"/>
    <b v="0"/>
    <n v="558"/>
    <b v="1"/>
    <x v="1"/>
    <s v="plays"/>
    <x v="3557"/>
    <x v="3"/>
    <m/>
  </r>
  <r>
    <n v="3558"/>
    <s v="SPILL - A verbatim show about sex"/>
    <s v="We're making a show about sex. Because it's important, everyone wants to talk about it and it's at the start of everything."/>
    <n v="3000"/>
    <n v="7"/>
    <x v="0"/>
    <x v="1"/>
    <s v="GBP"/>
    <n v="1435352400"/>
    <n v="1431718575"/>
    <b v="0"/>
    <n v="22"/>
    <b v="1"/>
    <x v="1"/>
    <s v="plays"/>
    <x v="3558"/>
    <x v="0"/>
    <m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x v="2"/>
    <s v="AUD"/>
    <n v="1438333080"/>
    <n v="1436408308"/>
    <b v="0"/>
    <n v="24"/>
    <b v="1"/>
    <x v="1"/>
    <s v="plays"/>
    <x v="3559"/>
    <x v="0"/>
    <m/>
  </r>
  <r>
    <n v="3560"/>
    <s v="Book Club: A Comedy"/>
    <s v="The world premiere of an endearing play about love, friendship, men's styling putty, Dungeons &amp; Dragons &amp; our capacity for forbearance."/>
    <n v="28000"/>
    <n v="7"/>
    <x v="0"/>
    <x v="5"/>
    <s v="CAD"/>
    <n v="1432694700"/>
    <n v="1429651266"/>
    <b v="0"/>
    <n v="74"/>
    <b v="1"/>
    <x v="1"/>
    <s v="plays"/>
    <x v="3560"/>
    <x v="0"/>
    <m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x v="0"/>
    <s v="USD"/>
    <n v="1438799760"/>
    <n v="1437236378"/>
    <b v="0"/>
    <n v="54"/>
    <b v="1"/>
    <x v="1"/>
    <s v="plays"/>
    <x v="3561"/>
    <x v="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500"/>
    <n v="6"/>
    <x v="0"/>
    <x v="1"/>
    <s v="GBP"/>
    <n v="1457906400"/>
    <n v="1457115427"/>
    <b v="0"/>
    <n v="31"/>
    <b v="1"/>
    <x v="1"/>
    <s v="plays"/>
    <x v="3562"/>
    <x v="2"/>
    <m/>
  </r>
  <r>
    <n v="3563"/>
    <s v="A History, w Nowell Edmurnds at the Edinburgh Fringe!"/>
    <s v="Written a solo show about celebrity, and I'll be performing it at the famous Just The Tonic this Edinburgh Fringe - Help me get there!"/>
    <n v="20000"/>
    <n v="6"/>
    <x v="0"/>
    <x v="1"/>
    <s v="GBP"/>
    <n v="1470078000"/>
    <n v="1467648456"/>
    <b v="0"/>
    <n v="25"/>
    <b v="1"/>
    <x v="1"/>
    <s v="plays"/>
    <x v="3563"/>
    <x v="2"/>
    <m/>
  </r>
  <r>
    <n v="3564"/>
    <s v="The Pillowman Aberdeen"/>
    <s v="Multi Award-Winng play THE PILLOWMAN coming to the Arts Centre Theatre, Aberdeen"/>
    <n v="7000"/>
    <n v="6"/>
    <x v="0"/>
    <x v="1"/>
    <s v="GBP"/>
    <n v="1444060800"/>
    <n v="1440082649"/>
    <b v="0"/>
    <n v="17"/>
    <b v="1"/>
    <x v="1"/>
    <s v="plays"/>
    <x v="3564"/>
    <x v="0"/>
    <m/>
  </r>
  <r>
    <n v="3565"/>
    <s v="The Honeymoon is Over - An Original Play by Zakry Fin"/>
    <s v="The Honeymoon is Over is a romantic comedy about a recently eloped couple learning the dynamics of living together for the first time."/>
    <n v="3000"/>
    <n v="6"/>
    <x v="0"/>
    <x v="0"/>
    <s v="USD"/>
    <n v="1420048208"/>
    <n v="1417456208"/>
    <b v="0"/>
    <n v="12"/>
    <b v="1"/>
    <x v="1"/>
    <s v="plays"/>
    <x v="3565"/>
    <x v="3"/>
    <m/>
  </r>
  <r>
    <n v="3566"/>
    <s v="VANITY BITES BACK by Helen Duff"/>
    <s v="A &quot;bold, subversive and very funny&quot; clown cookery show about searching for self worth in a cheesecake - VAULT Festival &amp; Tour 2015"/>
    <n v="18000"/>
    <n v="6"/>
    <x v="0"/>
    <x v="1"/>
    <s v="GBP"/>
    <n v="1422015083"/>
    <n v="1419423083"/>
    <b v="0"/>
    <n v="38"/>
    <b v="1"/>
    <x v="1"/>
    <s v="plays"/>
    <x v="3566"/>
    <x v="3"/>
    <m/>
  </r>
  <r>
    <n v="3567"/>
    <s v="Back To Blackbrick- A new play with live music"/>
    <s v="First stage adaptation of Sarah Moore Fitzgerald's beautiful novel about Alzheimer's and time travel with a live folk score."/>
    <n v="5000"/>
    <n v="6"/>
    <x v="0"/>
    <x v="1"/>
    <s v="GBP"/>
    <n v="1433964444"/>
    <n v="1431372444"/>
    <b v="0"/>
    <n v="41"/>
    <b v="1"/>
    <x v="1"/>
    <s v="plays"/>
    <x v="3567"/>
    <x v="0"/>
    <m/>
  </r>
  <r>
    <n v="3568"/>
    <s v="The Fairy Tale: A Little Daylight"/>
    <s v="GK. Jr (for student actors 12 and under) will bring George Macdonald's story to life. 10+ speaking parts &amp; many non-speaking parts!"/>
    <n v="750"/>
    <n v="6"/>
    <x v="0"/>
    <x v="0"/>
    <s v="USD"/>
    <n v="1410975994"/>
    <n v="1408383994"/>
    <b v="0"/>
    <n v="19"/>
    <b v="1"/>
    <x v="1"/>
    <s v="plays"/>
    <x v="3568"/>
    <x v="3"/>
    <m/>
  </r>
  <r>
    <n v="3569"/>
    <s v="Green Light Productions produces theatre created by women"/>
    <s v="In 2015, Green Light is producing 3 shows of new plays exclusively written, directed and created by women- help make it happen!"/>
    <n v="50000"/>
    <n v="5"/>
    <x v="0"/>
    <x v="0"/>
    <s v="USD"/>
    <n v="1420734696"/>
    <n v="1418142696"/>
    <b v="0"/>
    <n v="41"/>
    <b v="1"/>
    <x v="1"/>
    <s v="plays"/>
    <x v="3569"/>
    <x v="3"/>
    <m/>
  </r>
  <r>
    <n v="3570"/>
    <s v="The Lower Depths"/>
    <s v="Theatre Machine presents an all-new adaptation of Maxim Gorky's classic of Russian theatre, The Lower Depths."/>
    <n v="5000"/>
    <n v="5"/>
    <x v="0"/>
    <x v="0"/>
    <s v="USD"/>
    <n v="1420009200"/>
    <n v="1417593483"/>
    <b v="0"/>
    <n v="26"/>
    <b v="1"/>
    <x v="1"/>
    <s v="plays"/>
    <x v="3570"/>
    <x v="3"/>
    <m/>
  </r>
  <r>
    <n v="3571"/>
    <s v="Cans at Theatre503"/>
    <s v="Support Kuleshovâ€™s first full length production; help to build the set and bring a fierce and important new play to life"/>
    <n v="30000"/>
    <n v="5"/>
    <x v="0"/>
    <x v="1"/>
    <s v="GBP"/>
    <n v="1414701413"/>
    <n v="1412109413"/>
    <b v="0"/>
    <n v="25"/>
    <b v="1"/>
    <x v="1"/>
    <s v="plays"/>
    <x v="3571"/>
    <x v="3"/>
    <m/>
  </r>
  <r>
    <n v="3572"/>
    <s v="Monster"/>
    <s v="A darkly comic one woman show by Abram Rooney as part of The Camden Fringe 2015."/>
    <n v="780"/>
    <n v="5"/>
    <x v="0"/>
    <x v="1"/>
    <s v="GBP"/>
    <n v="1434894082"/>
    <n v="1432302082"/>
    <b v="0"/>
    <n v="9"/>
    <b v="1"/>
    <x v="1"/>
    <s v="plays"/>
    <x v="3572"/>
    <x v="0"/>
    <m/>
  </r>
  <r>
    <n v="3573"/>
    <s v="Licensed To Ill"/>
    <s v="London based theatre makers collaborating to create a new show about the history of HipHop."/>
    <n v="4290"/>
    <n v="5"/>
    <x v="0"/>
    <x v="1"/>
    <s v="GBP"/>
    <n v="1415440846"/>
    <n v="1412845246"/>
    <b v="0"/>
    <n v="78"/>
    <b v="1"/>
    <x v="1"/>
    <s v="plays"/>
    <x v="3573"/>
    <x v="3"/>
    <m/>
  </r>
  <r>
    <n v="3574"/>
    <s v="Galli Theater Fresh Start Fundraiser"/>
    <s v="Help Galli Theater continue to bring fairytales to children in English &amp; German in our theater and to institutions serving children."/>
    <n v="12999"/>
    <n v="5"/>
    <x v="0"/>
    <x v="0"/>
    <s v="USD"/>
    <n v="1415921848"/>
    <n v="1413326248"/>
    <b v="0"/>
    <n v="45"/>
    <b v="1"/>
    <x v="1"/>
    <s v="plays"/>
    <x v="3574"/>
    <x v="3"/>
    <m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x v="0"/>
    <s v="USD"/>
    <n v="1470887940"/>
    <n v="1468176527"/>
    <b v="0"/>
    <n v="102"/>
    <b v="1"/>
    <x v="1"/>
    <s v="plays"/>
    <x v="3575"/>
    <x v="2"/>
    <m/>
  </r>
  <r>
    <n v="3576"/>
    <s v="Vote for Next Season's Shows!"/>
    <s v="Vote here for whatever show you want to see next year! No gimmick, no stretch goals, just a simple vote and a free ticket."/>
    <n v="2100"/>
    <n v="5"/>
    <x v="0"/>
    <x v="0"/>
    <s v="USD"/>
    <n v="1480947054"/>
    <n v="1475759454"/>
    <b v="0"/>
    <n v="5"/>
    <b v="1"/>
    <x v="1"/>
    <s v="plays"/>
    <x v="3576"/>
    <x v="2"/>
    <m/>
  </r>
  <r>
    <n v="3577"/>
    <s v="The Laramie Project in Utah County"/>
    <s v="Our goal is to bring this story of one town's processing of tragedy and their own community identity to Utah County."/>
    <n v="8000"/>
    <n v="5"/>
    <x v="0"/>
    <x v="0"/>
    <s v="USD"/>
    <n v="1430029680"/>
    <n v="1427741583"/>
    <b v="0"/>
    <n v="27"/>
    <b v="1"/>
    <x v="1"/>
    <s v="plays"/>
    <x v="3577"/>
    <x v="0"/>
    <m/>
  </r>
  <r>
    <n v="3578"/>
    <s v="Home"/>
    <s v="An unsparing, slightly surreal look at the effects of the private rented sector on two young women. Based on real events."/>
    <n v="75000"/>
    <n v="5"/>
    <x v="0"/>
    <x v="1"/>
    <s v="GBP"/>
    <n v="1462037777"/>
    <n v="1459445777"/>
    <b v="0"/>
    <n v="37"/>
    <b v="1"/>
    <x v="1"/>
    <s v="plays"/>
    <x v="3578"/>
    <x v="2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911"/>
    <n v="5"/>
    <x v="0"/>
    <x v="1"/>
    <s v="GBP"/>
    <n v="1459444656"/>
    <n v="1456856256"/>
    <b v="0"/>
    <n v="14"/>
    <b v="1"/>
    <x v="1"/>
    <s v="plays"/>
    <x v="3579"/>
    <x v="2"/>
    <m/>
  </r>
  <r>
    <n v="3580"/>
    <s v="Annabel Lost"/>
    <s v="Annabel Lost combines visual art and performance poetry to tell the story of two orphaned refugees, Quetzal and Rhime."/>
    <n v="5000"/>
    <n v="5"/>
    <x v="0"/>
    <x v="0"/>
    <s v="USD"/>
    <n v="1425185940"/>
    <n v="1421900022"/>
    <b v="0"/>
    <n v="27"/>
    <b v="1"/>
    <x v="1"/>
    <s v="plays"/>
    <x v="3580"/>
    <x v="0"/>
    <m/>
  </r>
  <r>
    <n v="3581"/>
    <s v="Get FREAK to the Edinburgh Fringe"/>
    <s v="An extraordinary, punchy and provocative new play, providing a voice for women to address their sexuality and self worth. #EDFREAK"/>
    <n v="2000"/>
    <n v="5"/>
    <x v="0"/>
    <x v="1"/>
    <s v="GBP"/>
    <n v="1406719110"/>
    <n v="1405509510"/>
    <b v="0"/>
    <n v="45"/>
    <b v="1"/>
    <x v="1"/>
    <s v="plays"/>
    <x v="3581"/>
    <x v="3"/>
    <m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1"/>
    <s v="plays"/>
    <x v="3582"/>
    <x v="2"/>
    <m/>
  </r>
  <r>
    <n v="3583"/>
    <s v="The Tragedy of Mario and Juliet"/>
    <s v="Bumbling architect Romeo and handsome contractor Mario meet their match while building a balcony for Verona, NJ siren, Juliet."/>
    <n v="10000"/>
    <n v="5"/>
    <x v="0"/>
    <x v="0"/>
    <s v="USD"/>
    <n v="1460970805"/>
    <n v="1455790405"/>
    <b v="0"/>
    <n v="24"/>
    <b v="1"/>
    <x v="1"/>
    <s v="plays"/>
    <x v="3583"/>
    <x v="2"/>
    <m/>
  </r>
  <r>
    <n v="3584"/>
    <s v="Pramkicker - Edinburgh and Beyond"/>
    <s v="Critically-acclaimed Old Trunk are back with their new play. _x000a_PRAMKICKER. _x000a__x000a_Written by Sadie Hasler &amp; directed by Sarah Mayhew."/>
    <n v="20000"/>
    <n v="5"/>
    <x v="0"/>
    <x v="1"/>
    <s v="GBP"/>
    <n v="1436772944"/>
    <n v="1434180944"/>
    <b v="0"/>
    <n v="112"/>
    <b v="1"/>
    <x v="1"/>
    <s v="plays"/>
    <x v="3584"/>
    <x v="0"/>
    <m/>
  </r>
  <r>
    <n v="3585"/>
    <s v="The Lost Boy (a play)"/>
    <s v="The world premiere of a play, a true story about love, loss, and a man reaching back in time as the only way to move forward."/>
    <n v="25000"/>
    <n v="5"/>
    <x v="0"/>
    <x v="0"/>
    <s v="USD"/>
    <n v="1419181890"/>
    <n v="1416589890"/>
    <b v="0"/>
    <n v="23"/>
    <b v="1"/>
    <x v="1"/>
    <s v="plays"/>
    <x v="3585"/>
    <x v="3"/>
    <m/>
  </r>
  <r>
    <n v="3586"/>
    <s v="Actors &amp; Musicians who are Blind or Autistic"/>
    <s v="See Theatre In A New Light"/>
    <n v="1000"/>
    <n v="5"/>
    <x v="0"/>
    <x v="0"/>
    <s v="USD"/>
    <n v="1474649070"/>
    <n v="1469465070"/>
    <b v="0"/>
    <n v="54"/>
    <b v="1"/>
    <x v="1"/>
    <s v="plays"/>
    <x v="3586"/>
    <x v="2"/>
    <m/>
  </r>
  <r>
    <n v="3587"/>
    <s v="Blue Stockings @ The Cockpit Theatre"/>
    <s v="The GSA BA (Hons) Acting class of 2016 are taking a transfer of their GSA Production to The Cockpit Theatre in London"/>
    <n v="3000"/>
    <n v="5"/>
    <x v="0"/>
    <x v="1"/>
    <s v="GBP"/>
    <n v="1467054000"/>
    <n v="1463144254"/>
    <b v="0"/>
    <n v="28"/>
    <b v="1"/>
    <x v="1"/>
    <s v="plays"/>
    <x v="3587"/>
    <x v="2"/>
    <m/>
  </r>
  <r>
    <n v="3588"/>
    <s v="MENTAL Play short-tour 2015!"/>
    <s v="Touring the fast-paced, playful and poignant story of three twenty-somethings in a mental-health support group."/>
    <n v="50000"/>
    <n v="5"/>
    <x v="0"/>
    <x v="1"/>
    <s v="GBP"/>
    <n v="1430348400"/>
    <n v="1428436410"/>
    <b v="0"/>
    <n v="11"/>
    <b v="1"/>
    <x v="1"/>
    <s v="plays"/>
    <x v="3588"/>
    <x v="0"/>
    <m/>
  </r>
  <r>
    <n v="3589"/>
    <s v="God is a Woman (The Untitled Mitchell Buckley Project)"/>
    <s v="After being officially selected for the 2015 FringeNYC Festival, we are looking for your help to put on this new and exciting play!"/>
    <n v="500"/>
    <n v="5"/>
    <x v="0"/>
    <x v="0"/>
    <s v="USD"/>
    <n v="1432654347"/>
    <n v="1430494347"/>
    <b v="0"/>
    <n v="62"/>
    <b v="1"/>
    <x v="1"/>
    <s v="plays"/>
    <x v="3589"/>
    <x v="0"/>
    <m/>
  </r>
  <r>
    <n v="3590"/>
    <s v="The Glasshouse"/>
    <s v="Two men on trial for desertion, confined within a Glasshouse. How long can friendship last? How much can a man stand before he breaks?"/>
    <n v="3000"/>
    <n v="5"/>
    <x v="0"/>
    <x v="1"/>
    <s v="GBP"/>
    <n v="1413792034"/>
    <n v="1411200034"/>
    <b v="0"/>
    <n v="73"/>
    <b v="1"/>
    <x v="1"/>
    <s v="plays"/>
    <x v="3590"/>
    <x v="3"/>
    <m/>
  </r>
  <r>
    <n v="3591"/>
    <s v="The Boy at the Edge of Everything NEXT STAGE RESIDENT SHOW"/>
    <s v="We are trying to produce a kid friendly show about an imaginative journey through space and time. Help us create our wonderland!!"/>
    <n v="10000"/>
    <n v="5"/>
    <x v="0"/>
    <x v="0"/>
    <s v="USD"/>
    <n v="1422075540"/>
    <n v="1419979544"/>
    <b v="0"/>
    <n v="18"/>
    <b v="1"/>
    <x v="1"/>
    <s v="plays"/>
    <x v="3591"/>
    <x v="3"/>
    <m/>
  </r>
  <r>
    <n v="3592"/>
    <s v="boom- a play by Peter Sinn Nachtrieb"/>
    <s v="Sex. Fish. A COMET THAT DESTROYS THE WORLD. boom a play by Peter Sinn Nachtrieb- Feb 19-21 at The Bridge in NYC."/>
    <n v="7500"/>
    <n v="5"/>
    <x v="0"/>
    <x v="0"/>
    <s v="USD"/>
    <n v="1423630740"/>
    <n v="1418673307"/>
    <b v="0"/>
    <n v="35"/>
    <b v="1"/>
    <x v="1"/>
    <s v="plays"/>
    <x v="3592"/>
    <x v="3"/>
    <m/>
  </r>
  <r>
    <n v="3593"/>
    <s v="&quot;Lucy &amp; Vincente&quot; A New Play about Lucille Ball"/>
    <s v="A staged reading for &quot;Lucy &amp; Vincente&quot; in NYC. A new play about Lucille Ball &amp; Vincente Minnelli in Hollywood, 1953."/>
    <n v="1500"/>
    <n v="5"/>
    <x v="0"/>
    <x v="0"/>
    <s v="USD"/>
    <n v="1420489560"/>
    <n v="1417469639"/>
    <b v="0"/>
    <n v="43"/>
    <b v="1"/>
    <x v="1"/>
    <s v="plays"/>
    <x v="3593"/>
    <x v="3"/>
    <m/>
  </r>
  <r>
    <n v="3594"/>
    <s v="HEDDA"/>
    <s v="An adaptation that realizes the internal struggle of Ibsenâ€™s most renowned protagonist as she traverses a claustrophobic social world"/>
    <n v="5000"/>
    <n v="5"/>
    <x v="0"/>
    <x v="0"/>
    <s v="USD"/>
    <n v="1472952982"/>
    <n v="1470792982"/>
    <b v="0"/>
    <n v="36"/>
    <b v="1"/>
    <x v="1"/>
    <s v="plays"/>
    <x v="3594"/>
    <x v="2"/>
    <m/>
  </r>
  <r>
    <n v="3595"/>
    <s v="The Flu Season"/>
    <s v="A new theatre company staging Will Eno's The Flu Season in Seattle"/>
    <n v="2000"/>
    <n v="5"/>
    <x v="0"/>
    <x v="0"/>
    <s v="USD"/>
    <n v="1426229940"/>
    <n v="1423959123"/>
    <b v="0"/>
    <n v="62"/>
    <b v="1"/>
    <x v="1"/>
    <s v="plays"/>
    <x v="3595"/>
    <x v="0"/>
    <m/>
  </r>
  <r>
    <n v="3596"/>
    <s v="SHADFLY - NEW PLAY AT THE ARTS PROJECT"/>
    <s v="A play about the last eight years of the life of Egon Schiele, one of the most influential Austrian Expressionist artists."/>
    <n v="2000"/>
    <n v="5"/>
    <x v="0"/>
    <x v="5"/>
    <s v="CAD"/>
    <n v="1409072982"/>
    <n v="1407258582"/>
    <b v="0"/>
    <n v="15"/>
    <b v="1"/>
    <x v="1"/>
    <s v="plays"/>
    <x v="3596"/>
    <x v="3"/>
    <m/>
  </r>
  <r>
    <n v="3597"/>
    <s v="Akvavit Theatre presents NOTHING OF ME by Arne Lygre"/>
    <s v="&quot;I think that I have my own will. I can stop this, I tell myself. But it's not true.&quot;"/>
    <n v="2000"/>
    <n v="5"/>
    <x v="0"/>
    <x v="0"/>
    <s v="USD"/>
    <n v="1456984740"/>
    <n v="1455717790"/>
    <b v="0"/>
    <n v="33"/>
    <b v="1"/>
    <x v="1"/>
    <s v="plays"/>
    <x v="3597"/>
    <x v="2"/>
    <m/>
  </r>
  <r>
    <n v="3598"/>
    <s v="Cinderella"/>
    <s v="River City Theatre Company needs your support as we embark on our thirteenth production, CINDERELLA!"/>
    <n v="3000"/>
    <n v="5"/>
    <x v="0"/>
    <x v="0"/>
    <s v="USD"/>
    <n v="1409720340"/>
    <n v="1408129822"/>
    <b v="0"/>
    <n v="27"/>
    <b v="1"/>
    <x v="1"/>
    <s v="plays"/>
    <x v="3598"/>
    <x v="3"/>
    <m/>
  </r>
  <r>
    <n v="3599"/>
    <s v="Promised Land"/>
    <s v="Help Chrysalis get this production off the ground!  An original play, we only need $500 to get this production on its feet!"/>
    <n v="2000"/>
    <n v="4"/>
    <x v="0"/>
    <x v="0"/>
    <s v="USD"/>
    <n v="1440892800"/>
    <n v="1438715077"/>
    <b v="0"/>
    <n v="17"/>
    <b v="1"/>
    <x v="1"/>
    <s v="plays"/>
    <x v="3599"/>
    <x v="0"/>
    <m/>
  </r>
  <r>
    <n v="3600"/>
    <s v="Pariah"/>
    <s v="The First Play From The Man Who Brought You The Black James Bond!"/>
    <n v="50000"/>
    <n v="4"/>
    <x v="0"/>
    <x v="0"/>
    <s v="USD"/>
    <n v="1476390164"/>
    <n v="1473970964"/>
    <b v="0"/>
    <n v="4"/>
    <b v="1"/>
    <x v="1"/>
    <s v="plays"/>
    <x v="3600"/>
    <x v="2"/>
    <m/>
  </r>
  <r>
    <n v="3601"/>
    <s v="Pink Confetti at The Courtyard Theatre, Hoxton"/>
    <s v="New play 'Pink Confetti' by Paul Roberts at The Courtyard Theatre produced by Etch and directed by Oliver Dawe."/>
    <n v="110000"/>
    <n v="4"/>
    <x v="0"/>
    <x v="1"/>
    <s v="GBP"/>
    <n v="1421452682"/>
    <n v="1418860682"/>
    <b v="0"/>
    <n v="53"/>
    <b v="1"/>
    <x v="1"/>
    <s v="plays"/>
    <x v="3601"/>
    <x v="3"/>
    <m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x v="0"/>
    <s v="USD"/>
    <n v="1463520479"/>
    <n v="1458336479"/>
    <b v="0"/>
    <n v="49"/>
    <b v="1"/>
    <x v="1"/>
    <s v="plays"/>
    <x v="3602"/>
    <x v="2"/>
    <m/>
  </r>
  <r>
    <n v="3603"/>
    <s v="Thank You For Waiting"/>
    <s v="Help produce &quot;Thank You For Waiting,&quot; a new play that explores friendship, loss, and mental illness, at the 2016 Frigid Festival!"/>
    <n v="2500"/>
    <n v="3"/>
    <x v="0"/>
    <x v="0"/>
    <s v="USD"/>
    <n v="1446759880"/>
    <n v="1444164280"/>
    <b v="0"/>
    <n v="57"/>
    <b v="1"/>
    <x v="1"/>
    <s v="plays"/>
    <x v="3603"/>
    <x v="0"/>
    <m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x v="0"/>
    <s v="USD"/>
    <n v="1461913140"/>
    <n v="1461370956"/>
    <b v="0"/>
    <n v="69"/>
    <b v="1"/>
    <x v="1"/>
    <s v="plays"/>
    <x v="3604"/>
    <x v="2"/>
    <m/>
  </r>
  <r>
    <n v="3605"/>
    <s v="Amateur production of The Blue Room by David Hare"/>
    <s v="We are a new Theatre Company who are fundraising to put on a new production of the play 'The Blue Room' in High Wycombe and Maidenhead"/>
    <n v="17500"/>
    <n v="3"/>
    <x v="0"/>
    <x v="1"/>
    <s v="GBP"/>
    <n v="1455390126"/>
    <n v="1452798126"/>
    <b v="0"/>
    <n v="15"/>
    <b v="1"/>
    <x v="1"/>
    <s v="plays"/>
    <x v="3605"/>
    <x v="2"/>
    <m/>
  </r>
  <r>
    <n v="3606"/>
    <s v="Critical Ambition - BLINK by Phil Porter"/>
    <s v="Support Swansea's youngest theatre company Critical Ambition, in their co-production of BLINK with Volcano and The Other Room."/>
    <n v="110"/>
    <n v="3"/>
    <x v="0"/>
    <x v="1"/>
    <s v="GBP"/>
    <n v="1471185057"/>
    <n v="1468593057"/>
    <b v="0"/>
    <n v="64"/>
    <b v="1"/>
    <x v="1"/>
    <s v="plays"/>
    <x v="3606"/>
    <x v="2"/>
    <m/>
  </r>
  <r>
    <n v="3607"/>
    <s v="E15 at The Pleasance and CPT"/>
    <s v="'E15' is a verbatim project that looks at the story of the Focus E15 Campaign"/>
    <n v="22000"/>
    <n v="3"/>
    <x v="0"/>
    <x v="1"/>
    <s v="GBP"/>
    <n v="1450137600"/>
    <n v="1448924882"/>
    <b v="0"/>
    <n v="20"/>
    <b v="1"/>
    <x v="1"/>
    <s v="plays"/>
    <x v="3607"/>
    <x v="0"/>
    <m/>
  </r>
  <r>
    <n v="3608"/>
    <s v="Petrification"/>
    <s v="Help us get the show on the road! Petrification is a new play about home, memory and identity and we need your help to tour."/>
    <n v="5000"/>
    <n v="3"/>
    <x v="0"/>
    <x v="1"/>
    <s v="GBP"/>
    <n v="1466172000"/>
    <n v="1463418090"/>
    <b v="0"/>
    <n v="27"/>
    <b v="1"/>
    <x v="1"/>
    <s v="plays"/>
    <x v="3608"/>
    <x v="2"/>
    <m/>
  </r>
  <r>
    <n v="3609"/>
    <s v="KHOJALY - Giving a voice to refugees across the world"/>
    <s v="KHOJALY is a new play that gives a voice to refugees the world over, telling the story of the survivors of the 1992 massacre in Khojaly"/>
    <n v="18000"/>
    <n v="3"/>
    <x v="0"/>
    <x v="1"/>
    <s v="GBP"/>
    <n v="1459378085"/>
    <n v="1456789685"/>
    <b v="0"/>
    <n v="21"/>
    <b v="1"/>
    <x v="1"/>
    <s v="plays"/>
    <x v="3609"/>
    <x v="2"/>
    <m/>
  </r>
  <r>
    <n v="3610"/>
    <s v="The Florence Company presents 'America'"/>
    <s v="The Florence Company premieres its first stage play at the Chelsea Theatre in London with an original piece of writing"/>
    <n v="150000"/>
    <n v="3"/>
    <x v="0"/>
    <x v="1"/>
    <s v="GBP"/>
    <n v="1439806936"/>
    <n v="1437214936"/>
    <b v="0"/>
    <n v="31"/>
    <b v="1"/>
    <x v="1"/>
    <s v="plays"/>
    <x v="3610"/>
    <x v="0"/>
    <m/>
  </r>
  <r>
    <n v="3611"/>
    <s v="Xavier Project: Leftovers"/>
    <s v="How do you retain a sense identity after losing your home, your family and your country? Leftovers is a play about refugees in Nairobi."/>
    <n v="10000"/>
    <n v="3"/>
    <x v="0"/>
    <x v="1"/>
    <s v="GBP"/>
    <n v="1428483201"/>
    <n v="1425891201"/>
    <b v="0"/>
    <n v="51"/>
    <b v="1"/>
    <x v="1"/>
    <s v="plays"/>
    <x v="3611"/>
    <x v="0"/>
    <m/>
  </r>
  <r>
    <n v="3612"/>
    <s v="Welcome Back To Harlem: A Hellfighter's Story"/>
    <s v="A Harlem Hellfighter struggles to re-integrate into his community after heroically fighting for his country in WW1."/>
    <n v="50000"/>
    <n v="3"/>
    <x v="0"/>
    <x v="5"/>
    <s v="CAD"/>
    <n v="1402334811"/>
    <n v="1401470811"/>
    <b v="0"/>
    <n v="57"/>
    <b v="1"/>
    <x v="1"/>
    <s v="plays"/>
    <x v="3612"/>
    <x v="3"/>
    <m/>
  </r>
  <r>
    <n v="3613"/>
    <s v="HIS NAME IS ARTHUR HOLMBERG"/>
    <s v="a woman walks into a bar except she looks like a man and no one's serving drinks. one night only"/>
    <n v="150"/>
    <n v="3"/>
    <x v="0"/>
    <x v="0"/>
    <s v="USD"/>
    <n v="1403964574"/>
    <n v="1401372574"/>
    <b v="0"/>
    <n v="20"/>
    <b v="1"/>
    <x v="1"/>
    <s v="plays"/>
    <x v="3613"/>
    <x v="3"/>
    <m/>
  </r>
  <r>
    <n v="3614"/>
    <s v="Gruesome Playground Injuries"/>
    <s v="A production of &quot;Gruesome Playground Injuries&quot; by Rajiv Joseph July 24th-August 9th at The Bakery in Denver, CO."/>
    <n v="1500"/>
    <n v="3"/>
    <x v="0"/>
    <x v="0"/>
    <s v="USD"/>
    <n v="1434675616"/>
    <n v="1432083616"/>
    <b v="0"/>
    <n v="71"/>
    <b v="1"/>
    <x v="1"/>
    <s v="plays"/>
    <x v="3614"/>
    <x v="0"/>
    <m/>
  </r>
  <r>
    <n v="3615"/>
    <s v="See Bob Run by Daniel MacIvor"/>
    <s v="Bob is on the road. Bob is on the run. But from what? Will she make it to her destination and what will she find whens she gets there?"/>
    <n v="60000"/>
    <n v="2"/>
    <x v="0"/>
    <x v="1"/>
    <s v="GBP"/>
    <n v="1449756896"/>
    <n v="1447164896"/>
    <b v="0"/>
    <n v="72"/>
    <b v="1"/>
    <x v="1"/>
    <s v="plays"/>
    <x v="3615"/>
    <x v="0"/>
    <m/>
  </r>
  <r>
    <n v="3616"/>
    <s v="Taming of the Shrew - New Wimbledon Theatre"/>
    <s v="A vibrant, gender-inverted film-noir adaptation of Shakespeare's brutal comedy Taming of the Shrew, a visceral physical spectacle."/>
    <n v="25000"/>
    <n v="2"/>
    <x v="0"/>
    <x v="1"/>
    <s v="GBP"/>
    <n v="1426801664"/>
    <n v="1424213264"/>
    <b v="0"/>
    <n v="45"/>
    <b v="1"/>
    <x v="1"/>
    <s v="plays"/>
    <x v="3616"/>
    <x v="0"/>
    <m/>
  </r>
  <r>
    <n v="3617"/>
    <s v="One Good Night by Aisling Caffrey"/>
    <s v="Venue hire and payment of designer for a darkly comic, all female play about power - losing it, wanting it and fighting to get it back"/>
    <n v="500"/>
    <n v="2"/>
    <x v="0"/>
    <x v="1"/>
    <s v="GBP"/>
    <n v="1488240000"/>
    <n v="1486996729"/>
    <b v="0"/>
    <n v="51"/>
    <b v="1"/>
    <x v="1"/>
    <s v="plays"/>
    <x v="3617"/>
    <x v="1"/>
    <m/>
  </r>
  <r>
    <n v="3618"/>
    <s v="Checkpoint 22"/>
    <s v="The play yet to be described as &quot;A surefire Edinburgh Fringe Festival Cult Hit&quot;. Coming to the Underbelly, Edinburgh, 5th-30th August."/>
    <n v="18950"/>
    <n v="2"/>
    <x v="0"/>
    <x v="1"/>
    <s v="GBP"/>
    <n v="1433343850"/>
    <n v="1430751850"/>
    <b v="0"/>
    <n v="56"/>
    <b v="1"/>
    <x v="1"/>
    <s v="plays"/>
    <x v="3618"/>
    <x v="0"/>
    <m/>
  </r>
  <r>
    <n v="3619"/>
    <s v="VST presents Sincerity Forever"/>
    <s v="We are a fledgling theatre company based in Atlanta looking to fund our first show, Sincerity Forever by playwright Mac Wellman."/>
    <n v="1500"/>
    <n v="2"/>
    <x v="0"/>
    <x v="0"/>
    <s v="USD"/>
    <n v="1479592800"/>
    <n v="1476760226"/>
    <b v="0"/>
    <n v="17"/>
    <b v="1"/>
    <x v="1"/>
    <s v="plays"/>
    <x v="3619"/>
    <x v="2"/>
    <m/>
  </r>
  <r>
    <n v="3620"/>
    <s v="The Irish play MISTERMAN by Enda Walsh, heads to Boulder"/>
    <s v="An Irish show about mental illness though the eyes of the man experiencing it. Support this show and help get it to Boulder and NYC."/>
    <n v="100"/>
    <n v="2"/>
    <x v="0"/>
    <x v="0"/>
    <s v="USD"/>
    <n v="1425528000"/>
    <n v="1422916261"/>
    <b v="0"/>
    <n v="197"/>
    <b v="1"/>
    <x v="1"/>
    <s v="plays"/>
    <x v="3620"/>
    <x v="0"/>
    <m/>
  </r>
  <r>
    <n v="3621"/>
    <s v="EverScape"/>
    <s v="Bare Theatre and Sonorous Road collaborate on the NC debut of  Allan Maule's gamer fantasy play that was extended in New York."/>
    <n v="250"/>
    <n v="2"/>
    <x v="0"/>
    <x v="0"/>
    <s v="USD"/>
    <n v="1475269200"/>
    <n v="1473200844"/>
    <b v="0"/>
    <n v="70"/>
    <b v="1"/>
    <x v="1"/>
    <s v="plays"/>
    <x v="3621"/>
    <x v="2"/>
    <m/>
  </r>
  <r>
    <n v="3622"/>
    <s v="Shakespeare's Pericles, Prince of Tyre"/>
    <s v="5 actors. 39 characters. 1 epic adventure. Presented by the Cradle Theatre Company."/>
    <n v="5000"/>
    <n v="2"/>
    <x v="0"/>
    <x v="0"/>
    <s v="USD"/>
    <n v="1411874580"/>
    <n v="1409030371"/>
    <b v="0"/>
    <n v="21"/>
    <b v="1"/>
    <x v="1"/>
    <s v="plays"/>
    <x v="3622"/>
    <x v="3"/>
    <m/>
  </r>
  <r>
    <n v="3623"/>
    <s v="Since I've Been Here"/>
    <s v="An original play exploring the complications of romantic relationships in all forms."/>
    <n v="100000"/>
    <n v="2"/>
    <x v="0"/>
    <x v="0"/>
    <s v="USD"/>
    <n v="1406358000"/>
    <n v="1404841270"/>
    <b v="0"/>
    <n v="34"/>
    <b v="1"/>
    <x v="1"/>
    <s v="plays"/>
    <x v="3623"/>
    <x v="3"/>
    <m/>
  </r>
  <r>
    <n v="3624"/>
    <s v="&quot;The Next Event&quot;"/>
    <s v="â€œThe Event of a Lifetimeâ€¦â€_x000a__x000a_After the books stopped selling, and family disappears..the next event is closer than expected for him."/>
    <n v="14000"/>
    <n v="2"/>
    <x v="0"/>
    <x v="0"/>
    <s v="USD"/>
    <n v="1471977290"/>
    <n v="1466793290"/>
    <b v="0"/>
    <n v="39"/>
    <b v="1"/>
    <x v="1"/>
    <s v="plays"/>
    <x v="3624"/>
    <x v="2"/>
    <m/>
  </r>
  <r>
    <n v="3625"/>
    <s v="Village Pub Theatre- FRINGE 2015"/>
    <s v="Help us run Leithâ€™s acclaimed, year round pub theatre VPT as part of Edinburgh Fringe 2015. Presenting 72 short plays over two weeks."/>
    <n v="800"/>
    <n v="2"/>
    <x v="0"/>
    <x v="1"/>
    <s v="GBP"/>
    <n v="1435851577"/>
    <n v="1433259577"/>
    <b v="0"/>
    <n v="78"/>
    <b v="1"/>
    <x v="1"/>
    <s v="plays"/>
    <x v="3625"/>
    <x v="0"/>
    <m/>
  </r>
  <r>
    <n v="3626"/>
    <s v="These are your lives."/>
    <s v="The first four-week performance run for our dance-theatre company, Geste Records, to be performed at The Yard Theatre in September."/>
    <n v="2500"/>
    <n v="2"/>
    <x v="0"/>
    <x v="1"/>
    <s v="GBP"/>
    <n v="1408204857"/>
    <n v="1406390457"/>
    <b v="0"/>
    <n v="48"/>
    <b v="1"/>
    <x v="1"/>
    <s v="plays"/>
    <x v="3626"/>
    <x v="3"/>
    <m/>
  </r>
  <r>
    <n v="3627"/>
    <s v="One Shot Theatre Company"/>
    <s v="One Shot Theatre Company is an organization that promotes youth theatre for social change, putting on shows that open a social dialogue"/>
    <n v="10000"/>
    <n v="2"/>
    <x v="0"/>
    <x v="0"/>
    <s v="USD"/>
    <n v="1463803140"/>
    <n v="1459446487"/>
    <b v="0"/>
    <n v="29"/>
    <b v="1"/>
    <x v="1"/>
    <s v="plays"/>
    <x v="3627"/>
    <x v="2"/>
    <m/>
  </r>
  <r>
    <n v="3628"/>
    <s v="Blast From the Past"/>
    <s v="I am asking for public funding to help put together a musical tribute titled &quot;Blast From The Past&quot; reenacting famous HipHop, RnB acts."/>
    <n v="2000"/>
    <n v="2"/>
    <x v="2"/>
    <x v="0"/>
    <s v="USD"/>
    <n v="1450040396"/>
    <n v="1444852796"/>
    <b v="0"/>
    <n v="0"/>
    <b v="0"/>
    <x v="1"/>
    <s v="musical"/>
    <x v="3628"/>
    <x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2000"/>
    <n v="2"/>
    <x v="2"/>
    <x v="0"/>
    <s v="USD"/>
    <n v="1462467600"/>
    <n v="1457403364"/>
    <b v="0"/>
    <n v="2"/>
    <b v="0"/>
    <x v="1"/>
    <s v="musical"/>
    <x v="3629"/>
    <x v="2"/>
    <m/>
  </r>
  <r>
    <n v="3630"/>
    <s v="Jeremy Kyle- The Opera"/>
    <s v="The Jeremy Kyle Show offers so much subject matter to create an opera with.  Along with his brilliant put downs it could be excellent!"/>
    <n v="1000000"/>
    <n v="2"/>
    <x v="2"/>
    <x v="1"/>
    <s v="GBP"/>
    <n v="1417295990"/>
    <n v="1414700390"/>
    <b v="0"/>
    <n v="1"/>
    <b v="0"/>
    <x v="1"/>
    <s v="musical"/>
    <x v="3630"/>
    <x v="3"/>
    <m/>
  </r>
  <r>
    <n v="3631"/>
    <s v="Evo: An Original Rock Opera"/>
    <s v="A revival of Shadowbox Live's Off-Broadway Rock Opera to uncompromisingly explore the darker urges of humankind. But we need your help!"/>
    <n v="30000"/>
    <n v="2"/>
    <x v="2"/>
    <x v="0"/>
    <s v="USD"/>
    <n v="1411444740"/>
    <n v="1409335497"/>
    <b v="0"/>
    <n v="59"/>
    <b v="0"/>
    <x v="1"/>
    <s v="musical"/>
    <x v="3631"/>
    <x v="3"/>
    <m/>
  </r>
  <r>
    <n v="3632"/>
    <s v="Some Enchanted Evening UK TOUR"/>
    <s v="A professional musical revue. First performed in 2013 as a short tour, to be embarking on a full length tour across the UK in 2015!"/>
    <n v="3000"/>
    <n v="1"/>
    <x v="2"/>
    <x v="1"/>
    <s v="GBP"/>
    <n v="1416781749"/>
    <n v="1415053749"/>
    <b v="0"/>
    <n v="1"/>
    <b v="0"/>
    <x v="1"/>
    <s v="musical"/>
    <x v="3632"/>
    <x v="3"/>
    <m/>
  </r>
  <r>
    <n v="3633"/>
    <s v="SMOKEY AND THE BANDIT: THE MUSICAL"/>
    <s v="SMOKEY AND THE BANDIT: THE MUSICAL_x000a_The classic film, characters and music you love, on stage, LIVE!"/>
    <n v="50000"/>
    <n v="1"/>
    <x v="2"/>
    <x v="0"/>
    <s v="USD"/>
    <n v="1479517200"/>
    <n v="1475765867"/>
    <b v="0"/>
    <n v="31"/>
    <b v="0"/>
    <x v="1"/>
    <s v="musical"/>
    <x v="3633"/>
    <x v="2"/>
    <m/>
  </r>
  <r>
    <n v="3634"/>
    <s v="Alice - A New Musical"/>
    <s v="Alice is an original musical for all ages with a unique new story based on Alice's Adventures in Wonderland, premiering in summer 2017."/>
    <n v="6300"/>
    <n v="1"/>
    <x v="2"/>
    <x v="5"/>
    <s v="CAD"/>
    <n v="1484366340"/>
    <n v="1480219174"/>
    <b v="0"/>
    <n v="18"/>
    <b v="0"/>
    <x v="1"/>
    <s v="musical"/>
    <x v="3634"/>
    <x v="2"/>
    <m/>
  </r>
  <r>
    <n v="3635"/>
    <s v="Mary's Son"/>
    <s v="Mary's Son is a pop opera about Jesus and the hope he brings to all people."/>
    <n v="12500"/>
    <n v="1"/>
    <x v="2"/>
    <x v="0"/>
    <s v="USD"/>
    <n v="1461186676"/>
    <n v="1458594676"/>
    <b v="0"/>
    <n v="10"/>
    <b v="0"/>
    <x v="1"/>
    <s v="musical"/>
    <x v="3635"/>
    <x v="2"/>
    <m/>
  </r>
  <r>
    <n v="3636"/>
    <s v="The Brother's of B-Block"/>
    <s v="The Brotherâ€™s of B-block is a musical play. A new take on &quot;OZ&quot; _x000a_The Wizard of OZ meets HBO's OZ."/>
    <n v="1010"/>
    <n v="1"/>
    <x v="2"/>
    <x v="0"/>
    <s v="USD"/>
    <n v="1442248829"/>
    <n v="1439224829"/>
    <b v="0"/>
    <n v="0"/>
    <b v="0"/>
    <x v="1"/>
    <s v="musical"/>
    <x v="3636"/>
    <x v="0"/>
    <m/>
  </r>
  <r>
    <n v="3637"/>
    <s v="The Ballad of Downtown Jake"/>
    <s v="THE BALLAD OF DOWNTOWN JAKE is a newly created contemporary music drama that is schedule to premiere in Phoenix, AZ in March 2015."/>
    <n v="3300"/>
    <n v="1"/>
    <x v="2"/>
    <x v="0"/>
    <s v="USD"/>
    <n v="1420130935"/>
    <n v="1417538935"/>
    <b v="0"/>
    <n v="14"/>
    <b v="0"/>
    <x v="1"/>
    <s v="musical"/>
    <x v="3637"/>
    <x v="3"/>
    <m/>
  </r>
  <r>
    <n v="3638"/>
    <s v="Project Hedwig and the Angry Inch"/>
    <s v="A rock and roll journey that explores love, loss, redemption, duality and ascension."/>
    <n v="60000"/>
    <n v="1"/>
    <x v="2"/>
    <x v="5"/>
    <s v="CAD"/>
    <n v="1429456132"/>
    <n v="1424275732"/>
    <b v="0"/>
    <n v="2"/>
    <b v="0"/>
    <x v="1"/>
    <s v="musical"/>
    <x v="3638"/>
    <x v="0"/>
    <m/>
  </r>
  <r>
    <n v="3639"/>
    <s v="POE!"/>
    <s v="POE is a tragicomic musical about the life and works of Edgar Poe, with Death as his therapist helping him find peace in the beyond."/>
    <n v="15000"/>
    <n v="1"/>
    <x v="2"/>
    <x v="0"/>
    <s v="USD"/>
    <n v="1475853060"/>
    <n v="1470672906"/>
    <b v="0"/>
    <n v="1"/>
    <b v="0"/>
    <x v="1"/>
    <s v="musical"/>
    <x v="3639"/>
    <x v="2"/>
    <m/>
  </r>
  <r>
    <n v="3640"/>
    <s v="Spring Awakening Presented by Catoctin Mountain Players"/>
    <s v="Help us bring the SPRING AWAKENING to Frederick, MD! _x000a__x000a_We're producing a project for young adults and could use your help."/>
    <n v="250000"/>
    <n v="1"/>
    <x v="2"/>
    <x v="0"/>
    <s v="USD"/>
    <n v="1431283530"/>
    <n v="1428691530"/>
    <b v="0"/>
    <n v="3"/>
    <b v="0"/>
    <x v="1"/>
    <s v="musical"/>
    <x v="3640"/>
    <x v="0"/>
    <m/>
  </r>
  <r>
    <n v="3641"/>
    <s v="THE PRYOR EMPIRE: A RICHARD PRYOR TRIBUTE"/>
    <s v="See Pryor from his teenage years to his last breath featuring his past wives, closest friends. &amp; his fan favorite character Mudbone."/>
    <n v="18000"/>
    <n v="1"/>
    <x v="2"/>
    <x v="0"/>
    <s v="USD"/>
    <n v="1412485200"/>
    <n v="1410966179"/>
    <b v="0"/>
    <n v="0"/>
    <b v="0"/>
    <x v="1"/>
    <s v="musical"/>
    <x v="3641"/>
    <x v="3"/>
    <m/>
  </r>
  <r>
    <n v="3642"/>
    <s v="My own musical"/>
    <s v="All the world's a stage..._x000a_It is my biggest dream to perform my own, selfcreated musical with lots of kids as big as I am able to."/>
    <n v="5000"/>
    <n v="1"/>
    <x v="2"/>
    <x v="12"/>
    <s v="EUR"/>
    <n v="1448902800"/>
    <n v="1445369727"/>
    <b v="0"/>
    <n v="2"/>
    <b v="0"/>
    <x v="1"/>
    <s v="musical"/>
    <x v="3642"/>
    <x v="0"/>
    <m/>
  </r>
  <r>
    <n v="3643"/>
    <s v="Puberty: The Musical"/>
    <s v="It feels like the first time. Like the very first time everyone's coming-of-age comes to the stage. Think 'Wicked', with bad acne."/>
    <n v="80000"/>
    <n v="1"/>
    <x v="2"/>
    <x v="0"/>
    <s v="USD"/>
    <n v="1447734439"/>
    <n v="1444274839"/>
    <b v="0"/>
    <n v="0"/>
    <b v="0"/>
    <x v="1"/>
    <s v="musical"/>
    <x v="3643"/>
    <x v="0"/>
    <m/>
  </r>
  <r>
    <n v="3644"/>
    <s v="SHS presents Rodgers and Hammerstein's Cinderella"/>
    <s v="We are the Saugerties High School drama club. Please help us create our musical to keep theater alive!"/>
    <n v="3000"/>
    <n v="1"/>
    <x v="2"/>
    <x v="0"/>
    <s v="USD"/>
    <n v="1457413140"/>
    <n v="1454996887"/>
    <b v="0"/>
    <n v="12"/>
    <b v="0"/>
    <x v="1"/>
    <s v="musical"/>
    <x v="3644"/>
    <x v="2"/>
    <m/>
  </r>
  <r>
    <n v="3645"/>
    <s v="If the Shoe Fits"/>
    <s v="This new musical comedy empowers women and girls of all ages to be themselves in their shoes, whatever shoes they choose."/>
    <n v="9000"/>
    <n v="1"/>
    <x v="2"/>
    <x v="5"/>
    <s v="CAD"/>
    <n v="1479773838"/>
    <n v="1477178238"/>
    <b v="0"/>
    <n v="1"/>
    <b v="0"/>
    <x v="1"/>
    <s v="musical"/>
    <x v="3645"/>
    <x v="2"/>
    <m/>
  </r>
  <r>
    <n v="3646"/>
    <s v="Our Sacred Honor"/>
    <s v="Develop demo materials for new, true story of teen Revolutionary War heroes - for hybrid film/live stage musical"/>
    <n v="7500"/>
    <n v="1"/>
    <x v="2"/>
    <x v="0"/>
    <s v="USD"/>
    <n v="1434497400"/>
    <n v="1431770802"/>
    <b v="0"/>
    <n v="8"/>
    <b v="0"/>
    <x v="1"/>
    <s v="musical"/>
    <x v="3646"/>
    <x v="0"/>
    <m/>
  </r>
  <r>
    <n v="3647"/>
    <s v="Zachariah Sheldon: A musical to chill your blood"/>
    <s v="Zachariah Sheldon is a brilliant, darkly twisted brand new musical with music from Mark Newton and script by Anthony Wilkes"/>
    <n v="2500000"/>
    <n v="1"/>
    <x v="2"/>
    <x v="1"/>
    <s v="GBP"/>
    <n v="1475258327"/>
    <n v="1471370327"/>
    <b v="0"/>
    <n v="2"/>
    <b v="0"/>
    <x v="1"/>
    <s v="musical"/>
    <x v="3647"/>
    <x v="2"/>
    <m/>
  </r>
  <r>
    <n v="3648"/>
    <s v="Moth Theater Lives"/>
    <s v="Help Moth Live! Support Moth and its artist collective to achieve its 2014/15 season."/>
    <n v="5000"/>
    <n v="1"/>
    <x v="0"/>
    <x v="0"/>
    <s v="USD"/>
    <n v="1412492445"/>
    <n v="1409900445"/>
    <b v="0"/>
    <n v="73"/>
    <b v="1"/>
    <x v="1"/>
    <s v="plays"/>
    <x v="3648"/>
    <x v="3"/>
    <m/>
  </r>
  <r>
    <n v="3649"/>
    <s v="Honest Aesop's Fables - Tall tales for short people"/>
    <s v="Monies raised will help offset production costs of  transportation of set and actors, theatre rental and advertising costs."/>
    <n v="1000000"/>
    <n v="1"/>
    <x v="0"/>
    <x v="5"/>
    <s v="CAD"/>
    <n v="1402938394"/>
    <n v="1400691994"/>
    <b v="0"/>
    <n v="8"/>
    <b v="1"/>
    <x v="1"/>
    <s v="plays"/>
    <x v="3649"/>
    <x v="3"/>
    <m/>
  </r>
  <r>
    <n v="3650"/>
    <s v="Weald at The Finborough Theatre"/>
    <s v="A terse and delicate dissection of male emotions from a rural perspective: fathers and sons, legacy and heritage, molasses and mud."/>
    <n v="2500"/>
    <n v="1"/>
    <x v="0"/>
    <x v="1"/>
    <s v="GBP"/>
    <n v="1454412584"/>
    <n v="1452598184"/>
    <b v="0"/>
    <n v="17"/>
    <b v="1"/>
    <x v="1"/>
    <s v="plays"/>
    <x v="3650"/>
    <x v="2"/>
    <m/>
  </r>
  <r>
    <n v="3651"/>
    <s v="Staged Reading of &quot;The Rise and Fall of Little Voice&quot;"/>
    <s v="A Chicago staged reading of Jim Cartwright's 1992 play-with-music, &quot;The Rise and Fall of Little Voice.&quot;"/>
    <n v="175000"/>
    <n v="1"/>
    <x v="0"/>
    <x v="0"/>
    <s v="USD"/>
    <n v="1407686340"/>
    <n v="1404833442"/>
    <b v="0"/>
    <n v="9"/>
    <b v="1"/>
    <x v="1"/>
    <s v="plays"/>
    <x v="3651"/>
    <x v="3"/>
    <m/>
  </r>
  <r>
    <n v="3652"/>
    <s v="A Midsummer Night's Dream"/>
    <s v="A new take on a classic. Under the direction of Rosanna Saracino, We are exploring the darker elements of A Midsummer Night's Dream."/>
    <n v="2000"/>
    <n v="1"/>
    <x v="0"/>
    <x v="5"/>
    <s v="CAD"/>
    <n v="1472097540"/>
    <n v="1471188502"/>
    <b v="0"/>
    <n v="17"/>
    <b v="1"/>
    <x v="1"/>
    <s v="plays"/>
    <x v="3652"/>
    <x v="2"/>
    <m/>
  </r>
  <r>
    <n v="3653"/>
    <s v="ALLIE"/>
    <s v="ALLIE is a new dark comedy play which will premiere at the Edinburgh Festival Fringe 2015. Written and produced by Ruaraidh Murray."/>
    <n v="2500"/>
    <n v="1"/>
    <x v="0"/>
    <x v="1"/>
    <s v="GBP"/>
    <n v="1438764207"/>
    <n v="1436172207"/>
    <b v="0"/>
    <n v="33"/>
    <b v="1"/>
    <x v="1"/>
    <s v="plays"/>
    <x v="3653"/>
    <x v="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000"/>
    <n v="1"/>
    <x v="0"/>
    <x v="1"/>
    <s v="GBP"/>
    <n v="1459702800"/>
    <n v="1457690386"/>
    <b v="0"/>
    <n v="38"/>
    <b v="1"/>
    <x v="1"/>
    <s v="plays"/>
    <x v="3654"/>
    <x v="2"/>
    <m/>
  </r>
  <r>
    <n v="3655"/>
    <s v="The Tumbleweed Zephyr"/>
    <s v="All aboard for the world premiere of a new steampunk-inspired train adventure play, written by Maggie Lee and directed by Amy Poisson!"/>
    <n v="25000"/>
    <n v="1"/>
    <x v="0"/>
    <x v="0"/>
    <s v="USD"/>
    <n v="1437202740"/>
    <n v="1434654998"/>
    <b v="0"/>
    <n v="79"/>
    <b v="1"/>
    <x v="1"/>
    <s v="plays"/>
    <x v="3655"/>
    <x v="0"/>
    <m/>
  </r>
  <r>
    <n v="3656"/>
    <s v="AG Theater RÃ¤mibÃ¼hl Projekt 2017"/>
    <s v="Auch dieses Jahr soll wieder unter der Leitung von Christian Seiler &amp; Bruno Catalano ein Projekt der AG Theater stattfinden."/>
    <n v="75000"/>
    <n v="1"/>
    <x v="0"/>
    <x v="16"/>
    <s v="CHF"/>
    <n v="1485989940"/>
    <n v="1483393836"/>
    <b v="0"/>
    <n v="46"/>
    <b v="1"/>
    <x v="1"/>
    <s v="plays"/>
    <x v="3656"/>
    <x v="1"/>
    <m/>
  </r>
  <r>
    <n v="3657"/>
    <s v="Teaterforestilling: Shakespeare patchwork"/>
    <s v="Vi mindes 400-Ã¥ret for Shakespeares dÃ¸d ved at producere en forestilling, som indeholder alt det, som vi kender Shakespeare for."/>
    <n v="6000"/>
    <n v="1"/>
    <x v="0"/>
    <x v="8"/>
    <s v="DKK"/>
    <n v="1464817320"/>
    <n v="1462806419"/>
    <b v="0"/>
    <n v="20"/>
    <b v="1"/>
    <x v="1"/>
    <s v="plays"/>
    <x v="3657"/>
    <x v="2"/>
    <m/>
  </r>
  <r>
    <n v="3658"/>
    <s v="Mr. Marmalade"/>
    <s v="Life is hard when your own imaginary friend can't make time for you."/>
    <n v="500"/>
    <n v="1"/>
    <x v="0"/>
    <x v="0"/>
    <s v="USD"/>
    <n v="1404273540"/>
    <n v="1400272580"/>
    <b v="0"/>
    <n v="20"/>
    <b v="1"/>
    <x v="1"/>
    <s v="plays"/>
    <x v="3658"/>
    <x v="3"/>
    <m/>
  </r>
  <r>
    <n v="3659"/>
    <s v="Reality of Love Remix (Love in Disguise)"/>
    <s v="We want you to analyze while we dramatize if people who romanticize can recognize true love in a disguise."/>
    <n v="13000"/>
    <n v="1"/>
    <x v="0"/>
    <x v="0"/>
    <s v="USD"/>
    <n v="1426775940"/>
    <n v="1424414350"/>
    <b v="0"/>
    <n v="13"/>
    <b v="1"/>
    <x v="1"/>
    <s v="plays"/>
    <x v="3659"/>
    <x v="0"/>
    <m/>
  </r>
  <r>
    <n v="3660"/>
    <s v="ThÃ©rÃ¨se Raquin at The Courtyard Theatre"/>
    <s v="We are a young company who have been accepted to put on our play at The Courtyard Theatre. We need Â£250 for flyers, props and costume!"/>
    <n v="100000"/>
    <n v="1"/>
    <x v="0"/>
    <x v="1"/>
    <s v="GBP"/>
    <n v="1419368925"/>
    <n v="1417208925"/>
    <b v="0"/>
    <n v="22"/>
    <b v="1"/>
    <x v="1"/>
    <s v="plays"/>
    <x v="3660"/>
    <x v="3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5000"/>
    <n v="1"/>
    <x v="0"/>
    <x v="0"/>
    <s v="USD"/>
    <n v="1460260800"/>
    <n v="1458336672"/>
    <b v="0"/>
    <n v="36"/>
    <b v="1"/>
    <x v="1"/>
    <s v="plays"/>
    <x v="3661"/>
    <x v="2"/>
    <m/>
  </r>
  <r>
    <n v="3662"/>
    <s v="Searching for Tookoolito. An Inuk Woman's Arctic Expedition."/>
    <s v="I'm an Inuit playwright chosen for the esteemed Arctic Circle Residency in Svalbard to write about 1800's Inuk woman guide, Tookoolito."/>
    <n v="3000"/>
    <n v="1"/>
    <x v="0"/>
    <x v="5"/>
    <s v="CAD"/>
    <n v="1427775414"/>
    <n v="1425187014"/>
    <b v="0"/>
    <n v="40"/>
    <b v="1"/>
    <x v="1"/>
    <s v="plays"/>
    <x v="3662"/>
    <x v="0"/>
    <m/>
  </r>
  <r>
    <n v="3663"/>
    <s v="IHDC's 2017 Pantomime - Jack and the Beanstalk"/>
    <s v="Each year our community comes together to put on a fun and funny family show. We need your help to keep our annual event going."/>
    <n v="7500"/>
    <n v="1"/>
    <x v="0"/>
    <x v="1"/>
    <s v="GBP"/>
    <n v="1482321030"/>
    <n v="1477133430"/>
    <b v="0"/>
    <n v="9"/>
    <b v="1"/>
    <x v="1"/>
    <s v="plays"/>
    <x v="3663"/>
    <x v="2"/>
    <m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1"/>
    <s v="plays"/>
    <x v="3664"/>
    <x v="2"/>
    <m/>
  </r>
  <r>
    <n v="3665"/>
    <s v="Napoleon in Scotland / NapolÃ©on en Ecosse"/>
    <s v="A Fantastic creation about Napoleon, through his words and letters, sublimated by a musical score of rare beauty. Magnificent poetry!"/>
    <n v="16500"/>
    <n v="1"/>
    <x v="0"/>
    <x v="6"/>
    <s v="EUR"/>
    <n v="1446062040"/>
    <n v="1445109822"/>
    <b v="0"/>
    <n v="14"/>
    <b v="1"/>
    <x v="1"/>
    <s v="plays"/>
    <x v="3665"/>
    <x v="0"/>
    <m/>
  </r>
  <r>
    <n v="3666"/>
    <s v="Israel LÃ³pez @ Ojai Playwrights Conference"/>
    <s v="Artistic Internship @ Ojai Playwrights Conference"/>
    <n v="2880"/>
    <n v="1"/>
    <x v="0"/>
    <x v="0"/>
    <s v="USD"/>
    <n v="1406185200"/>
    <n v="1404337382"/>
    <b v="0"/>
    <n v="38"/>
    <b v="1"/>
    <x v="1"/>
    <s v="plays"/>
    <x v="3666"/>
    <x v="3"/>
    <m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1"/>
    <s v="plays"/>
    <x v="3667"/>
    <x v="0"/>
    <m/>
  </r>
  <r>
    <n v="3668"/>
    <s v="Lemming Theatrical's Smell of the Kill"/>
    <s v="A stunning production of Michele Lowe's biting play, The Smell of the Kill.  Brought to you by Michael Sheeks and his friends &amp; heroes."/>
    <n v="4500"/>
    <n v="1"/>
    <x v="0"/>
    <x v="0"/>
    <s v="USD"/>
    <n v="1437676380"/>
    <n v="1435670452"/>
    <b v="0"/>
    <n v="28"/>
    <b v="1"/>
    <x v="1"/>
    <s v="plays"/>
    <x v="3668"/>
    <x v="0"/>
    <m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1"/>
    <s v="plays"/>
    <x v="3669"/>
    <x v="0"/>
    <m/>
  </r>
  <r>
    <n v="3670"/>
    <s v="Royal Holloway's Drama Society Presents 'Posh'"/>
    <s v="Debauchery, laughter, violence and politics. Why wouldn't you want help Drama Soc's production of 'Posh' be the best it can be?"/>
    <n v="2000"/>
    <n v="1"/>
    <x v="0"/>
    <x v="1"/>
    <s v="GBP"/>
    <n v="1433113200"/>
    <n v="1431951611"/>
    <b v="0"/>
    <n v="12"/>
    <b v="1"/>
    <x v="1"/>
    <s v="plays"/>
    <x v="3670"/>
    <x v="0"/>
    <m/>
  </r>
  <r>
    <n v="3671"/>
    <s v="Kylie for President"/>
    <s v="Bring a touring character education play about making wise choices to elementary students in Kentuckiana. Vote Kylie for President!"/>
    <n v="5000"/>
    <n v="1"/>
    <x v="0"/>
    <x v="0"/>
    <s v="USD"/>
    <n v="1405915140"/>
    <n v="1404140667"/>
    <b v="0"/>
    <n v="40"/>
    <b v="1"/>
    <x v="1"/>
    <s v="plays"/>
    <x v="3671"/>
    <x v="3"/>
    <m/>
  </r>
  <r>
    <n v="3672"/>
    <s v="The Bombing of the Grand Hotel. A compelling new play"/>
    <s v="1984. An IRA bomb explodes at the Grand Hotel. Years on, the bomber and a victim's daughter meet. The meeting changes both their lives."/>
    <n v="1000"/>
    <n v="1"/>
    <x v="0"/>
    <x v="1"/>
    <s v="GBP"/>
    <n v="1411771384"/>
    <n v="1409179384"/>
    <b v="0"/>
    <n v="57"/>
    <b v="1"/>
    <x v="1"/>
    <s v="plays"/>
    <x v="3672"/>
    <x v="3"/>
    <m/>
  </r>
  <r>
    <n v="3673"/>
    <s v="CHILD Z"/>
    <s v="Zoe is a teenage girl growing up in a deeply disturbing society. If those paid to protect her aren't listening, then who is?"/>
    <n v="6000"/>
    <n v="1"/>
    <x v="0"/>
    <x v="1"/>
    <s v="GBP"/>
    <n v="1415191920"/>
    <n v="1412233497"/>
    <b v="0"/>
    <n v="114"/>
    <b v="1"/>
    <x v="1"/>
    <s v="plays"/>
    <x v="3673"/>
    <x v="3"/>
    <m/>
  </r>
  <r>
    <n v="3674"/>
    <s v="FAUST.hier und jetzt"/>
    <s v="Theaterprojekt 12. Kl. Waldorfschule Essen. 2 junge Regisseure bringen volles Engagement &amp; Zeit ein. FÃ¼r ihre Finanzierung sammeln wir."/>
    <n v="500"/>
    <n v="1"/>
    <x v="0"/>
    <x v="12"/>
    <s v="EUR"/>
    <n v="1472936229"/>
    <n v="1467752229"/>
    <b v="0"/>
    <n v="31"/>
    <b v="1"/>
    <x v="1"/>
    <s v="plays"/>
    <x v="3674"/>
    <x v="2"/>
    <m/>
  </r>
  <r>
    <n v="3675"/>
    <s v="Memoir of a Forgotten Past"/>
    <s v="3 decades, 3 generations, 3 friends, one house. Real Eyes Theatre explore how our lives are influenced by the decades we grow up in."/>
    <n v="3500"/>
    <n v="1"/>
    <x v="0"/>
    <x v="1"/>
    <s v="GBP"/>
    <n v="1463353200"/>
    <n v="1462285182"/>
    <b v="0"/>
    <n v="3"/>
    <b v="1"/>
    <x v="1"/>
    <s v="plays"/>
    <x v="3675"/>
    <x v="2"/>
    <m/>
  </r>
  <r>
    <n v="3676"/>
    <s v="The Black and White Theatre Company Inc."/>
    <s v="The Black and White Theatre Company Inc. is a small company who loves to perform and entertain, but needs your support to succeed!"/>
    <n v="50000"/>
    <n v="1"/>
    <x v="0"/>
    <x v="0"/>
    <s v="USD"/>
    <n v="1410550484"/>
    <n v="1408995284"/>
    <b v="0"/>
    <n v="16"/>
    <b v="1"/>
    <x v="1"/>
    <s v="plays"/>
    <x v="3676"/>
    <x v="3"/>
    <m/>
  </r>
  <r>
    <n v="3677"/>
    <s v="Goldfish Memory Productions"/>
    <s v="Goldfish Memory Productions seeks at least $12,000 to begin their first 3 professional projects."/>
    <n v="35000"/>
    <n v="1"/>
    <x v="0"/>
    <x v="0"/>
    <s v="USD"/>
    <n v="1404359940"/>
    <n v="1402580818"/>
    <b v="0"/>
    <n v="199"/>
    <b v="1"/>
    <x v="1"/>
    <s v="plays"/>
    <x v="3677"/>
    <x v="3"/>
    <m/>
  </r>
  <r>
    <n v="3678"/>
    <s v="Some big Some bang"/>
    <s v="The Ugly Collective takes Some big Some bang to the Underbelly Venues at the Edinburgh Fringe!"/>
    <n v="90000"/>
    <n v="1"/>
    <x v="0"/>
    <x v="1"/>
    <s v="GBP"/>
    <n v="1433076298"/>
    <n v="1430052298"/>
    <b v="0"/>
    <n v="31"/>
    <b v="1"/>
    <x v="1"/>
    <s v="plays"/>
    <x v="3678"/>
    <x v="0"/>
    <m/>
  </r>
  <r>
    <n v="3679"/>
    <s v="DOG SEES GOD: Confessions of a Teenage Blockhead"/>
    <s v="Bert V. Royal makes a strong statement about drug use, suicide, teen violence, rebellion and sexual identity in this powerful play."/>
    <n v="80000"/>
    <n v="1"/>
    <x v="0"/>
    <x v="0"/>
    <s v="USD"/>
    <n v="1404190740"/>
    <n v="1401214581"/>
    <b v="0"/>
    <n v="30"/>
    <b v="1"/>
    <x v="1"/>
    <s v="plays"/>
    <x v="3679"/>
    <x v="3"/>
    <m/>
  </r>
  <r>
    <n v="3680"/>
    <s v="Loading Dock Theatre Presents: The Dudleys! A Family Game"/>
    <s v="In The Dudleys! family memories are brought to life as a malfunctioning 8-bit video game. Press Start."/>
    <n v="35000"/>
    <n v="1"/>
    <x v="0"/>
    <x v="0"/>
    <s v="USD"/>
    <n v="1475664834"/>
    <n v="1473850434"/>
    <b v="0"/>
    <n v="34"/>
    <b v="1"/>
    <x v="1"/>
    <s v="plays"/>
    <x v="3680"/>
    <x v="2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1"/>
    <x v="0"/>
    <x v="0"/>
    <s v="USD"/>
    <n v="1452872290"/>
    <n v="1452008290"/>
    <b v="0"/>
    <n v="18"/>
    <b v="1"/>
    <x v="1"/>
    <s v="plays"/>
    <x v="3681"/>
    <x v="2"/>
    <m/>
  </r>
  <r>
    <n v="3682"/>
    <s v="&quot;Unexpectedly Expecting&quot; - A One-Woman Show"/>
    <s v="My one-woman show invites audiences to join me on my path to pregnancy as I share my neuroses, challenges and revelations."/>
    <n v="530"/>
    <n v="1"/>
    <x v="0"/>
    <x v="0"/>
    <s v="USD"/>
    <n v="1402901940"/>
    <n v="1399998418"/>
    <b v="0"/>
    <n v="67"/>
    <b v="1"/>
    <x v="1"/>
    <s v="plays"/>
    <x v="3682"/>
    <x v="3"/>
    <m/>
  </r>
  <r>
    <n v="3683"/>
    <s v="A Krumpus Story - World Premiere"/>
    <s v="A Krumpus Story is a dark holiday comedy for anyone who wants a little more spice in their holiday fare."/>
    <n v="30000"/>
    <n v="1"/>
    <x v="0"/>
    <x v="0"/>
    <s v="USD"/>
    <n v="1476931696"/>
    <n v="1474339696"/>
    <b v="0"/>
    <n v="66"/>
    <b v="1"/>
    <x v="1"/>
    <s v="plays"/>
    <x v="3683"/>
    <x v="2"/>
    <m/>
  </r>
  <r>
    <n v="3684"/>
    <s v="Cassiopeia"/>
    <s v="Thespis Theater Festival presents Cassiopeia: A romantic tale of a bride finding her way to her unknown groom before it is too late."/>
    <n v="25000"/>
    <n v="1"/>
    <x v="0"/>
    <x v="0"/>
    <s v="USD"/>
    <n v="1441167586"/>
    <n v="1438575586"/>
    <b v="0"/>
    <n v="23"/>
    <b v="1"/>
    <x v="1"/>
    <s v="plays"/>
    <x v="3684"/>
    <x v="0"/>
    <m/>
  </r>
  <r>
    <n v="3685"/>
    <s v="Two Noble Kinsmen: Fire &amp; Shadows"/>
    <s v="Bare Theatre &amp; Cirque de Vol Studios are back for another outdoor adventure in the amphitheatre at Raleigh Little Theatre!"/>
    <n v="25000"/>
    <n v="1"/>
    <x v="0"/>
    <x v="0"/>
    <s v="USD"/>
    <n v="1400533200"/>
    <n v="1398348859"/>
    <b v="0"/>
    <n v="126"/>
    <b v="1"/>
    <x v="1"/>
    <s v="plays"/>
    <x v="3685"/>
    <x v="3"/>
    <m/>
  </r>
  <r>
    <n v="3686"/>
    <s v="Dog sees God by Bert V. Royal @ FSU"/>
    <s v="This October, in association with Rogue Productions at FSU, I will be directing a production of Dog sees God."/>
    <n v="20000"/>
    <n v="1"/>
    <x v="0"/>
    <x v="0"/>
    <s v="USD"/>
    <n v="1440820740"/>
    <n v="1439567660"/>
    <b v="0"/>
    <n v="6"/>
    <b v="1"/>
    <x v="1"/>
    <s v="plays"/>
    <x v="3686"/>
    <x v="0"/>
    <m/>
  </r>
  <r>
    <n v="3687"/>
    <s v="death (and straight boys)"/>
    <s v="&quot;death (and straight boys)&quot; is a 5 play cycle, loosely founded on the KÃ¼bler-Ross model, more commonly known as the 5 stages of grief."/>
    <n v="1000"/>
    <n v="1"/>
    <x v="0"/>
    <x v="0"/>
    <s v="USD"/>
    <n v="1403846055"/>
    <n v="1401254055"/>
    <b v="0"/>
    <n v="25"/>
    <b v="1"/>
    <x v="1"/>
    <s v="plays"/>
    <x v="3687"/>
    <x v="3"/>
    <m/>
  </r>
  <r>
    <n v="3688"/>
    <s v="The Tulip Tree 2014"/>
    <s v="The Tulip Tree is a project I have been passionate about for 5 years. It is an unforgettable story that has never been told."/>
    <n v="50000"/>
    <n v="1"/>
    <x v="0"/>
    <x v="1"/>
    <s v="GBP"/>
    <n v="1407524004"/>
    <n v="1404932004"/>
    <b v="0"/>
    <n v="39"/>
    <b v="1"/>
    <x v="1"/>
    <s v="plays"/>
    <x v="3688"/>
    <x v="3"/>
    <m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1"/>
    <s v="plays"/>
    <x v="3689"/>
    <x v="0"/>
    <m/>
  </r>
  <r>
    <n v="3690"/>
    <s v="We Rise"/>
    <s v="A play honoring the lives and legacies of the activists and those remembered at the 1992 ACT UP Ashes Action at The White House"/>
    <n v="25000"/>
    <n v="1"/>
    <x v="0"/>
    <x v="0"/>
    <s v="USD"/>
    <n v="1417101683"/>
    <n v="1414506083"/>
    <b v="0"/>
    <n v="31"/>
    <b v="1"/>
    <x v="1"/>
    <s v="plays"/>
    <x v="3690"/>
    <x v="3"/>
    <m/>
  </r>
  <r>
    <n v="3691"/>
    <s v="Most Dangerous Man in America (WEB DuBois) by Amiri  Baraka"/>
    <s v="World Premiere of last play written by Amiri Baraka"/>
    <n v="1000"/>
    <n v="1"/>
    <x v="0"/>
    <x v="0"/>
    <s v="USD"/>
    <n v="1425272340"/>
    <n v="1421426929"/>
    <b v="0"/>
    <n v="274"/>
    <b v="1"/>
    <x v="1"/>
    <s v="plays"/>
    <x v="3691"/>
    <x v="0"/>
    <m/>
  </r>
  <r>
    <n v="3692"/>
    <s v="An Evening With Durang"/>
    <s v="Help us independently produce two great comedies by Christopher Durang."/>
    <n v="22500"/>
    <n v="1"/>
    <x v="0"/>
    <x v="0"/>
    <s v="USD"/>
    <n v="1411084800"/>
    <n v="1410304179"/>
    <b v="0"/>
    <n v="17"/>
    <b v="1"/>
    <x v="1"/>
    <s v="plays"/>
    <x v="3692"/>
    <x v="3"/>
    <m/>
  </r>
  <r>
    <n v="3693"/>
    <s v="Jason (Georgia on My Mind)"/>
    <s v="Jason (Georgia on My Mind), a solo play about a modern quest to the Republic of Georgia in the ancient steps of Jason &amp; the Argonauts"/>
    <n v="5000"/>
    <n v="1"/>
    <x v="0"/>
    <x v="1"/>
    <s v="GBP"/>
    <n v="1448922600"/>
    <n v="1446352529"/>
    <b v="0"/>
    <n v="14"/>
    <b v="1"/>
    <x v="1"/>
    <s v="plays"/>
    <x v="3693"/>
    <x v="0"/>
    <m/>
  </r>
  <r>
    <n v="3694"/>
    <s v="Three Christs - Presented at Dixon Place"/>
    <s v="A new play exploring themes of reverence, belief, and certainty. _x000a_&quot;Because what is is, and what is cannot not be...&quot;"/>
    <n v="2500"/>
    <n v="1"/>
    <x v="0"/>
    <x v="0"/>
    <s v="USD"/>
    <n v="1465178400"/>
    <n v="1461985967"/>
    <b v="0"/>
    <n v="60"/>
    <b v="1"/>
    <x v="1"/>
    <s v="plays"/>
    <x v="3694"/>
    <x v="2"/>
    <m/>
  </r>
  <r>
    <n v="3695"/>
    <s v="The History Boys at USC"/>
    <s v="Tony-Award Winning Play, The History Boys brought to you by the Independent Student Production Company Narrative Series: Page to Stage!"/>
    <n v="7500"/>
    <n v="1"/>
    <x v="0"/>
    <x v="0"/>
    <s v="USD"/>
    <n v="1421009610"/>
    <n v="1419281610"/>
    <b v="0"/>
    <n v="33"/>
    <b v="1"/>
    <x v="1"/>
    <s v="plays"/>
    <x v="3695"/>
    <x v="3"/>
    <m/>
  </r>
  <r>
    <n v="3696"/>
    <s v="&quot;Lifted&quot; - The Theatre Shed's 10 Year Anniversary Show"/>
    <s v="We are 10 years old - please help us celebrate the last 10 years and secure our future for the next 10 years."/>
    <n v="15000"/>
    <n v="1"/>
    <x v="0"/>
    <x v="1"/>
    <s v="GBP"/>
    <n v="1423838916"/>
    <n v="1418654916"/>
    <b v="0"/>
    <n v="78"/>
    <b v="1"/>
    <x v="1"/>
    <s v="plays"/>
    <x v="3696"/>
    <x v="3"/>
    <m/>
  </r>
  <r>
    <n v="3697"/>
    <s v="Sid the tour 2016"/>
    <s v="With your support this one-man show will tour various theatres in the UK - it's a story of hero worship and love beyond the grave."/>
    <n v="12000"/>
    <n v="1"/>
    <x v="0"/>
    <x v="1"/>
    <s v="GBP"/>
    <n v="1462878648"/>
    <n v="1461064248"/>
    <b v="0"/>
    <n v="30"/>
    <b v="1"/>
    <x v="1"/>
    <s v="plays"/>
    <x v="3697"/>
    <x v="2"/>
    <m/>
  </r>
  <r>
    <n v="3698"/>
    <s v="CORIOLANUS | THE NORMAL HEART @ The Lab Theater"/>
    <s v="Two great political plays, separated in authorship by four hundred years but united in their urgency."/>
    <n v="200000"/>
    <n v="1"/>
    <x v="0"/>
    <x v="0"/>
    <s v="USD"/>
    <n v="1456946487"/>
    <n v="1454354487"/>
    <b v="0"/>
    <n v="136"/>
    <b v="1"/>
    <x v="1"/>
    <s v="plays"/>
    <x v="3698"/>
    <x v="2"/>
    <m/>
  </r>
  <r>
    <n v="3699"/>
    <s v="Tell Me That You Love Me"/>
    <s v="Tell Me That You Love Me, a new play about the love affair between Actress and Writer, with the novel Arch of Triumph as the backdrop"/>
    <n v="500"/>
    <n v="1"/>
    <x v="0"/>
    <x v="0"/>
    <s v="USD"/>
    <n v="1413383216"/>
    <n v="1410791216"/>
    <b v="0"/>
    <n v="40"/>
    <b v="1"/>
    <x v="1"/>
    <s v="plays"/>
    <x v="3699"/>
    <x v="3"/>
    <m/>
  </r>
  <r>
    <n v="3700"/>
    <s v="Generations (Senior Project)"/>
    <s v="Help me produce the play I have written for my senior project!"/>
    <n v="7000"/>
    <n v="1"/>
    <x v="0"/>
    <x v="0"/>
    <s v="USD"/>
    <n v="1412092800"/>
    <n v="1409493800"/>
    <b v="0"/>
    <n v="18"/>
    <b v="1"/>
    <x v="1"/>
    <s v="plays"/>
    <x v="3700"/>
    <x v="3"/>
    <m/>
  </r>
  <r>
    <n v="3701"/>
    <s v="Dog Show"/>
    <s v="Part-silent film, part-thriller, Dog Show sees four actors play a community of dogs and their owners. One autumn, a killer strikes."/>
    <n v="5000"/>
    <n v="1"/>
    <x v="0"/>
    <x v="1"/>
    <s v="GBP"/>
    <n v="1433422793"/>
    <n v="1430830793"/>
    <b v="0"/>
    <n v="39"/>
    <b v="1"/>
    <x v="1"/>
    <s v="plays"/>
    <x v="3701"/>
    <x v="0"/>
    <m/>
  </r>
  <r>
    <n v="3702"/>
    <s v="SANKARA"/>
    <s v="Shakespeare's &quot;Julius Caesar&quot; inspires the unforgettable story of the &quot;African Che Guevara&quot; Thomas Sankara, President of Burkina Faso."/>
    <n v="1500"/>
    <n v="1"/>
    <x v="0"/>
    <x v="1"/>
    <s v="GBP"/>
    <n v="1468191540"/>
    <n v="1464958484"/>
    <b v="0"/>
    <n v="21"/>
    <b v="1"/>
    <x v="1"/>
    <s v="plays"/>
    <x v="3702"/>
    <x v="2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2500"/>
    <n v="1"/>
    <x v="0"/>
    <x v="0"/>
    <s v="USD"/>
    <n v="1471071540"/>
    <n v="1467720388"/>
    <b v="0"/>
    <n v="30"/>
    <b v="1"/>
    <x v="1"/>
    <s v="plays"/>
    <x v="3703"/>
    <x v="2"/>
    <m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x v="1"/>
    <s v="GBP"/>
    <n v="1464712394"/>
    <n v="1459528394"/>
    <b v="0"/>
    <n v="27"/>
    <b v="1"/>
    <x v="1"/>
    <s v="plays"/>
    <x v="3704"/>
    <x v="2"/>
    <m/>
  </r>
  <r>
    <n v="3705"/>
    <s v="Pennywinkle: A New Chicago Comedy"/>
    <s v="The play satirizes the Chicago improvisation scene exposing the rules of the craft and the eccentricities of its participants"/>
    <n v="4000"/>
    <n v="0"/>
    <x v="0"/>
    <x v="0"/>
    <s v="USD"/>
    <n v="1403546400"/>
    <n v="1401714114"/>
    <b v="0"/>
    <n v="35"/>
    <b v="1"/>
    <x v="1"/>
    <s v="plays"/>
    <x v="3705"/>
    <x v="3"/>
    <m/>
  </r>
  <r>
    <n v="3706"/>
    <s v="The Drama Factory presents : The Magic Flute"/>
    <s v="Our original dramatic adaption of this Mozart opera is staged to create visually stunning fun with live music."/>
    <n v="20000"/>
    <n v="0"/>
    <x v="0"/>
    <x v="0"/>
    <s v="USD"/>
    <n v="1410558949"/>
    <n v="1409262949"/>
    <b v="0"/>
    <n v="13"/>
    <b v="1"/>
    <x v="1"/>
    <s v="plays"/>
    <x v="3706"/>
    <x v="3"/>
    <m/>
  </r>
  <r>
    <n v="3707"/>
    <s v="A KC Fringe World Premiere: DESPERATE ACTS"/>
    <s v="Support this collection of new plays by Kansas City writers and the artists who are bringing it to life!"/>
    <n v="600"/>
    <n v="0"/>
    <x v="0"/>
    <x v="0"/>
    <s v="USD"/>
    <n v="1469165160"/>
    <n v="1467335378"/>
    <b v="0"/>
    <n v="23"/>
    <b v="1"/>
    <x v="1"/>
    <s v="plays"/>
    <x v="3707"/>
    <x v="2"/>
    <m/>
  </r>
  <r>
    <n v="3708"/>
    <s v="Much Ado About Nothing"/>
    <s v="Dear Stone Theater Company brings its inaugural production of Much Ado About Nothing to Logan Square, Chicago. Thanks for watching!"/>
    <n v="1200"/>
    <n v="0"/>
    <x v="0"/>
    <x v="0"/>
    <s v="USD"/>
    <n v="1404444286"/>
    <n v="1403234686"/>
    <b v="0"/>
    <n v="39"/>
    <b v="1"/>
    <x v="1"/>
    <s v="plays"/>
    <x v="3708"/>
    <x v="3"/>
    <m/>
  </r>
  <r>
    <n v="3709"/>
    <s v="The Ruby Darlings Show"/>
    <s v="The filthily talented Ruby and Darling, take you on a raunch-tastic musical discovery of life with a vagina. #sayno"/>
    <n v="71764"/>
    <n v="0"/>
    <x v="0"/>
    <x v="1"/>
    <s v="GBP"/>
    <n v="1403715546"/>
    <n v="1401123546"/>
    <b v="0"/>
    <n v="35"/>
    <b v="1"/>
    <x v="1"/>
    <s v="plays"/>
    <x v="3709"/>
    <x v="3"/>
    <m/>
  </r>
  <r>
    <n v="3710"/>
    <s v="&quot;Loving Alanis&quot; Rocky Mountain Regional Premier"/>
    <s v="A comedy about, life, death, men, women, and the power of a good Kegel."/>
    <n v="5000"/>
    <n v="0"/>
    <x v="0"/>
    <x v="0"/>
    <s v="USD"/>
    <n v="1428068988"/>
    <n v="1425908988"/>
    <b v="0"/>
    <n v="27"/>
    <b v="1"/>
    <x v="1"/>
    <s v="plays"/>
    <x v="3710"/>
    <x v="0"/>
    <m/>
  </r>
  <r>
    <n v="3711"/>
    <s v="The Youth Shakespeare Project 2014"/>
    <s v="Two teachers and twenty kids bring one of Shakespeare's plays to life!"/>
    <n v="3000"/>
    <n v="0"/>
    <x v="0"/>
    <x v="0"/>
    <s v="USD"/>
    <n v="1402848000"/>
    <n v="1400606573"/>
    <b v="0"/>
    <n v="21"/>
    <b v="1"/>
    <x v="1"/>
    <s v="plays"/>
    <x v="3711"/>
    <x v="3"/>
    <m/>
  </r>
  <r>
    <n v="3712"/>
    <s v="IT'S JUST MY LIFE"/>
    <s v="Married, Single, Divorced, Straight, Gay, Transgendered, Birth Mother, Adoptive Mother.... Everyone has a story.  These are ours."/>
    <n v="55000"/>
    <n v="0"/>
    <x v="0"/>
    <x v="0"/>
    <s v="USD"/>
    <n v="1433055540"/>
    <n v="1431230867"/>
    <b v="0"/>
    <n v="104"/>
    <b v="1"/>
    <x v="1"/>
    <s v="plays"/>
    <x v="3712"/>
    <x v="0"/>
    <m/>
  </r>
  <r>
    <n v="3713"/>
    <s v="Bring Matt Fotis's Nights on the Couch to NYC!"/>
    <s v="Matt Fotis's play, Nights on the Couch, was accepted to the 28th Annual Strawberry One Act Festival! Show your support!"/>
    <n v="200000"/>
    <n v="0"/>
    <x v="0"/>
    <x v="0"/>
    <s v="USD"/>
    <n v="1465062166"/>
    <n v="1463334166"/>
    <b v="0"/>
    <n v="19"/>
    <b v="1"/>
    <x v="1"/>
    <s v="plays"/>
    <x v="3713"/>
    <x v="2"/>
    <m/>
  </r>
  <r>
    <n v="3714"/>
    <s v="Expedition (to NYC)"/>
    <s v="This summer, help some of the top high school theater students from across the country come to NYC to create a world premiere play."/>
    <n v="5500"/>
    <n v="0"/>
    <x v="0"/>
    <x v="0"/>
    <s v="USD"/>
    <n v="1432612740"/>
    <n v="1429881667"/>
    <b v="0"/>
    <n v="97"/>
    <b v="1"/>
    <x v="1"/>
    <s v="plays"/>
    <x v="3714"/>
    <x v="0"/>
    <m/>
  </r>
  <r>
    <n v="3715"/>
    <s v="The Inspectors Call"/>
    <s v="Vibrant contemporary political theatre, exploring the professional and human impact of the growing corporate culture in education."/>
    <n v="7000"/>
    <n v="0"/>
    <x v="0"/>
    <x v="1"/>
    <s v="GBP"/>
    <n v="1427806320"/>
    <n v="1422834819"/>
    <b v="0"/>
    <n v="27"/>
    <b v="1"/>
    <x v="1"/>
    <s v="plays"/>
    <x v="3715"/>
    <x v="0"/>
    <m/>
  </r>
  <r>
    <n v="3716"/>
    <s v="Sylvia (a benefit show)"/>
    <s v="I am raising money to pay for the rights to produce Sylvia by A.R. Gurney. The show will be a fundraiser for Wayside Waifs."/>
    <n v="5000"/>
    <n v="0"/>
    <x v="0"/>
    <x v="0"/>
    <s v="USD"/>
    <n v="1453411109"/>
    <n v="1450819109"/>
    <b v="0"/>
    <n v="24"/>
    <b v="1"/>
    <x v="1"/>
    <s v="plays"/>
    <x v="3716"/>
    <x v="0"/>
    <m/>
  </r>
  <r>
    <n v="3717"/>
    <s v="Told Look Younger at Jermyn Street Theatre"/>
    <s v="A heart-warming comedy by award-winning writer about Love, Sex, Friendship of three old gay men in their 60s'!"/>
    <n v="5000"/>
    <n v="0"/>
    <x v="0"/>
    <x v="1"/>
    <s v="GBP"/>
    <n v="1431204449"/>
    <n v="1428526049"/>
    <b v="0"/>
    <n v="13"/>
    <b v="1"/>
    <x v="1"/>
    <s v="plays"/>
    <x v="3717"/>
    <x v="0"/>
    <m/>
  </r>
  <r>
    <n v="3718"/>
    <s v="PUNK ROCK"/>
    <s v="William Carlisle has the world at his feet but its weight on his shoulders. He is intelligent, articulate and fucked."/>
    <n v="2000000"/>
    <n v="0"/>
    <x v="0"/>
    <x v="1"/>
    <s v="GBP"/>
    <n v="1425057075"/>
    <n v="1422465075"/>
    <b v="0"/>
    <n v="46"/>
    <b v="1"/>
    <x v="1"/>
    <s v="plays"/>
    <x v="3718"/>
    <x v="0"/>
    <m/>
  </r>
  <r>
    <n v="3719"/>
    <s v="Corium"/>
    <s v="A new piece of physical theatre about love, regret and longing."/>
    <n v="17000"/>
    <n v="0"/>
    <x v="0"/>
    <x v="1"/>
    <s v="GBP"/>
    <n v="1434994266"/>
    <n v="1432402266"/>
    <b v="0"/>
    <n v="4"/>
    <b v="1"/>
    <x v="1"/>
    <s v="plays"/>
    <x v="3719"/>
    <x v="0"/>
    <m/>
  </r>
  <r>
    <n v="3720"/>
    <s v="Lakotas and the American Theatre"/>
    <s v="Breaking the American Indian stereotype in the American Theatre."/>
    <n v="95000"/>
    <n v="0"/>
    <x v="0"/>
    <x v="0"/>
    <s v="USD"/>
    <n v="1435881006"/>
    <n v="1433980206"/>
    <b v="0"/>
    <n v="40"/>
    <b v="1"/>
    <x v="1"/>
    <s v="plays"/>
    <x v="3720"/>
    <x v="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1110"/>
    <n v="0"/>
    <x v="0"/>
    <x v="0"/>
    <s v="USD"/>
    <n v="1415230084"/>
    <n v="1413412084"/>
    <b v="0"/>
    <n v="44"/>
    <b v="1"/>
    <x v="1"/>
    <s v="plays"/>
    <x v="3721"/>
    <x v="3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6000"/>
    <n v="0"/>
    <x v="0"/>
    <x v="5"/>
    <s v="CAD"/>
    <n v="1455231540"/>
    <n v="1452614847"/>
    <b v="0"/>
    <n v="35"/>
    <b v="1"/>
    <x v="1"/>
    <s v="plays"/>
    <x v="3722"/>
    <x v="2"/>
    <m/>
  </r>
  <r>
    <n v="3723"/>
    <s v="Beauty and the Beast"/>
    <s v="Saltmine Theatre Company present Beauty and the Beast:"/>
    <n v="1500"/>
    <n v="0"/>
    <x v="0"/>
    <x v="1"/>
    <s v="GBP"/>
    <n v="1417374262"/>
    <n v="1414778662"/>
    <b v="0"/>
    <n v="63"/>
    <b v="1"/>
    <x v="1"/>
    <s v="plays"/>
    <x v="3723"/>
    <x v="3"/>
    <m/>
  </r>
  <r>
    <n v="3724"/>
    <s v="Send 'Bin Laden: The One Man Show' to Hollywood!"/>
    <s v="One man, one monster, one unforgettable act of violence. This is the story of the worldâ€™s most notorious terrorist. It is going to USA"/>
    <n v="500000"/>
    <n v="0"/>
    <x v="0"/>
    <x v="1"/>
    <s v="GBP"/>
    <n v="1462402800"/>
    <n v="1459856860"/>
    <b v="0"/>
    <n v="89"/>
    <b v="1"/>
    <x v="1"/>
    <s v="plays"/>
    <x v="3724"/>
    <x v="2"/>
    <m/>
  </r>
  <r>
    <n v="3725"/>
    <s v="Mine by Polly Teale A Paper Parachutes Production"/>
    <s v="A small theatre company taking 'Mine' on tour in early 2016. 'Mine' is a modern play and we hope to break on to the stage with a bang."/>
    <n v="1000"/>
    <n v="0"/>
    <x v="0"/>
    <x v="1"/>
    <s v="GBP"/>
    <n v="1455831000"/>
    <n v="1454366467"/>
    <b v="0"/>
    <n v="15"/>
    <b v="1"/>
    <x v="1"/>
    <s v="plays"/>
    <x v="3725"/>
    <x v="2"/>
    <m/>
  </r>
  <r>
    <n v="3726"/>
    <s v="Howard's End 3.0"/>
    <s v="A week of rehearsal culminating in a staged reading of our three-actor adaptation of &quot;Howards End,&quot; for potential producers."/>
    <n v="5000"/>
    <n v="0"/>
    <x v="0"/>
    <x v="0"/>
    <s v="USD"/>
    <n v="1461963600"/>
    <n v="1459567371"/>
    <b v="0"/>
    <n v="46"/>
    <b v="1"/>
    <x v="1"/>
    <s v="plays"/>
    <x v="3726"/>
    <x v="2"/>
    <m/>
  </r>
  <r>
    <n v="3727"/>
    <s v="Star-Spangled Sitcoms: Huzzah &amp; John Adams"/>
    <s v="It's exactly what you think it is: a historical parody of your favorite sitcom about a bar and its psychiatrist spinoff!"/>
    <n v="1500"/>
    <n v="0"/>
    <x v="0"/>
    <x v="0"/>
    <s v="USD"/>
    <n v="1476939300"/>
    <n v="1474273294"/>
    <b v="0"/>
    <n v="33"/>
    <b v="1"/>
    <x v="1"/>
    <s v="plays"/>
    <x v="3727"/>
    <x v="2"/>
    <m/>
  </r>
  <r>
    <n v="3728"/>
    <s v="Bare Bones Shakespeare 2015-16 Season"/>
    <s v="Bare Bones Shakespeare's first season will start with a DFW school touring show: Romeo and Juliet."/>
    <n v="1000"/>
    <n v="0"/>
    <x v="2"/>
    <x v="0"/>
    <s v="USD"/>
    <n v="1439957176"/>
    <n v="1437365176"/>
    <b v="0"/>
    <n v="31"/>
    <b v="0"/>
    <x v="1"/>
    <s v="plays"/>
    <x v="3728"/>
    <x v="0"/>
    <m/>
  </r>
  <r>
    <n v="3729"/>
    <s v="Picasso at The Lapin Agile, a play by Steve Martin"/>
    <s v="Shoe-string, Independent theater with a focus on art that makes you think.  Next, we're putting on an award winning Steve Martin play!"/>
    <n v="2000000"/>
    <n v="0"/>
    <x v="2"/>
    <x v="0"/>
    <s v="USD"/>
    <n v="1427082912"/>
    <n v="1423198512"/>
    <b v="0"/>
    <n v="5"/>
    <b v="0"/>
    <x v="1"/>
    <s v="plays"/>
    <x v="3729"/>
    <x v="0"/>
    <m/>
  </r>
  <r>
    <n v="3730"/>
    <s v="Mark Twain is Hell for the Company - Original Play"/>
    <s v="&quot;MARK TWAIN IS HELL FOR THE COMPANY&quot; is an original theatrical production created and under development by Jeff Lowe."/>
    <n v="10000"/>
    <n v="0"/>
    <x v="2"/>
    <x v="0"/>
    <s v="USD"/>
    <n v="1439828159"/>
    <n v="1437236159"/>
    <b v="0"/>
    <n v="1"/>
    <b v="0"/>
    <x v="1"/>
    <s v="plays"/>
    <x v="3730"/>
    <x v="0"/>
    <m/>
  </r>
  <r>
    <n v="3731"/>
    <s v="The Rabbit on the Moon"/>
    <s v="A long distance wrong number leads to love, but with Emily flying in to finally meet, Nick somehow forgot to mention he's blind."/>
    <n v="6000"/>
    <n v="0"/>
    <x v="2"/>
    <x v="0"/>
    <s v="USD"/>
    <n v="1420860180"/>
    <n v="1418234646"/>
    <b v="0"/>
    <n v="12"/>
    <b v="0"/>
    <x v="1"/>
    <s v="plays"/>
    <x v="3731"/>
    <x v="3"/>
    <m/>
  </r>
  <r>
    <n v="3732"/>
    <s v="Elektra Bekent - Afstudeervoorstelling"/>
    <s v="Mijn solo voorstelling gaat over Elektra (Sophokles) en hoe zij als jongere alles beleeft en meemaakt!"/>
    <n v="12700"/>
    <n v="0"/>
    <x v="2"/>
    <x v="9"/>
    <s v="EUR"/>
    <n v="1422100800"/>
    <n v="1416932133"/>
    <b v="0"/>
    <n v="4"/>
    <b v="0"/>
    <x v="1"/>
    <s v="plays"/>
    <x v="3732"/>
    <x v="3"/>
    <m/>
  </r>
  <r>
    <n v="3733"/>
    <s v="laughter in the hood"/>
    <s v="want to donate tickets to residents who live in the community that cant afford the 35.00 price of ticket"/>
    <n v="50000"/>
    <n v="0"/>
    <x v="2"/>
    <x v="0"/>
    <s v="USD"/>
    <n v="1429396200"/>
    <n v="1428539708"/>
    <b v="0"/>
    <n v="0"/>
    <b v="0"/>
    <x v="1"/>
    <s v="plays"/>
    <x v="3733"/>
    <x v="0"/>
    <m/>
  </r>
  <r>
    <n v="3734"/>
    <s v="Shakespeare in Sarajevo"/>
    <s v="Shakespeare's plays have an important message for the world. Bosnia needs to hear. Bring Shakespeare to Sarajevo! Fund performances!"/>
    <n v="25000"/>
    <n v="0"/>
    <x v="2"/>
    <x v="0"/>
    <s v="USD"/>
    <n v="1432589896"/>
    <n v="1427405896"/>
    <b v="0"/>
    <n v="7"/>
    <b v="0"/>
    <x v="1"/>
    <s v="plays"/>
    <x v="3734"/>
    <x v="0"/>
    <m/>
  </r>
  <r>
    <n v="3735"/>
    <s v="Women Beware Women"/>
    <s v="Young Actor's taking on a Jacobean tragedy. Family, betrayal, love, lust, sex and death."/>
    <n v="50000"/>
    <n v="0"/>
    <x v="2"/>
    <x v="1"/>
    <s v="GBP"/>
    <n v="1432831089"/>
    <n v="1430239089"/>
    <b v="0"/>
    <n v="2"/>
    <b v="0"/>
    <x v="1"/>
    <s v="plays"/>
    <x v="3735"/>
    <x v="0"/>
    <m/>
  </r>
  <r>
    <n v="3736"/>
    <s v="Hot Dogs a new play by Suhayla El-Bushra"/>
    <s v="Hot Dogs is a new play that tackles sexism in schools and addresses issues that current sex/relationship education fails to."/>
    <n v="1500000"/>
    <n v="0"/>
    <x v="2"/>
    <x v="1"/>
    <s v="GBP"/>
    <n v="1427133600"/>
    <n v="1423847093"/>
    <b v="0"/>
    <n v="1"/>
    <b v="0"/>
    <x v="1"/>
    <s v="plays"/>
    <x v="3736"/>
    <x v="0"/>
    <m/>
  </r>
  <r>
    <n v="3737"/>
    <s v="Measure For Measure"/>
    <s v="The ASU Theatre and Shakespeare Club presents Measure For Measure directed by Jordyn Ochser."/>
    <n v="6000000"/>
    <n v="0"/>
    <x v="2"/>
    <x v="0"/>
    <s v="USD"/>
    <n v="1447311540"/>
    <n v="1445358903"/>
    <b v="0"/>
    <n v="4"/>
    <b v="0"/>
    <x v="1"/>
    <s v="plays"/>
    <x v="3737"/>
    <x v="0"/>
    <m/>
  </r>
  <r>
    <n v="3738"/>
    <s v="'GULF' - a new play by PIVOT THEATRE"/>
    <s v="A filmic, fast-paced exploration of trust, making its debut at Camden People's Theatre this July."/>
    <n v="200"/>
    <n v="0"/>
    <x v="2"/>
    <x v="1"/>
    <s v="GBP"/>
    <n v="1405461600"/>
    <n v="1403562705"/>
    <b v="0"/>
    <n v="6"/>
    <b v="0"/>
    <x v="1"/>
    <s v="plays"/>
    <x v="3738"/>
    <x v="3"/>
    <m/>
  </r>
  <r>
    <n v="3739"/>
    <s v="Verge of Strife - The life and poetry of Rupert Brooke"/>
    <s v="Jonny Labey (Eastenders) leads this poetic production as WWI poet Rupert Brooke, in this dynamic, moving portrait of a flawed genius."/>
    <n v="28000"/>
    <n v="0"/>
    <x v="2"/>
    <x v="1"/>
    <s v="GBP"/>
    <n v="1468752468"/>
    <n v="1467024468"/>
    <b v="0"/>
    <n v="8"/>
    <b v="0"/>
    <x v="1"/>
    <s v="plays"/>
    <x v="3739"/>
    <x v="2"/>
    <m/>
  </r>
  <r>
    <n v="3740"/>
    <s v="dasGROUP Theatre: Savage in Limbo"/>
    <s v="Savage in Limbo is the pilot production of dasGROUP Theatre; a Dallas-based production company with an eye for grit &amp; love of theatre."/>
    <n v="8000"/>
    <n v="0"/>
    <x v="2"/>
    <x v="0"/>
    <s v="USD"/>
    <n v="1407808438"/>
    <n v="1405217355"/>
    <b v="0"/>
    <n v="14"/>
    <b v="0"/>
    <x v="1"/>
    <s v="plays"/>
    <x v="3740"/>
    <x v="3"/>
    <m/>
  </r>
  <r>
    <n v="3741"/>
    <s v="Open House Theater"/>
    <s v="A small community with a love for theater would like to continue. Help the children of this community continue."/>
    <n v="3000"/>
    <n v="0"/>
    <x v="2"/>
    <x v="0"/>
    <s v="USD"/>
    <n v="1450389950"/>
    <n v="1447797950"/>
    <b v="0"/>
    <n v="0"/>
    <b v="0"/>
    <x v="1"/>
    <s v="plays"/>
    <x v="3741"/>
    <x v="0"/>
    <m/>
  </r>
  <r>
    <n v="3742"/>
    <s v="The Jennings Family Reunion"/>
    <s v="In the midst of dealing with sending their son off to the army, Mitch and Melanie Jennings plan a family reunion to ease their sorrow."/>
    <n v="1500000"/>
    <n v="0"/>
    <x v="2"/>
    <x v="0"/>
    <s v="USD"/>
    <n v="1409980144"/>
    <n v="1407388144"/>
    <b v="0"/>
    <n v="4"/>
    <b v="0"/>
    <x v="1"/>
    <s v="plays"/>
    <x v="3742"/>
    <x v="3"/>
    <m/>
  </r>
  <r>
    <n v="3743"/>
    <s v="Down the Mississippi"/>
    <s v="I'm taking the Adventures of Huckleberry Finn puppet show down the Mississippi River!"/>
    <n v="350000"/>
    <n v="0"/>
    <x v="2"/>
    <x v="0"/>
    <s v="USD"/>
    <n v="1404406964"/>
    <n v="1401814964"/>
    <b v="0"/>
    <n v="0"/>
    <b v="0"/>
    <x v="1"/>
    <s v="plays"/>
    <x v="3743"/>
    <x v="3"/>
    <m/>
  </r>
  <r>
    <n v="3744"/>
    <s v="The Game's Afoot - Spotlight"/>
    <s v="This summer, The Spotlight Players are celebrating Christmas in July with a presentation of Ken Ludwig's side splitting comedy."/>
    <n v="10000"/>
    <n v="0"/>
    <x v="2"/>
    <x v="0"/>
    <s v="USD"/>
    <n v="1404532740"/>
    <n v="1401823952"/>
    <b v="0"/>
    <n v="0"/>
    <b v="0"/>
    <x v="1"/>
    <s v="plays"/>
    <x v="3744"/>
    <x v="3"/>
    <m/>
  </r>
  <r>
    <n v="3745"/>
    <s v="Tyke Theatre Web Show"/>
    <s v="Tyke wants to expand her puppet theater show to weekly online web shows and is looking for backers."/>
    <n v="150000"/>
    <n v="0"/>
    <x v="2"/>
    <x v="0"/>
    <s v="USD"/>
    <n v="1407689102"/>
    <n v="1405097102"/>
    <b v="0"/>
    <n v="1"/>
    <b v="0"/>
    <x v="1"/>
    <s v="plays"/>
    <x v="3745"/>
    <x v="3"/>
    <m/>
  </r>
  <r>
    <n v="3746"/>
    <s v="Stage Play Production - &quot;I Love You to Death&quot;"/>
    <s v="Generational curses CAN be broken...right?"/>
    <n v="26000"/>
    <n v="0"/>
    <x v="2"/>
    <x v="0"/>
    <s v="USD"/>
    <n v="1475918439"/>
    <n v="1473326439"/>
    <b v="0"/>
    <n v="1"/>
    <b v="0"/>
    <x v="1"/>
    <s v="plays"/>
    <x v="3746"/>
    <x v="2"/>
    <m/>
  </r>
  <r>
    <n v="3747"/>
    <s v="Counting Stars"/>
    <s v="The world premiere of an astonishing new play by acclaimed writer Atiha Sen Gupta."/>
    <n v="6500"/>
    <n v="0"/>
    <x v="2"/>
    <x v="1"/>
    <s v="GBP"/>
    <n v="1436137140"/>
    <n v="1433833896"/>
    <b v="0"/>
    <n v="1"/>
    <b v="0"/>
    <x v="1"/>
    <s v="plays"/>
    <x v="3747"/>
    <x v="0"/>
    <m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1"/>
    <s v="musical"/>
    <x v="3748"/>
    <x v="2"/>
    <m/>
  </r>
  <r>
    <n v="3749"/>
    <s v="Dante's Capstone Project: Who am I?"/>
    <s v="A night of music, fellowship, and a reflection of my experiences over the past 4 years at Ball State University."/>
    <n v="3000"/>
    <n v="0"/>
    <x v="0"/>
    <x v="0"/>
    <s v="USD"/>
    <n v="1461902340"/>
    <n v="1459220588"/>
    <b v="0"/>
    <n v="7"/>
    <b v="1"/>
    <x v="1"/>
    <s v="musical"/>
    <x v="3749"/>
    <x v="2"/>
    <m/>
  </r>
  <r>
    <n v="3750"/>
    <s v="Stars on Stage, Kids be Heard!"/>
    <s v="Stars on Stage children's theatre program is in need of 6 new wireless body microphones!_x000a__x000a_#soskidsbeheard   _x000a__x000a_www.apatheplace.org"/>
    <n v="1000"/>
    <n v="0"/>
    <x v="0"/>
    <x v="0"/>
    <s v="USD"/>
    <n v="1423555140"/>
    <n v="1421105608"/>
    <b v="0"/>
    <n v="28"/>
    <b v="1"/>
    <x v="1"/>
    <s v="musical"/>
    <x v="3750"/>
    <x v="0"/>
    <m/>
  </r>
  <r>
    <n v="3751"/>
    <s v="GGC Productions 2016"/>
    <s v="I will be performing in TWO productions to kick off the 2016 season. NEED HELP TO FUND THESE GREAT SHOWS!"/>
    <n v="7000"/>
    <n v="0"/>
    <x v="0"/>
    <x v="0"/>
    <s v="USD"/>
    <n v="1459641073"/>
    <n v="1454460673"/>
    <b v="0"/>
    <n v="11"/>
    <b v="1"/>
    <x v="1"/>
    <s v="musical"/>
    <x v="3751"/>
    <x v="2"/>
    <m/>
  </r>
  <r>
    <n v="3752"/>
    <s v="POP! Community Cabaret Presents..."/>
    <s v="Welcome to POP! Community Cabaret: the &quot;friendliest mad bunch ever&quot;!_x000a_We are a cabaret group run by our community for our community."/>
    <n v="450"/>
    <n v="0"/>
    <x v="0"/>
    <x v="1"/>
    <s v="GBP"/>
    <n v="1476651600"/>
    <n v="1473189335"/>
    <b v="0"/>
    <n v="15"/>
    <b v="1"/>
    <x v="1"/>
    <s v="musical"/>
    <x v="3752"/>
    <x v="2"/>
    <m/>
  </r>
  <r>
    <n v="3753"/>
    <s v="Wagner in English"/>
    <s v="An English-language production of the opera TannhÃ¤user. Some of the greatest songs ever composed, now with lyrics we can understand."/>
    <n v="400"/>
    <n v="0"/>
    <x v="0"/>
    <x v="0"/>
    <s v="USD"/>
    <n v="1433289600"/>
    <n v="1430768800"/>
    <b v="0"/>
    <n v="30"/>
    <b v="1"/>
    <x v="1"/>
    <s v="musical"/>
    <x v="3753"/>
    <x v="0"/>
    <m/>
  </r>
  <r>
    <n v="3754"/>
    <s v="Little Shop of Horrors"/>
    <s v="CitÃ© des Arts needs your help in funding their fall production of the hit musical comedy &quot;Little Shop of Horrors.&quot;"/>
    <n v="20000"/>
    <n v="0"/>
    <x v="0"/>
    <x v="0"/>
    <s v="USD"/>
    <n v="1406350740"/>
    <n v="1403125737"/>
    <b v="0"/>
    <n v="27"/>
    <b v="1"/>
    <x v="1"/>
    <s v="musical"/>
    <x v="3754"/>
    <x v="3"/>
    <m/>
  </r>
  <r>
    <n v="3755"/>
    <s v="Retro Rhapsody"/>
    <s v="We have formed an innovative company that aims to create musical comedic performances suitable for a range of venues."/>
    <n v="20000"/>
    <n v="0"/>
    <x v="0"/>
    <x v="1"/>
    <s v="GBP"/>
    <n v="1460753307"/>
    <n v="1458161307"/>
    <b v="0"/>
    <n v="28"/>
    <b v="1"/>
    <x v="1"/>
    <s v="musical"/>
    <x v="3755"/>
    <x v="2"/>
    <m/>
  </r>
  <r>
    <n v="3756"/>
    <s v="the purple light theatre company's Into the Woods"/>
    <s v="&quot;Into the Woods, it's time to go!&quot; purple light presents a reimagined take on Sondheim and Lapine's musical masterwork."/>
    <n v="550"/>
    <n v="0"/>
    <x v="0"/>
    <x v="0"/>
    <s v="USD"/>
    <n v="1402515198"/>
    <n v="1399923198"/>
    <b v="0"/>
    <n v="17"/>
    <b v="1"/>
    <x v="1"/>
    <s v="musical"/>
    <x v="3756"/>
    <x v="3"/>
    <m/>
  </r>
  <r>
    <n v="3757"/>
    <s v="Anti-Bullying Musicalâ€¦ &quot;It's Easy!&quot;"/>
    <s v="New Anti-Bullying Musical's cast of 30 kids is ready to &quot;speak up and reach out&quot; to the world by recording a show CD!"/>
    <n v="100000"/>
    <n v="0"/>
    <x v="0"/>
    <x v="0"/>
    <s v="USD"/>
    <n v="1417465515"/>
    <n v="1415737515"/>
    <b v="0"/>
    <n v="50"/>
    <b v="1"/>
    <x v="1"/>
    <s v="musical"/>
    <x v="3757"/>
    <x v="3"/>
    <m/>
  </r>
  <r>
    <n v="3758"/>
    <s v="Luigi's Ladies"/>
    <s v="LUIGI'S LADIES: an original one-woman musical comedy"/>
    <n v="7500"/>
    <n v="0"/>
    <x v="0"/>
    <x v="0"/>
    <s v="USD"/>
    <n v="1400475600"/>
    <n v="1397819938"/>
    <b v="0"/>
    <n v="26"/>
    <b v="1"/>
    <x v="1"/>
    <s v="musical"/>
    <x v="3758"/>
    <x v="3"/>
    <m/>
  </r>
  <r>
    <n v="3759"/>
    <s v="Pared Down Productions"/>
    <s v="A production company specializing in small-scale musicals"/>
    <n v="6000"/>
    <n v="0"/>
    <x v="0"/>
    <x v="0"/>
    <s v="USD"/>
    <n v="1440556553"/>
    <n v="1435372553"/>
    <b v="0"/>
    <n v="88"/>
    <b v="1"/>
    <x v="1"/>
    <s v="musical"/>
    <x v="3759"/>
    <x v="0"/>
    <m/>
  </r>
  <r>
    <n v="3760"/>
    <s v="Song of the Sea"/>
    <s v="Two Shows: SIRENS and The Girl From Bare Cove. A community of artists determined to give voice to survivors of sexual violence."/>
    <n v="2000"/>
    <n v="0"/>
    <x v="0"/>
    <x v="0"/>
    <s v="USD"/>
    <n v="1399293386"/>
    <n v="1397133386"/>
    <b v="0"/>
    <n v="91"/>
    <b v="1"/>
    <x v="1"/>
    <s v="musical"/>
    <x v="3760"/>
    <x v="3"/>
    <m/>
  </r>
  <r>
    <n v="3761"/>
    <s v="MARSHA - a girl who does bad things"/>
    <s v="liveartshow returns with a new work at the Arcola this summer. Marsha is a story combining opera, dance and theatre... with a unicorn"/>
    <n v="1500"/>
    <n v="0"/>
    <x v="0"/>
    <x v="1"/>
    <s v="GBP"/>
    <n v="1439247600"/>
    <n v="1434625937"/>
    <b v="0"/>
    <n v="3"/>
    <b v="1"/>
    <x v="1"/>
    <s v="musical"/>
    <x v="3761"/>
    <x v="0"/>
    <m/>
  </r>
  <r>
    <n v="3762"/>
    <s v="iolite the musical"/>
    <s v="We are trying to raise money to perform a musical we have written, called &quot;Iolite&quot;, at the Edinburgh Fringe in 2015."/>
    <n v="10000"/>
    <n v="0"/>
    <x v="0"/>
    <x v="1"/>
    <s v="GBP"/>
    <n v="1438543889"/>
    <n v="1436383889"/>
    <b v="0"/>
    <n v="28"/>
    <b v="1"/>
    <x v="1"/>
    <s v="musical"/>
    <x v="3762"/>
    <x v="0"/>
    <m/>
  </r>
  <r>
    <n v="3763"/>
    <s v="[title of show] â€” The Chicago Storefront Premiere"/>
    <s v="A musical about two guys writing a musical about...two guys writing a musical."/>
    <n v="50000"/>
    <n v="0"/>
    <x v="0"/>
    <x v="0"/>
    <s v="USD"/>
    <n v="1427907626"/>
    <n v="1425319226"/>
    <b v="0"/>
    <n v="77"/>
    <b v="1"/>
    <x v="1"/>
    <s v="musical"/>
    <x v="3763"/>
    <x v="0"/>
    <m/>
  </r>
  <r>
    <n v="3764"/>
    <s v="Agape Performing Arts Company, a Ministry of OLG"/>
    <s v="Talented, hard-working performers for Into the Woods JR need your help in renting microphones for our show!"/>
    <n v="12000"/>
    <n v="0"/>
    <x v="0"/>
    <x v="0"/>
    <s v="USD"/>
    <n v="1464482160"/>
    <n v="1462824832"/>
    <b v="0"/>
    <n v="27"/>
    <b v="1"/>
    <x v="1"/>
    <s v="musical"/>
    <x v="3764"/>
    <x v="2"/>
    <m/>
  </r>
  <r>
    <n v="3765"/>
    <s v="Before and After"/>
    <s v="An new musical from Laura Grill &amp; Misha Chowdhury about relationships, Relationships, and the moments that change everything."/>
    <n v="1000"/>
    <n v="0"/>
    <x v="0"/>
    <x v="0"/>
    <s v="USD"/>
    <n v="1406745482"/>
    <n v="1404153482"/>
    <b v="0"/>
    <n v="107"/>
    <b v="1"/>
    <x v="1"/>
    <s v="musical"/>
    <x v="3765"/>
    <x v="3"/>
    <m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1"/>
    <s v="musical"/>
    <x v="3766"/>
    <x v="3"/>
    <m/>
  </r>
  <r>
    <n v="3767"/>
    <s v="Accidental Artists Lab"/>
    <s v="A ragtag crew collaborating on a live performance for the first time, with music as their medium and NYC as their inspiration."/>
    <n v="10000000"/>
    <n v="0"/>
    <x v="0"/>
    <x v="0"/>
    <s v="USD"/>
    <n v="1425185940"/>
    <n v="1423960097"/>
    <b v="0"/>
    <n v="56"/>
    <b v="1"/>
    <x v="1"/>
    <s v="musical"/>
    <x v="3767"/>
    <x v="0"/>
    <m/>
  </r>
  <r>
    <n v="3768"/>
    <s v="Unexpected Stage's Dani Girl, A New Musical"/>
    <s v="Meet Dani, a 9 year old battling leukemia. This witty musical inspires us to believe in the indomitable power of human imagination."/>
    <n v="30000"/>
    <n v="0"/>
    <x v="0"/>
    <x v="0"/>
    <s v="USD"/>
    <n v="1402594090"/>
    <n v="1400002090"/>
    <b v="0"/>
    <n v="58"/>
    <b v="1"/>
    <x v="1"/>
    <s v="musical"/>
    <x v="3768"/>
    <x v="3"/>
    <m/>
  </r>
  <r>
    <n v="3769"/>
    <s v="The Last Five Years Distinction Project"/>
    <s v="&quot;I wanted to tell the story of two people in love, who were never in the same place at the same time.&quot;- Jason Robert Brown"/>
    <n v="7000"/>
    <n v="0"/>
    <x v="0"/>
    <x v="0"/>
    <s v="USD"/>
    <n v="1460730079"/>
    <n v="1458138079"/>
    <b v="0"/>
    <n v="15"/>
    <b v="1"/>
    <x v="1"/>
    <s v="musical"/>
    <x v="3769"/>
    <x v="2"/>
    <m/>
  </r>
  <r>
    <n v="3770"/>
    <s v="The White Feather: a new musical"/>
    <s v="The incredible story of woman's fight to clear her brother from the charge of cowardice in the Great War, brought to life musically"/>
    <n v="10000"/>
    <n v="0"/>
    <x v="0"/>
    <x v="1"/>
    <s v="GBP"/>
    <n v="1434234010"/>
    <n v="1431642010"/>
    <b v="0"/>
    <n v="20"/>
    <b v="1"/>
    <x v="1"/>
    <s v="musical"/>
    <x v="3770"/>
    <x v="0"/>
    <m/>
  </r>
  <r>
    <n v="3771"/>
    <s v="COME OUT SWINGIN'!"/>
    <s v="I would like to make a demo recording of six songs from COME OUT SWINGIN'!"/>
    <n v="14000"/>
    <n v="0"/>
    <x v="0"/>
    <x v="0"/>
    <s v="USD"/>
    <n v="1463529600"/>
    <n v="1462307652"/>
    <b v="0"/>
    <n v="38"/>
    <b v="1"/>
    <x v="1"/>
    <s v="musical"/>
    <x v="3771"/>
    <x v="2"/>
    <m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1"/>
    <s v="musical"/>
    <x v="3772"/>
    <x v="2"/>
    <m/>
  </r>
  <r>
    <n v="3773"/>
    <s v="Dundee: A Hip-Hopera"/>
    <s v="A dramatic hip-hopera, inspired from monologues written by the performers."/>
    <n v="7175"/>
    <n v="0"/>
    <x v="0"/>
    <x v="0"/>
    <s v="USD"/>
    <n v="1479175680"/>
    <n v="1476317247"/>
    <b v="0"/>
    <n v="57"/>
    <b v="1"/>
    <x v="1"/>
    <s v="musical"/>
    <x v="3773"/>
    <x v="2"/>
    <m/>
  </r>
  <r>
    <n v="3774"/>
    <s v="Mabel Moon Goes to Earth!"/>
    <s v="Mabel Moon and her co-pilot Silvertoes are coming to earth in the form of a 35 minute interactive and educational musical adventure  !"/>
    <n v="7500"/>
    <n v="0"/>
    <x v="0"/>
    <x v="5"/>
    <s v="CAD"/>
    <n v="1428606055"/>
    <n v="1427223655"/>
    <b v="0"/>
    <n v="25"/>
    <b v="1"/>
    <x v="1"/>
    <s v="musical"/>
    <x v="3774"/>
    <x v="0"/>
    <m/>
  </r>
  <r>
    <n v="3775"/>
    <s v="TRAVIS KENT : MY FIRST TIME live and unprotected at 54 BELOW"/>
    <s v="Travis Kent joins forces with some of today's brightest contemporary composers for an evening full of firsts at 54 Below."/>
    <n v="45000"/>
    <n v="0"/>
    <x v="0"/>
    <x v="0"/>
    <s v="USD"/>
    <n v="1428552000"/>
    <n v="1426199843"/>
    <b v="0"/>
    <n v="14"/>
    <b v="1"/>
    <x v="1"/>
    <s v="musical"/>
    <x v="3775"/>
    <x v="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7500"/>
    <n v="0"/>
    <x v="0"/>
    <x v="0"/>
    <s v="USD"/>
    <n v="1406854800"/>
    <n v="1403599778"/>
    <b v="0"/>
    <n v="94"/>
    <b v="1"/>
    <x v="1"/>
    <s v="musical"/>
    <x v="3776"/>
    <x v="3"/>
    <m/>
  </r>
  <r>
    <n v="3777"/>
    <s v="The Musical Adventure of Mimi and the Ghosts"/>
    <s v="This musical adventure is a funny and heartwarming story of Mimi, a rebellious young girl who is spirited to Ghostlynd."/>
    <n v="750"/>
    <n v="0"/>
    <x v="0"/>
    <x v="0"/>
    <s v="USD"/>
    <n v="1411790400"/>
    <n v="1409884821"/>
    <b v="0"/>
    <n v="59"/>
    <b v="1"/>
    <x v="1"/>
    <s v="musical"/>
    <x v="3777"/>
    <x v="3"/>
    <m/>
  </r>
  <r>
    <n v="3778"/>
    <s v="Give a Puppet a Hand"/>
    <s v="Sponsor an AVENUE Q puppet for The Barn Players April 2015 production."/>
    <n v="50000"/>
    <n v="0"/>
    <x v="0"/>
    <x v="0"/>
    <s v="USD"/>
    <n v="1423942780"/>
    <n v="1418758780"/>
    <b v="0"/>
    <n v="36"/>
    <b v="1"/>
    <x v="1"/>
    <s v="musical"/>
    <x v="3778"/>
    <x v="3"/>
    <m/>
  </r>
  <r>
    <n v="3779"/>
    <s v="&quot;The Last Adam&quot; A New Musical, NYC reading"/>
    <s v="A fresh, re-telling of the Jesus story for a new generation."/>
    <n v="25000"/>
    <n v="0"/>
    <x v="0"/>
    <x v="0"/>
    <s v="USD"/>
    <n v="1459010340"/>
    <n v="1456421940"/>
    <b v="0"/>
    <n v="115"/>
    <b v="1"/>
    <x v="1"/>
    <s v="musical"/>
    <x v="3779"/>
    <x v="2"/>
    <m/>
  </r>
  <r>
    <n v="3780"/>
    <s v="Melissa Youth OnSTAGE Season 5. Act Like you Mean it!"/>
    <s v="Melissa Youth OnSTAGE (MYO) provides kids in North Collin County with the very best in youth theatre opportunities."/>
    <n v="10000"/>
    <n v="0"/>
    <x v="0"/>
    <x v="0"/>
    <s v="USD"/>
    <n v="1436817960"/>
    <n v="1433999785"/>
    <b v="0"/>
    <n v="30"/>
    <b v="1"/>
    <x v="1"/>
    <s v="musical"/>
    <x v="3780"/>
    <x v="0"/>
    <m/>
  </r>
  <r>
    <n v="3781"/>
    <s v="I GOT FIRED - Keith and Jenny are back!"/>
    <s v="Support Keith in his journey from unemployment to Off-Broadway in the triumphant return of I GOT FIRED: A SORT-OF-TRUE REVENGE MUSICAL."/>
    <n v="2500"/>
    <n v="0"/>
    <x v="0"/>
    <x v="0"/>
    <s v="USD"/>
    <n v="1410210685"/>
    <n v="1408050685"/>
    <b v="0"/>
    <n v="52"/>
    <b v="1"/>
    <x v="1"/>
    <s v="musical"/>
    <x v="3781"/>
    <x v="3"/>
    <m/>
  </r>
  <r>
    <n v="3782"/>
    <s v="No Horizon - The forgotten story, told in a unique musical."/>
    <s v="No Horizon.  A unique musical inspired by the remarkable, forgotten story of Nicholas Saunderson - a tale of passion and aspiration."/>
    <n v="400"/>
    <n v="0"/>
    <x v="0"/>
    <x v="1"/>
    <s v="GBP"/>
    <n v="1469401200"/>
    <n v="1466887297"/>
    <b v="0"/>
    <n v="27"/>
    <b v="1"/>
    <x v="1"/>
    <s v="musical"/>
    <x v="3782"/>
    <x v="2"/>
    <m/>
  </r>
  <r>
    <n v="3783"/>
    <s v="Help DORO &amp; DIEGA find their way to the Orlando FRINGE 2016"/>
    <s v="Help fund Doro &amp; Diega's journey to the Orlando Fringe 2016. A brand new choose-your-own adventure musical!"/>
    <n v="100000"/>
    <n v="0"/>
    <x v="0"/>
    <x v="0"/>
    <s v="USD"/>
    <n v="1458057600"/>
    <n v="1455938520"/>
    <b v="0"/>
    <n v="24"/>
    <b v="1"/>
    <x v="1"/>
    <s v="musical"/>
    <x v="3783"/>
    <x v="2"/>
    <m/>
  </r>
  <r>
    <n v="3784"/>
    <s v="Whitehall Theatre Presents: Little Shop of Horrors"/>
    <s v="This year, we will be producing the cult classic Little Shop of Horrors with your proceeds going towards venue and production costs."/>
    <n v="9000"/>
    <n v="0"/>
    <x v="0"/>
    <x v="5"/>
    <s v="CAD"/>
    <n v="1468193532"/>
    <n v="1465601532"/>
    <b v="0"/>
    <n v="10"/>
    <b v="1"/>
    <x v="1"/>
    <s v="musical"/>
    <x v="3784"/>
    <x v="2"/>
    <m/>
  </r>
  <r>
    <n v="3785"/>
    <s v="Send &quot;Pawn&quot; to Edinburgh!"/>
    <s v="Chess. Betrayal. Blueberry yoghurts. &quot;Pawn&quot; - a new musical by Oxford students - needs funding to go to the Edinburgh Fringe!"/>
    <n v="70000"/>
    <n v="0"/>
    <x v="0"/>
    <x v="1"/>
    <s v="GBP"/>
    <n v="1470132180"/>
    <n v="1467040769"/>
    <b v="0"/>
    <n v="30"/>
    <b v="1"/>
    <x v="1"/>
    <s v="musical"/>
    <x v="3785"/>
    <x v="2"/>
    <m/>
  </r>
  <r>
    <n v="3786"/>
    <s v="Puberty the Musical: Original Cast Recording"/>
    <s v="The brainchild of Coleman Peterson and Janice Gilbert.  The funding will be used to professionally record the songs."/>
    <n v="1500"/>
    <n v="0"/>
    <x v="0"/>
    <x v="0"/>
    <s v="USD"/>
    <n v="1464310475"/>
    <n v="1461718475"/>
    <b v="0"/>
    <n v="71"/>
    <b v="1"/>
    <x v="1"/>
    <s v="musical"/>
    <x v="3786"/>
    <x v="2"/>
    <m/>
  </r>
  <r>
    <n v="3787"/>
    <s v="Happiest Show On Earth Production Sponsor"/>
    <s v="The Happiest Show on Earth is a Disney musical revue to benefit the Make-A-Wish foundation. Funds for production needed."/>
    <n v="250"/>
    <n v="0"/>
    <x v="0"/>
    <x v="0"/>
    <s v="USD"/>
    <n v="1436587140"/>
    <n v="1434113406"/>
    <b v="0"/>
    <n v="10"/>
    <b v="1"/>
    <x v="1"/>
    <s v="musical"/>
    <x v="3787"/>
    <x v="0"/>
    <m/>
  </r>
  <r>
    <n v="3788"/>
    <s v="WHAT'S A NICE JEWISH GIRL DOING IN A PLACE LIKE THIS?"/>
    <s v="A STORY OF BAGELS AND LOCKS!_x000a__x000a_A JEWISH GIRL FINDS HERSELF ON A UNEXPECTED TRIP TO_x000a_&quot;A SPIRITUAL EXPERIENCE&quot; !"/>
    <n v="13803"/>
    <n v="0"/>
    <x v="2"/>
    <x v="0"/>
    <s v="USD"/>
    <n v="1450887480"/>
    <n v="1448469719"/>
    <b v="0"/>
    <n v="1"/>
    <b v="0"/>
    <x v="1"/>
    <s v="musical"/>
    <x v="3788"/>
    <x v="0"/>
    <m/>
  </r>
  <r>
    <n v="3789"/>
    <s v="Austen a New Musical Play"/>
    <s v="This fabulous new play explores the little known love life of England's most famous romantic novelist, Jane Austen."/>
    <n v="80000"/>
    <n v="0"/>
    <x v="2"/>
    <x v="1"/>
    <s v="GBP"/>
    <n v="1434395418"/>
    <n v="1431630618"/>
    <b v="0"/>
    <n v="4"/>
    <b v="0"/>
    <x v="1"/>
    <s v="musical"/>
    <x v="3789"/>
    <x v="0"/>
    <m/>
  </r>
  <r>
    <n v="3790"/>
    <s v="Funding a Performing Arts Theatre for Children and Adults"/>
    <s v="As a non profit graduate student at Penn,my passion is the arts, we need support to fund our new CHILDREN's DINNER THEATRE"/>
    <n v="10000"/>
    <n v="0"/>
    <x v="2"/>
    <x v="0"/>
    <s v="USD"/>
    <n v="1479834023"/>
    <n v="1477238423"/>
    <b v="0"/>
    <n v="0"/>
    <b v="0"/>
    <x v="1"/>
    <s v="musical"/>
    <x v="3790"/>
    <x v="2"/>
    <m/>
  </r>
  <r>
    <n v="3791"/>
    <s v="Spin! at The Cumming Playhouse"/>
    <s v="Spin! is an original musical comedy-drama presented by Blue Palm Productions."/>
    <n v="10000"/>
    <n v="0"/>
    <x v="2"/>
    <x v="0"/>
    <s v="USD"/>
    <n v="1404664592"/>
    <n v="1399480592"/>
    <b v="0"/>
    <n v="0"/>
    <b v="0"/>
    <x v="1"/>
    <s v="musical"/>
    <x v="3791"/>
    <x v="3"/>
    <m/>
  </r>
  <r>
    <n v="3792"/>
    <s v="BorikÃ©n: The Show"/>
    <s v="A cultural and historic journey through Puerto Rico's music and dance!"/>
    <n v="515"/>
    <n v="0"/>
    <x v="2"/>
    <x v="0"/>
    <s v="USD"/>
    <n v="1436957022"/>
    <n v="1434365022"/>
    <b v="0"/>
    <n v="2"/>
    <b v="0"/>
    <x v="1"/>
    <s v="musical"/>
    <x v="3792"/>
    <x v="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5000"/>
    <n v="0"/>
    <x v="2"/>
    <x v="0"/>
    <s v="USD"/>
    <n v="1418769129"/>
    <n v="1416954729"/>
    <b v="0"/>
    <n v="24"/>
    <b v="0"/>
    <x v="1"/>
    <s v="musical"/>
    <x v="3793"/>
    <x v="3"/>
    <m/>
  </r>
  <r>
    <n v="3794"/>
    <s v="Jack and the Beanstalk, The Family Pantomime December 2015"/>
    <s v="Local boy turned producer returns with a brand new show, another talented cast, dazzling costumes and brand new set! Please support!"/>
    <n v="400"/>
    <n v="0"/>
    <x v="2"/>
    <x v="1"/>
    <s v="GBP"/>
    <n v="1433685354"/>
    <n v="1431093354"/>
    <b v="0"/>
    <n v="1"/>
    <b v="0"/>
    <x v="1"/>
    <s v="musical"/>
    <x v="3794"/>
    <x v="0"/>
    <m/>
  </r>
  <r>
    <n v="3795"/>
    <s v="Duodeca"/>
    <s v="Poppin Productions are currently entering the development stage of their very first production -  &quot;Duodeca&quot;."/>
    <n v="75000"/>
    <n v="0"/>
    <x v="2"/>
    <x v="1"/>
    <s v="GBP"/>
    <n v="1440801000"/>
    <n v="1437042490"/>
    <b v="0"/>
    <n v="2"/>
    <b v="0"/>
    <x v="1"/>
    <s v="musical"/>
    <x v="3795"/>
    <x v="0"/>
    <m/>
  </r>
  <r>
    <n v="3796"/>
    <s v="A Staged Reading of &quot;CALL ME TANIA&quot;"/>
    <s v="Part Psychological Thriller - Part Heartbreaking Drama - Part Spectacular Farce - 100% New American Musical Theatre"/>
    <n v="5000"/>
    <n v="0"/>
    <x v="2"/>
    <x v="0"/>
    <s v="USD"/>
    <n v="1484354556"/>
    <n v="1479170556"/>
    <b v="0"/>
    <n v="1"/>
    <b v="0"/>
    <x v="1"/>
    <s v="musical"/>
    <x v="3796"/>
    <x v="2"/>
    <m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x v="0"/>
    <s v="USD"/>
    <n v="1429564165"/>
    <n v="1426972165"/>
    <b v="0"/>
    <n v="37"/>
    <b v="0"/>
    <x v="1"/>
    <s v="musical"/>
    <x v="3797"/>
    <x v="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0"/>
    <n v="0"/>
    <x v="2"/>
    <x v="0"/>
    <s v="USD"/>
    <n v="1407691248"/>
    <n v="1405099248"/>
    <b v="0"/>
    <n v="5"/>
    <b v="0"/>
    <x v="1"/>
    <s v="musical"/>
    <x v="3798"/>
    <x v="3"/>
    <m/>
  </r>
  <r>
    <n v="3799"/>
    <s v="A Story Once Told"/>
    <s v="An original musical on it's way to the stage in Minneapolis, MN. Feel free to ask any questions."/>
    <n v="20000"/>
    <n v="0"/>
    <x v="2"/>
    <x v="0"/>
    <s v="USD"/>
    <n v="1457734843"/>
    <n v="1455142843"/>
    <b v="0"/>
    <n v="4"/>
    <b v="0"/>
    <x v="1"/>
    <s v="musical"/>
    <x v="3799"/>
    <x v="2"/>
    <m/>
  </r>
  <r>
    <n v="3800"/>
    <s v="Be The Change ~ The Children's Campaign"/>
    <s v="Playground was established in 2007 on the back of paper napkins and has since provided opportunities for over 800 boys and girls."/>
    <n v="100000"/>
    <n v="0"/>
    <x v="2"/>
    <x v="0"/>
    <s v="USD"/>
    <n v="1420952340"/>
    <n v="1418146883"/>
    <b v="0"/>
    <n v="16"/>
    <b v="0"/>
    <x v="1"/>
    <s v="musical"/>
    <x v="3800"/>
    <x v="3"/>
    <m/>
  </r>
  <r>
    <n v="3801"/>
    <s v="The Imaginary A Musical"/>
    <s v="The Imaginary : A Musical is a new musical adaptation based on the novel written by A.F. Harrold.       TheImaginaryAMusical.com"/>
    <n v="500000"/>
    <n v="0"/>
    <x v="2"/>
    <x v="0"/>
    <s v="USD"/>
    <n v="1420215216"/>
    <n v="1417536816"/>
    <b v="0"/>
    <n v="9"/>
    <b v="0"/>
    <x v="1"/>
    <s v="musical"/>
    <x v="3801"/>
    <x v="3"/>
    <m/>
  </r>
  <r>
    <n v="3802"/>
    <s v="The Lost Play of William Shakespeare"/>
    <s v="A musical about how Shakespeare was inspired to write only his own plays after the co-authored play Henry VI was taken."/>
    <n v="100000"/>
    <n v="0"/>
    <x v="2"/>
    <x v="0"/>
    <s v="USD"/>
    <n v="1445482906"/>
    <n v="1442890906"/>
    <b v="0"/>
    <n v="0"/>
    <b v="0"/>
    <x v="1"/>
    <s v="musical"/>
    <x v="3802"/>
    <x v="0"/>
    <m/>
  </r>
  <r>
    <n v="3803"/>
    <s v="Benjamin Button the Musical Concept Album"/>
    <s v="A fully orchestrated concept album of Benjamin Button the Musical!"/>
    <n v="1200"/>
    <n v="0"/>
    <x v="2"/>
    <x v="0"/>
    <s v="USD"/>
    <n v="1457133568"/>
    <n v="1454541568"/>
    <b v="0"/>
    <n v="40"/>
    <b v="0"/>
    <x v="1"/>
    <s v="musical"/>
    <x v="3803"/>
    <x v="2"/>
    <m/>
  </r>
  <r>
    <n v="3804"/>
    <s v="Spring Awakening: The Hit Coming-of-Age Rock Musical"/>
    <s v="Basement Theatrics is producing Spring Awakening July 22-31, 2016 at 12th Ave Arts in Seattle, WA! Help make this the best it can be!"/>
    <n v="2200"/>
    <n v="0"/>
    <x v="2"/>
    <x v="0"/>
    <s v="USD"/>
    <n v="1469948400"/>
    <n v="1465172024"/>
    <b v="0"/>
    <n v="0"/>
    <b v="0"/>
    <x v="1"/>
    <s v="musical"/>
    <x v="3804"/>
    <x v="2"/>
    <m/>
  </r>
  <r>
    <n v="3805"/>
    <s v="&quot;Sounds By The River&quot; ( Original Musical)"/>
    <s v="&quot;Sounds By The River&quot; tells the story of a Detroit composer through_x000a_his music, poetry, and dance."/>
    <n v="3500"/>
    <n v="0"/>
    <x v="2"/>
    <x v="0"/>
    <s v="USD"/>
    <n v="1411852640"/>
    <n v="1406668640"/>
    <b v="0"/>
    <n v="2"/>
    <b v="0"/>
    <x v="1"/>
    <s v="musical"/>
    <x v="3805"/>
    <x v="3"/>
    <m/>
  </r>
  <r>
    <n v="3806"/>
    <s v="The Rhythm of Revolution - Charity Musical Production"/>
    <s v="A truly multicultural experience - Hip Hop, Bollywood, Classical Dancers #liveband #Revoultionary Script 19th July@NationalTheatre"/>
    <n v="5000"/>
    <n v="0"/>
    <x v="2"/>
    <x v="2"/>
    <s v="AUD"/>
    <n v="1404022381"/>
    <n v="1402294381"/>
    <b v="0"/>
    <n v="1"/>
    <b v="0"/>
    <x v="1"/>
    <s v="musical"/>
    <x v="3806"/>
    <x v="3"/>
    <m/>
  </r>
  <r>
    <n v="3807"/>
    <s v="&quot;In the Heights&quot; at The University of Michigan"/>
    <s v="A vibrant, street-wise, and musical performance that follows the lives of stories of the community of Washington Heights..."/>
    <n v="4000"/>
    <n v="0"/>
    <x v="2"/>
    <x v="0"/>
    <s v="USD"/>
    <n v="1428097739"/>
    <n v="1427492939"/>
    <b v="0"/>
    <n v="9"/>
    <b v="0"/>
    <x v="1"/>
    <s v="musical"/>
    <x v="3807"/>
    <x v="0"/>
    <m/>
  </r>
  <r>
    <n v="3808"/>
    <s v="Time at the Bar! The road to Edinburgh"/>
    <s v="Following a sell-out run in Loughborough, Time at the Bar! is heading to this year's Fringe Festival... But we need your help!"/>
    <n v="2500"/>
    <n v="0"/>
    <x v="0"/>
    <x v="1"/>
    <s v="GBP"/>
    <n v="1429955619"/>
    <n v="1424775219"/>
    <b v="0"/>
    <n v="24"/>
    <b v="1"/>
    <x v="1"/>
    <s v="plays"/>
    <x v="3808"/>
    <x v="0"/>
    <m/>
  </r>
  <r>
    <n v="3809"/>
    <s v="15% of The Seagull Flies to Edinburgh"/>
    <s v="The story of two women trying to produce their own version of Chekhov's The Seagull with limited resources and unfettered enthusiasm."/>
    <n v="17500"/>
    <n v="0"/>
    <x v="0"/>
    <x v="1"/>
    <s v="GBP"/>
    <n v="1406761200"/>
    <n v="1402403907"/>
    <b v="0"/>
    <n v="38"/>
    <b v="1"/>
    <x v="1"/>
    <s v="plays"/>
    <x v="3809"/>
    <x v="3"/>
    <m/>
  </r>
  <r>
    <n v="3810"/>
    <s v="Romeo &amp; Juliet"/>
    <s v="Theater students of UMass present a large-scale theater collaboration that will revolutionize the way you see Shakespeare."/>
    <n v="5000"/>
    <n v="0"/>
    <x v="0"/>
    <x v="0"/>
    <s v="USD"/>
    <n v="1426965758"/>
    <n v="1424377358"/>
    <b v="0"/>
    <n v="26"/>
    <b v="1"/>
    <x v="1"/>
    <s v="plays"/>
    <x v="3810"/>
    <x v="0"/>
    <m/>
  </r>
  <r>
    <n v="3811"/>
    <s v="The Merchant of Venice"/>
    <s v="The University of Exeter Shakespeare Society is touring its acclaimed show The Merchant of Venice to Stratford-upon-Avon!"/>
    <n v="1000"/>
    <n v="0"/>
    <x v="0"/>
    <x v="1"/>
    <s v="GBP"/>
    <n v="1464692400"/>
    <n v="1461769373"/>
    <b v="0"/>
    <n v="19"/>
    <b v="1"/>
    <x v="1"/>
    <s v="plays"/>
    <x v="3811"/>
    <x v="2"/>
    <m/>
  </r>
  <r>
    <n v="3812"/>
    <s v="Save &quot;The Stage Door&quot;"/>
    <s v="We are raising funds for our local theatre group &quot;The Stage Door&quot;. Funding required for lighting, stage equipment and productions."/>
    <n v="3000"/>
    <n v="0"/>
    <x v="0"/>
    <x v="5"/>
    <s v="CAD"/>
    <n v="1433131140"/>
    <n v="1429120908"/>
    <b v="0"/>
    <n v="11"/>
    <b v="1"/>
    <x v="1"/>
    <s v="plays"/>
    <x v="3812"/>
    <x v="0"/>
    <m/>
  </r>
  <r>
    <n v="3813"/>
    <s v="SUCKIN INJUN"/>
    <s v="A comedic play about hillbilly vampires and the absurdity of judging by appearances. Wanna live forever? Better watch what you drink."/>
    <n v="6500"/>
    <n v="0"/>
    <x v="0"/>
    <x v="0"/>
    <s v="USD"/>
    <n v="1465940580"/>
    <n v="1462603021"/>
    <b v="0"/>
    <n v="27"/>
    <b v="1"/>
    <x v="1"/>
    <s v="plays"/>
    <x v="3813"/>
    <x v="2"/>
    <m/>
  </r>
  <r>
    <n v="3814"/>
    <s v="Eyes Shut. Door Open - A New Play by Cassie M. Seinuk"/>
    <s v="Wax Wings is proud to be presenting the premiere of EYES. SHUT DOOR OPEN, a new play by Boston playwright Cassie M. Seinuk."/>
    <n v="15000"/>
    <n v="0"/>
    <x v="0"/>
    <x v="0"/>
    <s v="USD"/>
    <n v="1427860740"/>
    <n v="1424727712"/>
    <b v="0"/>
    <n v="34"/>
    <b v="1"/>
    <x v="1"/>
    <s v="plays"/>
    <x v="3814"/>
    <x v="0"/>
    <m/>
  </r>
  <r>
    <n v="3815"/>
    <s v="The Canterbury Shakespeare Festival - first season"/>
    <s v="Come and help us make the Canterbury Shakespeare Festival a reality"/>
    <n v="2900"/>
    <n v="0"/>
    <x v="0"/>
    <x v="1"/>
    <s v="GBP"/>
    <n v="1440111600"/>
    <n v="1437545657"/>
    <b v="0"/>
    <n v="20"/>
    <b v="1"/>
    <x v="1"/>
    <s v="plays"/>
    <x v="3815"/>
    <x v="0"/>
    <m/>
  </r>
  <r>
    <n v="3816"/>
    <s v="AFTER LIFE: Minnesota Fringe Festival 2014"/>
    <s v="A new play by Brandon Taitt._x000a_Presented by The Theatre Cosmic. _x000a_Premiering in August at the 2014 Minnesota Fringe Festival"/>
    <n v="2500"/>
    <n v="0"/>
    <x v="0"/>
    <x v="0"/>
    <s v="USD"/>
    <n v="1405614823"/>
    <n v="1403022823"/>
    <b v="0"/>
    <n v="37"/>
    <b v="1"/>
    <x v="1"/>
    <s v="plays"/>
    <x v="3816"/>
    <x v="3"/>
    <m/>
  </r>
  <r>
    <n v="3817"/>
    <s v="TWIST: adapted from the novel Oliver Twist"/>
    <s v="Using 9 actors, TWIST focuses on the horror and unjust in 1837 London.  Think Peter and the Starcatcher meets American Horror Story."/>
    <n v="100000"/>
    <n v="0"/>
    <x v="0"/>
    <x v="0"/>
    <s v="USD"/>
    <n v="1445659140"/>
    <n v="1444236216"/>
    <b v="0"/>
    <n v="20"/>
    <b v="1"/>
    <x v="1"/>
    <s v="plays"/>
    <x v="3817"/>
    <x v="0"/>
    <m/>
  </r>
  <r>
    <n v="3818"/>
    <s v="The AOA Presents: The Maiden of Orleans"/>
    <s v="The Arthurian Order of Avalon is attempting to raise funds to put on the annual Human Chessboard in March 2015!"/>
    <n v="1500"/>
    <n v="0"/>
    <x v="0"/>
    <x v="0"/>
    <s v="USD"/>
    <n v="1426187582"/>
    <n v="1423599182"/>
    <b v="0"/>
    <n v="10"/>
    <b v="1"/>
    <x v="1"/>
    <s v="plays"/>
    <x v="3818"/>
    <x v="0"/>
    <m/>
  </r>
  <r>
    <n v="3819"/>
    <s v="A Kansas City Fringe Festival premiere: &quot;The Art is a Lie&quot;"/>
    <s v="Support this collection of new plays by Kansas City writers and the artists who are bringing it to life!"/>
    <n v="3300"/>
    <n v="0"/>
    <x v="0"/>
    <x v="0"/>
    <s v="USD"/>
    <n v="1437166920"/>
    <n v="1435554104"/>
    <b v="0"/>
    <n v="26"/>
    <b v="1"/>
    <x v="1"/>
    <s v="plays"/>
    <x v="3819"/>
    <x v="0"/>
    <m/>
  </r>
  <r>
    <n v="3820"/>
    <s v="TUSENTACK THEATRE"/>
    <s v="Tusentack Theatre is a professional theatre company providing opportunities to adults who access Mental Health Services."/>
    <n v="5500"/>
    <n v="0"/>
    <x v="0"/>
    <x v="1"/>
    <s v="GBP"/>
    <n v="1436110717"/>
    <n v="1433518717"/>
    <b v="0"/>
    <n v="20"/>
    <b v="1"/>
    <x v="1"/>
    <s v="plays"/>
    <x v="3820"/>
    <x v="0"/>
    <m/>
  </r>
  <r>
    <n v="3821"/>
    <s v="Brooklyn Quartet, directed by reg e gaines. Spring of 2016"/>
    <s v="Brooklyn Quartet, directed by reg e gaines, in a collaboration of ambitious and unique storytelling, live music and cinematic staging,"/>
    <n v="7000"/>
    <n v="0"/>
    <x v="0"/>
    <x v="0"/>
    <s v="USD"/>
    <n v="1451881207"/>
    <n v="1449116407"/>
    <b v="0"/>
    <n v="46"/>
    <b v="1"/>
    <x v="1"/>
    <s v="plays"/>
    <x v="3821"/>
    <x v="0"/>
    <m/>
  </r>
  <r>
    <n v="3822"/>
    <s v="Geschichten sollen leben"/>
    <s v="19 TheaterstÃ¼cke des Schnuppe Figurentheaters bei einem GroÃŸbrand zerstÃ¶rt - bitte unterstÃ¼tzt uns, den Wiederaufbau zu finanzieren"/>
    <n v="20000"/>
    <n v="0"/>
    <x v="0"/>
    <x v="12"/>
    <s v="EUR"/>
    <n v="1453244340"/>
    <n v="1448136417"/>
    <b v="0"/>
    <n v="76"/>
    <b v="1"/>
    <x v="1"/>
    <s v="plays"/>
    <x v="3822"/>
    <x v="0"/>
    <m/>
  </r>
  <r>
    <n v="3823"/>
    <s v="FEED"/>
    <s v="Feed, a new play by Garrett Markgraf (based on the novel by M.T. Anderson), Directed by Anna Marck at Oakland University."/>
    <n v="500"/>
    <n v="0"/>
    <x v="0"/>
    <x v="0"/>
    <s v="USD"/>
    <n v="1437364740"/>
    <n v="1434405044"/>
    <b v="0"/>
    <n v="41"/>
    <b v="1"/>
    <x v="1"/>
    <s v="plays"/>
    <x v="3823"/>
    <x v="0"/>
    <m/>
  </r>
  <r>
    <n v="3824"/>
    <s v="Count Your Blessings - A Verbatim Performance"/>
    <s v="the hardy presents a collaboration between Robbie Curran and Abram Rooney. Kemble House, 9th-14th August, every night at 8pm."/>
    <n v="1400"/>
    <n v="0"/>
    <x v="0"/>
    <x v="1"/>
    <s v="GBP"/>
    <n v="1470058860"/>
    <n v="1469026903"/>
    <b v="0"/>
    <n v="7"/>
    <b v="1"/>
    <x v="1"/>
    <s v="plays"/>
    <x v="3824"/>
    <x v="2"/>
    <m/>
  </r>
  <r>
    <n v="3825"/>
    <s v="Help keep girls in school in Burkina Faso"/>
    <s v="A girl in Burkina Faso is more likely to marry than finish high school. Public theatre can promote the need for girls to stay in school"/>
    <n v="850"/>
    <n v="0"/>
    <x v="0"/>
    <x v="0"/>
    <s v="USD"/>
    <n v="1434505214"/>
    <n v="1432690814"/>
    <b v="0"/>
    <n v="49"/>
    <b v="1"/>
    <x v="1"/>
    <s v="plays"/>
    <x v="3825"/>
    <x v="0"/>
    <m/>
  </r>
  <r>
    <n v="3826"/>
    <s v="DAY OF THE DOG by Blue Sparrow Theatre Company"/>
    <s v="This is the story about the Westons. One family who live with mental illness on a daily basis."/>
    <n v="5000"/>
    <n v="0"/>
    <x v="0"/>
    <x v="1"/>
    <s v="GBP"/>
    <n v="1430993394"/>
    <n v="1428401394"/>
    <b v="0"/>
    <n v="26"/>
    <b v="1"/>
    <x v="1"/>
    <s v="plays"/>
    <x v="3826"/>
    <x v="0"/>
    <m/>
  </r>
  <r>
    <n v="3827"/>
    <s v="BROKEN BISCUITS EDINBURGH"/>
    <s v="IAM TRYING TO TAKE MY DEBUT PLAY BROKEN BISCUITS TO EDINGBURGH FESTIVAL 2015 AND REALLY NEED SOME FUNDING TO HELP ME ACHIEVE THIS GOAL"/>
    <n v="50"/>
    <n v="0"/>
    <x v="0"/>
    <x v="1"/>
    <s v="GBP"/>
    <n v="1427414400"/>
    <n v="1422656201"/>
    <b v="0"/>
    <n v="65"/>
    <b v="1"/>
    <x v="1"/>
    <s v="plays"/>
    <x v="3827"/>
    <x v="0"/>
    <m/>
  </r>
  <r>
    <n v="3828"/>
    <s v="A Few Brave Men: The Chosen Few"/>
    <s v="In 1942 three black and one Puerto Rican jazz musicians from Harlem join the segregated US Marines. We see &quot;Love In Time of War&quot;"/>
    <n v="3000"/>
    <n v="0"/>
    <x v="0"/>
    <x v="0"/>
    <s v="USD"/>
    <n v="1420033187"/>
    <n v="1414845587"/>
    <b v="0"/>
    <n v="28"/>
    <b v="1"/>
    <x v="1"/>
    <s v="plays"/>
    <x v="3828"/>
    <x v="3"/>
    <m/>
  </r>
  <r>
    <n v="3829"/>
    <s v="Returning Home."/>
    <s v="A play that illustrates the symptoms of PTSD, shows its effect on families, and demonstrates some of the difficulties of treating it."/>
    <n v="12000"/>
    <n v="0"/>
    <x v="0"/>
    <x v="0"/>
    <s v="USD"/>
    <n v="1472676371"/>
    <n v="1470948371"/>
    <b v="0"/>
    <n v="8"/>
    <b v="1"/>
    <x v="1"/>
    <s v="plays"/>
    <x v="3829"/>
    <x v="2"/>
    <m/>
  </r>
  <r>
    <n v="3830"/>
    <s v="Run Away"/>
    <s v="The Aeon Theatre company is producing another original play by Parker Hale at the Manhattan Reportory Theatre"/>
    <n v="2500"/>
    <n v="0"/>
    <x v="0"/>
    <x v="0"/>
    <s v="USD"/>
    <n v="1464371211"/>
    <n v="1463161611"/>
    <b v="0"/>
    <n v="3"/>
    <b v="1"/>
    <x v="1"/>
    <s v="plays"/>
    <x v="3830"/>
    <x v="2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1"/>
    <s v="plays"/>
    <x v="3831"/>
    <x v="3"/>
    <m/>
  </r>
  <r>
    <n v="3832"/>
    <s v="SBYET 2016 Hairspray at the Lobero Theatre!"/>
    <s v="Santa Barbara Youth Ensemble is performing Hairspray at the Lobero. Help create beautiful memories for these kids by pledging today!"/>
    <n v="4336"/>
    <n v="0"/>
    <x v="0"/>
    <x v="0"/>
    <s v="USD"/>
    <n v="1455936335"/>
    <n v="1452048335"/>
    <b v="0"/>
    <n v="9"/>
    <b v="1"/>
    <x v="1"/>
    <s v="plays"/>
    <x v="3832"/>
    <x v="2"/>
    <m/>
  </r>
  <r>
    <n v="3833"/>
    <s v="Shakespeare is Boffo! Teachers' Edition"/>
    <s v="Get more kids to love Shakespeare by developing the fun &amp; effective Shakespeare is Boffo! course as an replicable program for teachers."/>
    <n v="2500"/>
    <n v="0"/>
    <x v="0"/>
    <x v="5"/>
    <s v="CAD"/>
    <n v="1417460940"/>
    <n v="1416516972"/>
    <b v="0"/>
    <n v="20"/>
    <b v="1"/>
    <x v="1"/>
    <s v="plays"/>
    <x v="3833"/>
    <x v="3"/>
    <m/>
  </r>
  <r>
    <n v="3834"/>
    <s v="Better to Have Loved...?"/>
    <s v="About the impact of addiction on relationships; my play hopes to inspire &amp; support those affected to connect with their own creativity"/>
    <n v="3500"/>
    <n v="0"/>
    <x v="0"/>
    <x v="1"/>
    <s v="GBP"/>
    <n v="1434624067"/>
    <n v="1432032067"/>
    <b v="0"/>
    <n v="57"/>
    <b v="1"/>
    <x v="1"/>
    <s v="plays"/>
    <x v="3834"/>
    <x v="0"/>
    <m/>
  </r>
  <r>
    <n v="3835"/>
    <s v="Support new theatre piece IT DOESN'T MATTER"/>
    <s v="IT DOESN'T MATTER is a new comedic piece of political theatre written by three enthusiastic students. Help us produce it at LIPA!"/>
    <n v="10000"/>
    <n v="0"/>
    <x v="0"/>
    <x v="1"/>
    <s v="GBP"/>
    <n v="1461278208"/>
    <n v="1459463808"/>
    <b v="0"/>
    <n v="8"/>
    <b v="1"/>
    <x v="1"/>
    <s v="plays"/>
    <x v="3835"/>
    <x v="2"/>
    <m/>
  </r>
  <r>
    <n v="3836"/>
    <s v="Home (The Place Where My Stuff Resides)"/>
    <s v="&quot;The surveyor said the foundation was shaky&quot;. A woman finds what it means to rebuild her marriage."/>
    <n v="10000"/>
    <n v="0"/>
    <x v="0"/>
    <x v="0"/>
    <s v="USD"/>
    <n v="1470197340"/>
    <n v="1467497652"/>
    <b v="0"/>
    <n v="14"/>
    <b v="1"/>
    <x v="1"/>
    <s v="plays"/>
    <x v="3836"/>
    <x v="2"/>
    <m/>
  </r>
  <r>
    <n v="3837"/>
    <s v="Farcical Elements Presents Boeing-Boeing"/>
    <s v="A high-flying French farce with the thrust of a well-tuned jet engine"/>
    <n v="40000"/>
    <n v="0"/>
    <x v="0"/>
    <x v="1"/>
    <s v="GBP"/>
    <n v="1435947758"/>
    <n v="1432837358"/>
    <b v="0"/>
    <n v="17"/>
    <b v="1"/>
    <x v="1"/>
    <s v="plays"/>
    <x v="3837"/>
    <x v="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100"/>
    <n v="0"/>
    <x v="0"/>
    <x v="11"/>
    <s v="SEK"/>
    <n v="1432314209"/>
    <n v="1429722209"/>
    <b v="0"/>
    <n v="100"/>
    <b v="1"/>
    <x v="1"/>
    <s v="plays"/>
    <x v="3838"/>
    <x v="0"/>
    <m/>
  </r>
  <r>
    <n v="3839"/>
    <s v="El Campanario: A place to &quot;rest&quot; in times of war..."/>
    <s v="A futuristic and absurd style play, produced by Colectivo El Pozo, where the characters make a crucial decision. Written by R Dorantes."/>
    <n v="4000"/>
    <n v="0"/>
    <x v="0"/>
    <x v="0"/>
    <s v="USD"/>
    <n v="1438226724"/>
    <n v="1433042724"/>
    <b v="0"/>
    <n v="32"/>
    <b v="1"/>
    <x v="1"/>
    <s v="plays"/>
    <x v="3839"/>
    <x v="0"/>
    <m/>
  </r>
  <r>
    <n v="3840"/>
    <s v="Tonight I'll be April"/>
    <s v="A gritty play looking at a modern day relationship, highlighting issues of mental health and abuse suffered by men."/>
    <n v="1000"/>
    <n v="0"/>
    <x v="0"/>
    <x v="1"/>
    <s v="GBP"/>
    <n v="1459180229"/>
    <n v="1457023829"/>
    <b v="0"/>
    <n v="3"/>
    <b v="1"/>
    <x v="1"/>
    <s v="plays"/>
    <x v="3840"/>
    <x v="2"/>
    <m/>
  </r>
  <r>
    <n v="3841"/>
    <s v="&quot;If They Come Back&quot;"/>
    <s v="A play by award winning writer Eric Monte. _x000a_&quot;If they come back&quot; follows the lives of two teenage boys during the civil rights movement."/>
    <n v="100"/>
    <n v="0"/>
    <x v="2"/>
    <x v="0"/>
    <s v="USD"/>
    <n v="1405882287"/>
    <n v="1400698287"/>
    <b v="1"/>
    <n v="34"/>
    <b v="0"/>
    <x v="1"/>
    <s v="plays"/>
    <x v="3841"/>
    <x v="3"/>
    <m/>
  </r>
  <r>
    <n v="3842"/>
    <s v="Shakespeare's The Tempest: In-The-Round"/>
    <s v="Follow the sell-out Tree Folk Theatre, as we lead you through The Tempest with masks, puppetry and live music! 15th July - 3rd August"/>
    <n v="550"/>
    <n v="0"/>
    <x v="2"/>
    <x v="1"/>
    <s v="GBP"/>
    <n v="1399809052"/>
    <n v="1397217052"/>
    <b v="1"/>
    <n v="23"/>
    <b v="0"/>
    <x v="1"/>
    <s v="plays"/>
    <x v="3842"/>
    <x v="3"/>
    <m/>
  </r>
  <r>
    <n v="3843"/>
    <s v="Vengeance Can Wait"/>
    <s v="Vengeance Can Wait navigates Japanese sub-culture as it charts a dark, twisted and touching, â€œdifferentâ€ kind of love story."/>
    <n v="1100"/>
    <n v="0"/>
    <x v="2"/>
    <x v="0"/>
    <s v="USD"/>
    <n v="1401587064"/>
    <n v="1399427064"/>
    <b v="1"/>
    <n v="19"/>
    <b v="0"/>
    <x v="1"/>
    <s v="plays"/>
    <x v="3843"/>
    <x v="3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0"/>
    <x v="2"/>
    <x v="0"/>
    <s v="USD"/>
    <n v="1401778740"/>
    <n v="1399474134"/>
    <b v="1"/>
    <n v="50"/>
    <b v="0"/>
    <x v="1"/>
    <s v="plays"/>
    <x v="3844"/>
    <x v="3"/>
    <m/>
  </r>
  <r>
    <n v="3845"/>
    <s v="Marilyn Madness &amp; Me"/>
    <s v="He met Marilyn. He became obsessed with Norma Jean. That changed everything._x000a__x000a_                                A play by Frank Furino"/>
    <n v="25000"/>
    <n v="0"/>
    <x v="2"/>
    <x v="0"/>
    <s v="USD"/>
    <n v="1443711774"/>
    <n v="1441119774"/>
    <b v="1"/>
    <n v="12"/>
    <b v="0"/>
    <x v="1"/>
    <s v="plays"/>
    <x v="3845"/>
    <x v="0"/>
    <m/>
  </r>
  <r>
    <n v="3846"/>
    <s v="My Insane Shakespeare"/>
    <s v="My Insane Shakespeare. An original play by Arthur Elbakyan premiering October 13th at United Solo, New York City."/>
    <n v="3200"/>
    <n v="0"/>
    <x v="2"/>
    <x v="0"/>
    <s v="USD"/>
    <n v="1412405940"/>
    <n v="1409721542"/>
    <b v="1"/>
    <n v="8"/>
    <b v="0"/>
    <x v="1"/>
    <s v="plays"/>
    <x v="3846"/>
    <x v="3"/>
    <m/>
  </r>
  <r>
    <n v="3847"/>
    <s v="Madame X"/>
    <s v="The production of the original play &quot;Madame X&quot; by Amanda Davison. Inspired by the painting by John Singer Sargent."/>
    <n v="3000"/>
    <n v="0"/>
    <x v="2"/>
    <x v="0"/>
    <s v="USD"/>
    <n v="1437283391"/>
    <n v="1433395391"/>
    <b v="1"/>
    <n v="9"/>
    <b v="0"/>
    <x v="1"/>
    <s v="plays"/>
    <x v="3847"/>
    <x v="0"/>
    <m/>
  </r>
  <r>
    <n v="3848"/>
    <s v="'LETTERS FROM WAR' Losing loved ones to Alzheimer's Disease"/>
    <s v="A Carnegie Mellon capstone play based on a woman's life as she slips from reality due to the degenerative effect of Alzheimer's Disease"/>
    <n v="40000"/>
    <n v="0"/>
    <x v="2"/>
    <x v="0"/>
    <s v="USD"/>
    <n v="1445196989"/>
    <n v="1442604989"/>
    <b v="1"/>
    <n v="43"/>
    <b v="0"/>
    <x v="1"/>
    <s v="plays"/>
    <x v="3848"/>
    <x v="0"/>
    <m/>
  </r>
  <r>
    <n v="3849"/>
    <s v="Auf geht's beim Schichtl"/>
    <s v="Bayerische KomÃ¶die im Schaustellermillieu vor historischem Hintergrund des Oktoberfestes von Winfried Frey. UrauffÃ¼hrung September 2015"/>
    <n v="5000"/>
    <n v="0"/>
    <x v="2"/>
    <x v="12"/>
    <s v="EUR"/>
    <n v="1434047084"/>
    <n v="1431455084"/>
    <b v="1"/>
    <n v="28"/>
    <b v="0"/>
    <x v="1"/>
    <s v="plays"/>
    <x v="3849"/>
    <x v="0"/>
    <m/>
  </r>
  <r>
    <n v="3850"/>
    <s v="The Vagina Monologues 2015"/>
    <s v="V-Day is a global activist movement to end violence against women and girls."/>
    <n v="500"/>
    <n v="0"/>
    <x v="2"/>
    <x v="0"/>
    <s v="USD"/>
    <n v="1420081143"/>
    <n v="1417489143"/>
    <b v="1"/>
    <n v="4"/>
    <b v="0"/>
    <x v="1"/>
    <s v="plays"/>
    <x v="3850"/>
    <x v="3"/>
    <m/>
  </r>
  <r>
    <n v="3851"/>
    <s v="Waving Goodbye"/>
    <s v="A play about the horrible choices we have to make every day. Should we take a risk, or take the road most travelled?"/>
    <n v="4000"/>
    <n v="0"/>
    <x v="2"/>
    <x v="1"/>
    <s v="GBP"/>
    <n v="1437129179"/>
    <n v="1434537179"/>
    <b v="1"/>
    <n v="24"/>
    <b v="0"/>
    <x v="1"/>
    <s v="plays"/>
    <x v="3851"/>
    <x v="0"/>
    <m/>
  </r>
  <r>
    <n v="3852"/>
    <s v="Rob Base Presents Unequally Yoked The Stage Play"/>
    <s v="Writer/Director Lynette J. Blackwell presents the hilarious entangled love story of when evil and good attempt to coexist."/>
    <n v="9300"/>
    <n v="0"/>
    <x v="2"/>
    <x v="0"/>
    <s v="USD"/>
    <n v="1427427276"/>
    <n v="1425270876"/>
    <b v="0"/>
    <n v="2"/>
    <b v="0"/>
    <x v="1"/>
    <s v="plays"/>
    <x v="3852"/>
    <x v="0"/>
    <m/>
  </r>
  <r>
    <n v="3853"/>
    <s v="The Original Laughter Therapist"/>
    <s v="A dose of One-woman &quot;Dramedy&quot; to cure those daily blues is just what the doctor ordered!"/>
    <n v="25000"/>
    <n v="0"/>
    <x v="2"/>
    <x v="0"/>
    <s v="USD"/>
    <n v="1409602178"/>
    <n v="1406578178"/>
    <b v="0"/>
    <n v="2"/>
    <b v="0"/>
    <x v="1"/>
    <s v="plays"/>
    <x v="3853"/>
    <x v="3"/>
    <m/>
  </r>
  <r>
    <n v="3854"/>
    <s v="The Case Of Soghomon Tehlirian"/>
    <s v="A play dedicated to the 100th anniversary of the Armenian Genocide."/>
    <n v="25000"/>
    <n v="0"/>
    <x v="2"/>
    <x v="0"/>
    <s v="USD"/>
    <n v="1431206058"/>
    <n v="1428614058"/>
    <b v="0"/>
    <n v="20"/>
    <b v="0"/>
    <x v="1"/>
    <s v="plays"/>
    <x v="3854"/>
    <x v="0"/>
    <m/>
  </r>
  <r>
    <n v="3855"/>
    <s v="The Happy Family and Devoted Dreams new theater plays NYC"/>
    <s v="TWO NEW DARK COMEDIES OPENING IN NYC THIS APRIL AND MAY BY CHRISTOPHER B. LATRO _x000a_ABOUT FAMILY, AMBITION, LOVE AND GREED"/>
    <n v="6500"/>
    <n v="0"/>
    <x v="2"/>
    <x v="0"/>
    <s v="USD"/>
    <n v="1427408271"/>
    <n v="1424819871"/>
    <b v="0"/>
    <n v="1"/>
    <b v="0"/>
    <x v="1"/>
    <s v="plays"/>
    <x v="3855"/>
    <x v="0"/>
    <m/>
  </r>
  <r>
    <n v="3856"/>
    <s v="&quot;Trouble at the Gate&quot; play"/>
    <s v="Thought-provoking drama about one who gets so caught up in churchwork, loses the true meaning of serving God, &amp; has TROUBLE AT THE GATE"/>
    <n v="6750"/>
    <n v="0"/>
    <x v="2"/>
    <x v="0"/>
    <s v="USD"/>
    <n v="1425833403"/>
    <n v="1423245003"/>
    <b v="0"/>
    <n v="1"/>
    <b v="0"/>
    <x v="1"/>
    <s v="plays"/>
    <x v="3856"/>
    <x v="0"/>
    <m/>
  </r>
  <r>
    <n v="3857"/>
    <s v="I support Molding Heartz"/>
    <s v="The Ultimate Screenwriting Conference_x000a_is the experience showing screenwriters how to write and sell a screenplay in hollywood!"/>
    <n v="18000"/>
    <n v="0"/>
    <x v="2"/>
    <x v="0"/>
    <s v="USD"/>
    <n v="1406913120"/>
    <n v="1404927690"/>
    <b v="0"/>
    <n v="4"/>
    <b v="0"/>
    <x v="1"/>
    <s v="plays"/>
    <x v="3857"/>
    <x v="3"/>
    <m/>
  </r>
  <r>
    <n v="3858"/>
    <s v="Hamlet by CattyWhamPuss (with non-traditional casting)"/>
    <s v="With non-gender specific casting, CattyWhamPuss Theatre dismiss traditional casting biases in this, their ambitious first venture."/>
    <n v="5200"/>
    <n v="0"/>
    <x v="2"/>
    <x v="1"/>
    <s v="GBP"/>
    <n v="1432328400"/>
    <n v="1430734844"/>
    <b v="0"/>
    <n v="1"/>
    <b v="0"/>
    <x v="1"/>
    <s v="plays"/>
    <x v="3858"/>
    <x v="0"/>
    <m/>
  </r>
  <r>
    <n v="3859"/>
    <s v="What Dreams Were Made Of"/>
    <s v="This is a play that will have each and everyone that sees it thinking about the dreams they had growing up. It's a dramady"/>
    <n v="10000"/>
    <n v="0"/>
    <x v="2"/>
    <x v="0"/>
    <s v="USD"/>
    <n v="1403730000"/>
    <n v="1401485207"/>
    <b v="0"/>
    <n v="1"/>
    <b v="0"/>
    <x v="1"/>
    <s v="plays"/>
    <x v="3859"/>
    <x v="3"/>
    <m/>
  </r>
  <r>
    <n v="3860"/>
    <s v="Tennessee Williams' ONE ARM @ Minnesota Fringe"/>
    <s v="The unproduced screenplay by Tennessee Williams is given life for the first time on a Twin Cities stage by an ensemble of local actors."/>
    <n v="9000"/>
    <n v="0"/>
    <x v="2"/>
    <x v="0"/>
    <s v="USD"/>
    <n v="1407858710"/>
    <n v="1405266710"/>
    <b v="0"/>
    <n v="13"/>
    <b v="0"/>
    <x v="1"/>
    <s v="plays"/>
    <x v="3860"/>
    <x v="3"/>
    <m/>
  </r>
  <r>
    <n v="3861"/>
    <s v="READY OR NOT HERE I COME"/>
    <s v="THE COMING OF THE LORD!"/>
    <n v="6000"/>
    <n v="0"/>
    <x v="2"/>
    <x v="0"/>
    <s v="USD"/>
    <n v="1415828820"/>
    <n v="1412258977"/>
    <b v="0"/>
    <n v="1"/>
    <b v="0"/>
    <x v="1"/>
    <s v="plays"/>
    <x v="3861"/>
    <x v="3"/>
    <m/>
  </r>
  <r>
    <n v="3862"/>
    <s v="The Container Play"/>
    <s v="The hit immersive theatre experience of England comes to Corpus Christi!"/>
    <n v="2000"/>
    <n v="0"/>
    <x v="2"/>
    <x v="0"/>
    <s v="USD"/>
    <n v="1473699540"/>
    <n v="1472451356"/>
    <b v="0"/>
    <n v="1"/>
    <b v="0"/>
    <x v="1"/>
    <s v="plays"/>
    <x v="3862"/>
    <x v="2"/>
    <m/>
  </r>
  <r>
    <n v="3863"/>
    <s v="Umma Yemaya"/>
    <s v="Umma Yemaya is  a play that examines the challenges of unconventional love. The Lady  and the Artist create their own world for love."/>
    <n v="500000"/>
    <n v="0"/>
    <x v="2"/>
    <x v="0"/>
    <s v="USD"/>
    <n v="1446739905"/>
    <n v="1441552305"/>
    <b v="0"/>
    <n v="0"/>
    <b v="0"/>
    <x v="1"/>
    <s v="plays"/>
    <x v="3863"/>
    <x v="0"/>
    <m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1"/>
    <s v="plays"/>
    <x v="3864"/>
    <x v="0"/>
    <m/>
  </r>
  <r>
    <n v="3865"/>
    <s v="Fellatia's-Fantastic-Fun-Time-Show"/>
    <s v="Sissy Entertainment delivers a delicious cabaret that blends comedic monologue, song, and traditional sketch comedy."/>
    <n v="50000"/>
    <n v="0"/>
    <x v="2"/>
    <x v="5"/>
    <s v="CAD"/>
    <n v="1409376600"/>
    <n v="1405957098"/>
    <b v="0"/>
    <n v="14"/>
    <b v="0"/>
    <x v="1"/>
    <s v="plays"/>
    <x v="3865"/>
    <x v="3"/>
    <m/>
  </r>
  <r>
    <n v="3866"/>
    <s v="a feminine ending, brought to you by the East End Theatre Co"/>
    <s v="A funny, moving, witty piece about a girl, her oboe, and her dreams."/>
    <n v="2500"/>
    <n v="0"/>
    <x v="2"/>
    <x v="0"/>
    <s v="USD"/>
    <n v="1458703740"/>
    <n v="1454453021"/>
    <b v="0"/>
    <n v="2"/>
    <b v="0"/>
    <x v="1"/>
    <s v="plays"/>
    <x v="3866"/>
    <x v="2"/>
    <m/>
  </r>
  <r>
    <n v="3867"/>
    <s v="RUSSIAN PLAY &quot;HOW TO BE BRAVE&quot;"/>
    <s v="What do you know about Russian Culture? Our project helps the American children to find out about Russian literature."/>
    <n v="25000"/>
    <n v="0"/>
    <x v="2"/>
    <x v="0"/>
    <s v="USD"/>
    <n v="1466278339"/>
    <n v="1463686339"/>
    <b v="0"/>
    <n v="5"/>
    <b v="0"/>
    <x v="1"/>
    <s v="plays"/>
    <x v="3867"/>
    <x v="2"/>
    <m/>
  </r>
  <r>
    <n v="3868"/>
    <s v="1000 words (Canceled)"/>
    <s v="New collection of music by Scott Evan Davis!"/>
    <n v="2500"/>
    <n v="0"/>
    <x v="1"/>
    <x v="1"/>
    <s v="GBP"/>
    <n v="1410191405"/>
    <n v="1408031405"/>
    <b v="0"/>
    <n v="1"/>
    <b v="0"/>
    <x v="1"/>
    <s v="musical"/>
    <x v="3868"/>
    <x v="3"/>
    <m/>
  </r>
  <r>
    <n v="3869"/>
    <s v="The Masturbation Musical (Canceled)"/>
    <s v="A Musical about 3 women who pursue their Pleasure and end up finding themselves."/>
    <n v="10115"/>
    <n v="0"/>
    <x v="1"/>
    <x v="0"/>
    <s v="USD"/>
    <n v="1426302660"/>
    <n v="1423761792"/>
    <b v="0"/>
    <n v="15"/>
    <b v="0"/>
    <x v="1"/>
    <s v="musical"/>
    <x v="3869"/>
    <x v="0"/>
    <m/>
  </r>
  <r>
    <n v="3870"/>
    <s v="MARTIN, LOVE, SEX &amp; RHYTHM The Musical Performance"/>
    <s v="M,L,S&amp;R it's a sexy rock/pop musical confronting contemporary gay issues with an all male cast singing and dancing to top 40 songs."/>
    <n v="2500"/>
    <n v="0"/>
    <x v="1"/>
    <x v="0"/>
    <s v="USD"/>
    <n v="1404360478"/>
    <n v="1401768478"/>
    <b v="0"/>
    <n v="10"/>
    <b v="0"/>
    <x v="1"/>
    <s v="musical"/>
    <x v="3870"/>
    <x v="3"/>
    <m/>
  </r>
  <r>
    <n v="3871"/>
    <s v="Pocket Monsters: A Musical Parody (Canceled)"/>
    <s v="Our musical is finally ready to come to life, and we're raising funds to help make that happen!"/>
    <n v="1680"/>
    <n v="0"/>
    <x v="1"/>
    <x v="0"/>
    <s v="USD"/>
    <n v="1490809450"/>
    <n v="1485629050"/>
    <b v="0"/>
    <n v="3"/>
    <b v="0"/>
    <x v="1"/>
    <s v="musical"/>
    <x v="3871"/>
    <x v="1"/>
    <m/>
  </r>
  <r>
    <n v="3872"/>
    <s v="Shining Star Players (Canceled)"/>
    <s v="We are a brand new theatrical teen production company, and we need enough money to put on our first musical production."/>
    <n v="4000"/>
    <n v="0"/>
    <x v="1"/>
    <x v="0"/>
    <s v="USD"/>
    <n v="1439522996"/>
    <n v="1435202996"/>
    <b v="0"/>
    <n v="0"/>
    <b v="0"/>
    <x v="1"/>
    <s v="musical"/>
    <x v="3872"/>
    <x v="0"/>
    <m/>
  </r>
  <r>
    <n v="3873"/>
    <s v="Dream Big, Work Hard Character Development Show Tour"/>
    <s v="Looking for $250 sponsors to help us provide in-house field trips to schools focusing on character development shows for children K-3."/>
    <n v="50000"/>
    <n v="0"/>
    <x v="1"/>
    <x v="0"/>
    <s v="USD"/>
    <n v="1444322535"/>
    <n v="1441730535"/>
    <b v="0"/>
    <n v="0"/>
    <b v="0"/>
    <x v="1"/>
    <s v="musical"/>
    <x v="3873"/>
    <x v="0"/>
    <m/>
  </r>
  <r>
    <n v="3874"/>
    <s v="HEAL event - Selfless Acts of Love - Musical Extravaganza"/>
    <s v="An exploration of arts, dance, music and theater bought to you by a talented team of performing arts enthusiasts - a FUNdraising event"/>
    <n v="13000"/>
    <n v="0"/>
    <x v="1"/>
    <x v="4"/>
    <s v="NZD"/>
    <n v="1422061200"/>
    <n v="1420244622"/>
    <b v="0"/>
    <n v="0"/>
    <b v="0"/>
    <x v="1"/>
    <s v="musical"/>
    <x v="3874"/>
    <x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x v="8"/>
    <s v="DKK"/>
    <n v="1472896800"/>
    <n v="1472804365"/>
    <b v="0"/>
    <n v="0"/>
    <b v="0"/>
    <x v="1"/>
    <s v="musical"/>
    <x v="3875"/>
    <x v="2"/>
    <m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x v="1"/>
    <s v="GBP"/>
    <n v="1454425128"/>
    <n v="1451833128"/>
    <b v="0"/>
    <n v="46"/>
    <b v="0"/>
    <x v="1"/>
    <s v="musical"/>
    <x v="3876"/>
    <x v="2"/>
    <m/>
  </r>
  <r>
    <n v="3877"/>
    <s v="Does NY Heart Me? The Musical (Canceled)"/>
    <s v="Help us record the concept album and stage grand concerts with a fantastic cast and orchestra. Get your tickets, music and more!"/>
    <n v="40000"/>
    <n v="0"/>
    <x v="1"/>
    <x v="0"/>
    <s v="USD"/>
    <n v="1481213752"/>
    <n v="1478621752"/>
    <b v="0"/>
    <n v="14"/>
    <b v="0"/>
    <x v="1"/>
    <s v="musical"/>
    <x v="3877"/>
    <x v="2"/>
    <m/>
  </r>
  <r>
    <n v="3878"/>
    <s v="Boys In The Arts Scholarship Program (Canceled)"/>
    <s v="Encouraging young males to engage in vocational development in the art of musical theater and related dance classes."/>
    <n v="1500"/>
    <n v="0"/>
    <x v="1"/>
    <x v="0"/>
    <s v="USD"/>
    <n v="1435636740"/>
    <n v="1433014746"/>
    <b v="0"/>
    <n v="1"/>
    <b v="0"/>
    <x v="1"/>
    <s v="musical"/>
    <x v="3878"/>
    <x v="0"/>
    <m/>
  </r>
  <r>
    <n v="3879"/>
    <s v="Theatre 'Portable' Royal (Canceled)"/>
    <s v="Theatre â€˜Portableâ€™ Royal is a portable, fully working, 40 seater theatre which will tour the UK and beyond!"/>
    <n v="13000"/>
    <n v="0"/>
    <x v="1"/>
    <x v="1"/>
    <s v="GBP"/>
    <n v="1422218396"/>
    <n v="1419626396"/>
    <b v="0"/>
    <n v="0"/>
    <b v="0"/>
    <x v="1"/>
    <s v="musical"/>
    <x v="3879"/>
    <x v="3"/>
    <m/>
  </r>
  <r>
    <n v="3880"/>
    <s v="Thoroughly Modern Millie (Canceled)"/>
    <s v="With Russell Grant as Mrs Meers, this classic musical taps into London's Theatro Technis 1-25 October 2014 for its UK fringe premiere!"/>
    <n v="4950"/>
    <n v="0"/>
    <x v="1"/>
    <x v="1"/>
    <s v="GBP"/>
    <n v="1406761200"/>
    <n v="1403724820"/>
    <b v="0"/>
    <n v="17"/>
    <b v="0"/>
    <x v="1"/>
    <s v="musical"/>
    <x v="3880"/>
    <x v="3"/>
    <m/>
  </r>
  <r>
    <n v="3881"/>
    <s v="My Real Mother's Name is... (Canceled)"/>
    <s v="A musical journey coming to the Blue Venue at the 2017 Orlando Fringe Festival!"/>
    <n v="130000"/>
    <n v="0"/>
    <x v="1"/>
    <x v="0"/>
    <s v="USD"/>
    <n v="1487550399"/>
    <n v="1484958399"/>
    <b v="0"/>
    <n v="1"/>
    <b v="0"/>
    <x v="1"/>
    <s v="musical"/>
    <x v="3881"/>
    <x v="1"/>
    <m/>
  </r>
  <r>
    <n v="3882"/>
    <s v="Mephistopheles by R. Garth &amp; The S.O.L. (Canceled)"/>
    <s v="A musical vision of the Faust tale... how he signed his soul to the devil Mephistopheles to find Lori, the love of his life."/>
    <n v="900"/>
    <n v="0"/>
    <x v="1"/>
    <x v="2"/>
    <s v="AUD"/>
    <n v="1454281380"/>
    <n v="1451950570"/>
    <b v="0"/>
    <n v="0"/>
    <b v="0"/>
    <x v="1"/>
    <s v="musical"/>
    <x v="3882"/>
    <x v="2"/>
    <m/>
  </r>
  <r>
    <n v="3883"/>
    <s v="CAGED - A New Musical (Canceled)"/>
    <s v="CAGED - A New Musical is the story of One Passion, One Voice, One Dream. - One man's quest to become the woman he always wanted to be."/>
    <n v="200000"/>
    <n v="0"/>
    <x v="1"/>
    <x v="1"/>
    <s v="GBP"/>
    <n v="1409668069"/>
    <n v="1407076069"/>
    <b v="0"/>
    <n v="0"/>
    <b v="0"/>
    <x v="1"/>
    <s v="musical"/>
    <x v="3883"/>
    <x v="3"/>
    <m/>
  </r>
  <r>
    <n v="3884"/>
    <s v="Alive Portrait Of Christ in Pembroke Township, IL (Canceled)"/>
    <s v="The Group M3 is striving to give one of the poorest towns in the country hope again this Easter Holiday."/>
    <n v="8888"/>
    <n v="0"/>
    <x v="1"/>
    <x v="0"/>
    <s v="USD"/>
    <n v="1427479192"/>
    <n v="1425322792"/>
    <b v="0"/>
    <n v="0"/>
    <b v="0"/>
    <x v="1"/>
    <s v="musical"/>
    <x v="3884"/>
    <x v="0"/>
    <m/>
  </r>
  <r>
    <n v="3885"/>
    <s v="THE SESSIONS - The Beatles at Abbey Road Studios (Canceled)"/>
    <s v="A LIVE musical spectacular theatrical experience of The Beatles recording sessions at Abbey Road Studios."/>
    <n v="14000"/>
    <n v="0"/>
    <x v="1"/>
    <x v="0"/>
    <s v="USD"/>
    <n v="1462834191"/>
    <n v="1460242191"/>
    <b v="0"/>
    <n v="0"/>
    <b v="0"/>
    <x v="1"/>
    <s v="musical"/>
    <x v="3885"/>
    <x v="2"/>
    <m/>
  </r>
  <r>
    <n v="3886"/>
    <s v="a (Canceled)"/>
    <n v="1"/>
    <n v="25000"/>
    <n v="0"/>
    <x v="1"/>
    <x v="2"/>
    <s v="AUD"/>
    <n v="1418275702"/>
    <n v="1415683702"/>
    <b v="0"/>
    <n v="0"/>
    <b v="0"/>
    <x v="1"/>
    <s v="musical"/>
    <x v="3886"/>
    <x v="3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6000"/>
    <n v="0"/>
    <x v="1"/>
    <x v="0"/>
    <s v="USD"/>
    <n v="1430517600"/>
    <n v="1426538129"/>
    <b v="0"/>
    <n v="2"/>
    <b v="0"/>
    <x v="1"/>
    <s v="musical"/>
    <x v="3887"/>
    <x v="0"/>
    <m/>
  </r>
  <r>
    <n v="3888"/>
    <s v="Popinjay Productions' The Odyssey"/>
    <s v="We are devising a vibrant new adaptation of Homer's The Odyssey featuring dynamic storytelling, stunning visuals and original music."/>
    <n v="5000"/>
    <n v="0"/>
    <x v="2"/>
    <x v="1"/>
    <s v="GBP"/>
    <n v="1488114358"/>
    <n v="1485522358"/>
    <b v="0"/>
    <n v="14"/>
    <b v="0"/>
    <x v="1"/>
    <s v="plays"/>
    <x v="3888"/>
    <x v="1"/>
    <m/>
  </r>
  <r>
    <n v="3889"/>
    <s v="Sherri's Playhouse Present's A Heavenly Hand!"/>
    <s v="A romantic comedy about a girl trying to figure out what to do with her life and an angel who comes to help her."/>
    <n v="37000"/>
    <n v="0"/>
    <x v="2"/>
    <x v="0"/>
    <s v="USD"/>
    <n v="1420413960"/>
    <n v="1417651630"/>
    <b v="0"/>
    <n v="9"/>
    <b v="0"/>
    <x v="1"/>
    <s v="plays"/>
    <x v="3889"/>
    <x v="3"/>
    <m/>
  </r>
  <r>
    <n v="3890"/>
    <s v="Something Wicked This Way Comes"/>
    <s v="Will Power Troupe is the only US group invited to perform in London's Shakespeare Festival. We need your help to bring the USA to UK!"/>
    <n v="25000000"/>
    <n v="0"/>
    <x v="2"/>
    <x v="0"/>
    <s v="USD"/>
    <n v="1439662344"/>
    <n v="1434478344"/>
    <b v="0"/>
    <n v="8"/>
    <b v="0"/>
    <x v="1"/>
    <s v="plays"/>
    <x v="3890"/>
    <x v="0"/>
    <m/>
  </r>
  <r>
    <n v="3891"/>
    <s v="Out of the Box: A Mime Story"/>
    <s v="A comedy about a mime who dreams of becoming a stand up comedian."/>
    <n v="2000"/>
    <n v="0"/>
    <x v="2"/>
    <x v="0"/>
    <s v="USD"/>
    <n v="1427086740"/>
    <n v="1424488244"/>
    <b v="0"/>
    <n v="7"/>
    <b v="0"/>
    <x v="1"/>
    <s v="plays"/>
    <x v="3891"/>
    <x v="0"/>
    <m/>
  </r>
  <r>
    <n v="3892"/>
    <s v="The Sea Horse, presented by Different Stages"/>
    <s v="Saloon owner Gertude Blum mistrusts all men and scorns love, but sailor Harry Bales' romantic dreams force her to face her tragic past."/>
    <n v="10000"/>
    <n v="0"/>
    <x v="2"/>
    <x v="0"/>
    <s v="USD"/>
    <n v="1408863600"/>
    <n v="1408203557"/>
    <b v="0"/>
    <n v="0"/>
    <b v="0"/>
    <x v="1"/>
    <s v="plays"/>
    <x v="3892"/>
    <x v="3"/>
    <m/>
  </r>
  <r>
    <n v="3893"/>
    <s v="MY PRIVATE REVOLUTION"/>
    <s v="An inspiring story of a young girl's journey from childhood to adulthood told through monologue, dialogue, poetry and music and dance."/>
    <n v="5000"/>
    <n v="0"/>
    <x v="2"/>
    <x v="0"/>
    <s v="USD"/>
    <n v="1404194400"/>
    <n v="1400600840"/>
    <b v="0"/>
    <n v="84"/>
    <b v="0"/>
    <x v="1"/>
    <s v="plays"/>
    <x v="3893"/>
    <x v="3"/>
    <m/>
  </r>
  <r>
    <n v="3894"/>
    <s v="MADE-UP: A Sitcom Theater Special"/>
    <s v="Ryan and Vanessa are hosting Christmas for the first time but instead of a happy celebration, they get a hilarious survival situation."/>
    <n v="2400"/>
    <n v="0"/>
    <x v="2"/>
    <x v="0"/>
    <s v="USD"/>
    <n v="1481000340"/>
    <n v="1478386812"/>
    <b v="0"/>
    <n v="11"/>
    <b v="0"/>
    <x v="1"/>
    <s v="plays"/>
    <x v="3894"/>
    <x v="2"/>
    <m/>
  </r>
  <r>
    <n v="3895"/>
    <s v="Vestige"/>
    <s v="A Transgender makeup artist calls into question the loyalty of her best friend in a 1980's circus while dealing with her dying mother."/>
    <n v="2000"/>
    <n v="0"/>
    <x v="2"/>
    <x v="0"/>
    <s v="USD"/>
    <n v="1425103218"/>
    <n v="1422424818"/>
    <b v="0"/>
    <n v="1"/>
    <b v="0"/>
    <x v="1"/>
    <s v="plays"/>
    <x v="3895"/>
    <x v="0"/>
    <m/>
  </r>
  <r>
    <n v="3896"/>
    <s v="Yorick and Company"/>
    <s v="Yorick and Co. is a comedy about a struggling theatre company whose mysterious benefactor starts haunting the show!"/>
    <n v="1500"/>
    <n v="0"/>
    <x v="2"/>
    <x v="0"/>
    <s v="USD"/>
    <n v="1402979778"/>
    <n v="1401770178"/>
    <b v="0"/>
    <n v="4"/>
    <b v="0"/>
    <x v="1"/>
    <s v="plays"/>
    <x v="3896"/>
    <x v="3"/>
    <m/>
  </r>
  <r>
    <n v="3897"/>
    <s v="Terry Pratchett's Wyrd Sisters at Paeroa Little Theatre"/>
    <s v="Help us to put on a production of Terry Pratchett's Wyrd Sisters, an ambitions show for our theatre but one I believe we can do."/>
    <n v="1000"/>
    <n v="0"/>
    <x v="2"/>
    <x v="4"/>
    <s v="NZD"/>
    <n v="1420750683"/>
    <n v="1418158683"/>
    <b v="0"/>
    <n v="10"/>
    <b v="0"/>
    <x v="1"/>
    <s v="plays"/>
    <x v="3897"/>
    <x v="3"/>
    <m/>
  </r>
  <r>
    <n v="3898"/>
    <s v="The Return of The Walthamstow Mysteries"/>
    <s v="'Somewhere you know, nowhere you've been' a theatrical _x000a_re-imagining of Walthamstowâ€™s past acted out beneath big skies in the marshes."/>
    <n v="20"/>
    <n v="0"/>
    <x v="2"/>
    <x v="1"/>
    <s v="GBP"/>
    <n v="1439827200"/>
    <n v="1436355270"/>
    <b v="0"/>
    <n v="16"/>
    <b v="0"/>
    <x v="1"/>
    <s v="plays"/>
    <x v="3898"/>
    <x v="0"/>
    <m/>
  </r>
  <r>
    <n v="3899"/>
    <s v="RAIN | a theatrical production of life-changing proportions"/>
    <s v="More than just a play, RAIN is an outreach to hurting people who feel disengaged or rejected by others."/>
    <n v="3500"/>
    <n v="0"/>
    <x v="2"/>
    <x v="0"/>
    <s v="USD"/>
    <n v="1407868561"/>
    <n v="1406140561"/>
    <b v="0"/>
    <n v="2"/>
    <b v="0"/>
    <x v="1"/>
    <s v="plays"/>
    <x v="3899"/>
    <x v="3"/>
    <m/>
  </r>
  <r>
    <n v="3900"/>
    <s v="HUB Theatre Group presents John Logan's RED"/>
    <s v="HUB Theatre Group collaborates with local artists to present John Logan's RED to the community."/>
    <n v="6000"/>
    <n v="0"/>
    <x v="2"/>
    <x v="0"/>
    <s v="USD"/>
    <n v="1433988791"/>
    <n v="1431396791"/>
    <b v="0"/>
    <n v="5"/>
    <b v="0"/>
    <x v="1"/>
    <s v="plays"/>
    <x v="3900"/>
    <x v="0"/>
    <m/>
  </r>
  <r>
    <n v="3901"/>
    <s v="De Lewe: A Youth Movement(Traveling Show)"/>
    <s v="&quot;De Lewe&quot; deals with the critical issues within today's youth. It reminds us that standing together is stronger than falling apart."/>
    <n v="20000"/>
    <n v="0"/>
    <x v="2"/>
    <x v="0"/>
    <s v="USD"/>
    <n v="1450554599"/>
    <n v="1447098599"/>
    <b v="0"/>
    <n v="1"/>
    <b v="0"/>
    <x v="1"/>
    <s v="plays"/>
    <x v="3901"/>
    <x v="0"/>
    <m/>
  </r>
  <r>
    <n v="3902"/>
    <s v="Over Here Theatre/Scotchbonnet present: Love, Sex and Apps"/>
    <s v="Love, Sex and Apps is a double bill exploring the way in which we are both connected and disconnected with those around us."/>
    <n v="750"/>
    <n v="0"/>
    <x v="2"/>
    <x v="1"/>
    <s v="GBP"/>
    <n v="1479125642"/>
    <n v="1476962042"/>
    <b v="0"/>
    <n v="31"/>
    <b v="0"/>
    <x v="1"/>
    <s v="plays"/>
    <x v="3902"/>
    <x v="2"/>
    <m/>
  </r>
  <r>
    <n v="3903"/>
    <s v="Know Thy Law"/>
    <s v="Based on the novel â€œKnow Thy Lawâ€, this powerful play gives the insight and understanding of the power of knowing the law of the land."/>
    <n v="4000"/>
    <n v="0"/>
    <x v="2"/>
    <x v="0"/>
    <s v="USD"/>
    <n v="1439581080"/>
    <n v="1435709765"/>
    <b v="0"/>
    <n v="0"/>
    <b v="0"/>
    <x v="1"/>
    <s v="plays"/>
    <x v="3903"/>
    <x v="0"/>
    <m/>
  </r>
  <r>
    <n v="3904"/>
    <s v="Black America from Prophets to Pimps"/>
    <s v="A play that will cover 4000 years of black history."/>
    <n v="30000"/>
    <n v="0"/>
    <x v="2"/>
    <x v="0"/>
    <s v="USD"/>
    <n v="1429074240"/>
    <n v="1427866200"/>
    <b v="0"/>
    <n v="2"/>
    <b v="0"/>
    <x v="1"/>
    <s v="plays"/>
    <x v="3904"/>
    <x v="0"/>
    <m/>
  </r>
  <r>
    <n v="3905"/>
    <s v="Antonym Theatre - &quot;STAIRCASES&quot;"/>
    <s v="&quot;STAIRCASES&quot; is a piece of collaborative new writing exploring 'L'esprit de l'escalier', or the conversations you wish you could have."/>
    <n v="1750"/>
    <n v="0"/>
    <x v="2"/>
    <x v="1"/>
    <s v="GBP"/>
    <n v="1434063600"/>
    <n v="1430405903"/>
    <b v="0"/>
    <n v="7"/>
    <b v="0"/>
    <x v="1"/>
    <s v="plays"/>
    <x v="3905"/>
    <x v="0"/>
    <m/>
  </r>
  <r>
    <n v="3906"/>
    <s v="First Draft Theatre"/>
    <s v="We will workshop, stage and develop new writing, devised work and adaptations. A joyful leap into the possibilities of an idea!"/>
    <n v="1200"/>
    <n v="0"/>
    <x v="2"/>
    <x v="1"/>
    <s v="GBP"/>
    <n v="1435325100"/>
    <n v="1432072893"/>
    <b v="0"/>
    <n v="16"/>
    <b v="0"/>
    <x v="1"/>
    <s v="plays"/>
    <x v="3906"/>
    <x v="0"/>
    <m/>
  </r>
  <r>
    <n v="3907"/>
    <s v="Burqa&amp;Rifle: A Drama: Two Women, Two Cultues, Two Histories"/>
    <s v="Burqa&amp;Rifle dramatizes the  encounter between two women -- a vigilante and a convert to Islam."/>
    <n v="1500"/>
    <n v="0"/>
    <x v="2"/>
    <x v="0"/>
    <s v="USD"/>
    <n v="1414354080"/>
    <n v="1411587606"/>
    <b v="0"/>
    <n v="4"/>
    <b v="0"/>
    <x v="1"/>
    <s v="plays"/>
    <x v="3907"/>
    <x v="3"/>
    <m/>
  </r>
  <r>
    <n v="3908"/>
    <s v="Unconscious Subconscious"/>
    <s v="Death splits apart twin brothers in a questionable car accident. They shared dreams, and now they must share trials in the unknown."/>
    <n v="516"/>
    <n v="0"/>
    <x v="2"/>
    <x v="0"/>
    <s v="USD"/>
    <n v="1406603696"/>
    <n v="1405307696"/>
    <b v="0"/>
    <n v="4"/>
    <b v="0"/>
    <x v="1"/>
    <s v="plays"/>
    <x v="3908"/>
    <x v="3"/>
    <m/>
  </r>
  <r>
    <n v="3909"/>
    <s v="Woman2Woman"/>
    <s v="I am trying to put on a gospel comedy stage play that is full of laughter and life lessons as well that will change your life forever,"/>
    <n v="1200"/>
    <n v="0"/>
    <x v="2"/>
    <x v="0"/>
    <s v="USD"/>
    <n v="1410424642"/>
    <n v="1407832642"/>
    <b v="0"/>
    <n v="4"/>
    <b v="0"/>
    <x v="1"/>
    <s v="plays"/>
    <x v="3909"/>
    <x v="3"/>
    <m/>
  </r>
  <r>
    <n v="3910"/>
    <s v="&quot;SHERLOCK HOLMES AND THE SCARLET AVENGER&quot;"/>
    <s v="Join Sherlock Holmes and Dr. Watson as the first adventure together is dramatized live on-stage!  The game is afoot!"/>
    <n v="25"/>
    <n v="0"/>
    <x v="2"/>
    <x v="0"/>
    <s v="USD"/>
    <n v="1441649397"/>
    <n v="1439057397"/>
    <b v="0"/>
    <n v="3"/>
    <b v="0"/>
    <x v="1"/>
    <s v="plays"/>
    <x v="3910"/>
    <x v="0"/>
    <m/>
  </r>
  <r>
    <n v="3911"/>
    <s v="Ministers of Grace"/>
    <s v="â€˜Ministers of Graceâ€™ imagines what the movie Ghostbusters would be like if written by William Shakespeare."/>
    <n v="15000"/>
    <n v="0"/>
    <x v="2"/>
    <x v="0"/>
    <s v="USD"/>
    <n v="1417033777"/>
    <n v="1414438177"/>
    <b v="0"/>
    <n v="36"/>
    <b v="0"/>
    <x v="1"/>
    <s v="plays"/>
    <x v="3911"/>
    <x v="3"/>
    <m/>
  </r>
  <r>
    <n v="3912"/>
    <s v="JoLee Productions"/>
    <s v="Producing &amp; directing Jake's Women by Neil Simon opening July 9 and running through July 26 for Sonoma Arts Live"/>
    <n v="500"/>
    <n v="0"/>
    <x v="2"/>
    <x v="0"/>
    <s v="USD"/>
    <n v="1429936500"/>
    <n v="1424759330"/>
    <b v="0"/>
    <n v="1"/>
    <b v="0"/>
    <x v="1"/>
    <s v="plays"/>
    <x v="3912"/>
    <x v="0"/>
    <m/>
  </r>
  <r>
    <n v="3913"/>
    <s v="The Great Gatsby at All-of-us Express Children's Theatre"/>
    <s v="â€œNo amount of fire or freshness can challenge what a man will store up in his ghostly heart.â€ â€“ The Great Gatsby"/>
    <n v="6000"/>
    <n v="0"/>
    <x v="2"/>
    <x v="0"/>
    <s v="USD"/>
    <n v="1448863449"/>
    <n v="1446267849"/>
    <b v="0"/>
    <n v="7"/>
    <b v="0"/>
    <x v="1"/>
    <s v="plays"/>
    <x v="3913"/>
    <x v="0"/>
    <m/>
  </r>
  <r>
    <n v="3914"/>
    <s v="Support Catalan Drama: Skin in Flames, by Guillem Clua"/>
    <s v="Bots &amp; Barrals and StoneCrabs Theatre are excited to present the UK premiere of Guillem Clua's powerful Catalan drama Skin in Flames."/>
    <n v="300000"/>
    <n v="0"/>
    <x v="2"/>
    <x v="1"/>
    <s v="GBP"/>
    <n v="1431298740"/>
    <n v="1429558756"/>
    <b v="0"/>
    <n v="27"/>
    <b v="0"/>
    <x v="1"/>
    <s v="plays"/>
    <x v="3914"/>
    <x v="0"/>
    <m/>
  </r>
  <r>
    <n v="3915"/>
    <s v="Hardcross"/>
    <s v="Following the enormous success of Hardcross, we are looking for new ways to bring this wonderful play to a wider audience."/>
    <n v="125000"/>
    <n v="0"/>
    <x v="2"/>
    <x v="1"/>
    <s v="GBP"/>
    <n v="1464824309"/>
    <n v="1462232309"/>
    <b v="0"/>
    <n v="1"/>
    <b v="0"/>
    <x v="1"/>
    <s v="plays"/>
    <x v="3915"/>
    <x v="2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x v="3916"/>
    <x v="2"/>
    <m/>
  </r>
  <r>
    <n v="3917"/>
    <s v="Romeo and Juliet by Cry of Curs"/>
    <s v="We place the actors and script to the fore, with productions stripped down to barest level, aiming to make theatre accessible."/>
    <n v="5500"/>
    <n v="0"/>
    <x v="2"/>
    <x v="1"/>
    <s v="GBP"/>
    <n v="1410439161"/>
    <n v="1407847161"/>
    <b v="0"/>
    <n v="1"/>
    <b v="0"/>
    <x v="1"/>
    <s v="plays"/>
    <x v="3917"/>
    <x v="3"/>
    <m/>
  </r>
  <r>
    <n v="3918"/>
    <s v="The Singing Teacher"/>
    <s v="A fantastic new comedy coming to the West End 2014.  An Alan Ayckbourn meets Richard Curtis style comedy. Who knew singing was therapy!"/>
    <n v="7000"/>
    <n v="0"/>
    <x v="2"/>
    <x v="1"/>
    <s v="GBP"/>
    <n v="1407168000"/>
    <n v="1406131023"/>
    <b v="0"/>
    <n v="3"/>
    <b v="0"/>
    <x v="1"/>
    <s v="plays"/>
    <x v="3918"/>
    <x v="3"/>
    <m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1"/>
    <s v="plays"/>
    <x v="3919"/>
    <x v="0"/>
    <m/>
  </r>
  <r>
    <n v="3920"/>
    <s v="'SCARAMOUCHE JONES'' by Justin Butcher"/>
    <s v="An enthralling tale charting the ecstasies and tragedies behind the seven white masks of centenarian clown,Scaramouche Jones."/>
    <n v="5000"/>
    <n v="0"/>
    <x v="2"/>
    <x v="1"/>
    <s v="GBP"/>
    <n v="1479032260"/>
    <n v="1476436660"/>
    <b v="0"/>
    <n v="3"/>
    <b v="0"/>
    <x v="1"/>
    <s v="plays"/>
    <x v="3920"/>
    <x v="2"/>
    <m/>
  </r>
  <r>
    <n v="3921"/>
    <s v="Shakespeare's R&amp;J - Chapel Lane Theatre Company"/>
    <s v="CLTC are crowdfunding for our latest production - Joe Calarco's brilliant adaptation of Shakespeare's most loved tragedy."/>
    <n v="10000"/>
    <n v="0"/>
    <x v="2"/>
    <x v="1"/>
    <s v="GBP"/>
    <n v="1414346400"/>
    <n v="1413291655"/>
    <b v="0"/>
    <n v="0"/>
    <b v="0"/>
    <x v="1"/>
    <s v="plays"/>
    <x v="3921"/>
    <x v="3"/>
    <m/>
  </r>
  <r>
    <n v="3922"/>
    <s v="Truth, Dare, Promise to be Faithful Stage Play"/>
    <s v="TDPF is a play about a woman named Lisa who devotes her life to her marriage and ministry â€”since it is a woman place says her husband."/>
    <n v="3000"/>
    <n v="0"/>
    <x v="2"/>
    <x v="0"/>
    <s v="USD"/>
    <n v="1425337200"/>
    <n v="1421432810"/>
    <b v="0"/>
    <n v="6"/>
    <b v="0"/>
    <x v="1"/>
    <s v="plays"/>
    <x v="3922"/>
    <x v="0"/>
    <m/>
  </r>
  <r>
    <n v="3923"/>
    <s v="Mrs Roosevelt Flies to London UK tour"/>
    <s v="Eleanor Roosevelt: Passionate campaigner for human rights, champion for peace, staunch supporter of FDR's policies, betrayed wife."/>
    <n v="1000"/>
    <n v="0"/>
    <x v="2"/>
    <x v="1"/>
    <s v="GBP"/>
    <n v="1428622271"/>
    <n v="1426203071"/>
    <b v="0"/>
    <n v="17"/>
    <b v="0"/>
    <x v="1"/>
    <s v="plays"/>
    <x v="3923"/>
    <x v="0"/>
    <m/>
  </r>
  <r>
    <n v="3924"/>
    <s v="THE MAGIC OF LAUGHTER WITH REGGIE RICE'S #TEAMDREAMERS"/>
    <s v="Help Comedy Illusionist Reggie Rice spread the magic of laughter as he takes his award-winning illusion show to a town near you!"/>
    <n v="4000"/>
    <n v="0"/>
    <x v="2"/>
    <x v="0"/>
    <s v="USD"/>
    <n v="1403823722"/>
    <n v="1401231722"/>
    <b v="0"/>
    <n v="40"/>
    <b v="0"/>
    <x v="1"/>
    <s v="plays"/>
    <x v="3924"/>
    <x v="3"/>
    <m/>
  </r>
  <r>
    <n v="3925"/>
    <s v="Help Save High School Theater"/>
    <s v="Help Save High School Theater Program_x000a_Your donations will be used to purchase props, build sets, and costumes."/>
    <n v="10000"/>
    <n v="0"/>
    <x v="2"/>
    <x v="0"/>
    <s v="USD"/>
    <n v="1406753639"/>
    <n v="1404161639"/>
    <b v="0"/>
    <n v="3"/>
    <b v="0"/>
    <x v="1"/>
    <s v="plays"/>
    <x v="3925"/>
    <x v="3"/>
    <m/>
  </r>
  <r>
    <n v="3926"/>
    <s v="Caryl Churchill's 'Top Girls' - NSW HSC Text"/>
    <s v="Producing syllabus-relevant theatre targeted to HSC students on the NSW Central Coast"/>
    <n v="3000"/>
    <n v="0"/>
    <x v="2"/>
    <x v="2"/>
    <s v="AUD"/>
    <n v="1419645748"/>
    <n v="1417053748"/>
    <b v="0"/>
    <n v="1"/>
    <b v="0"/>
    <x v="1"/>
    <s v="plays"/>
    <x v="3926"/>
    <x v="3"/>
    <m/>
  </r>
  <r>
    <n v="3927"/>
    <s v="'Journey's End' Tour of Dorset commemorating WW1"/>
    <s v="Brand new graduate theater company 'FMP Theatre' proudly presents the definitive WW1 play, Journey's End, with a little help from you."/>
    <n v="1500"/>
    <n v="0"/>
    <x v="2"/>
    <x v="1"/>
    <s v="GBP"/>
    <n v="1407565504"/>
    <n v="1404973504"/>
    <b v="0"/>
    <n v="2"/>
    <b v="0"/>
    <x v="1"/>
    <s v="plays"/>
    <x v="3927"/>
    <x v="3"/>
    <m/>
  </r>
  <r>
    <n v="3928"/>
    <s v="CHARM by Philip Dawkins"/>
    <s v="&quot;Charm&quot; class is in session! Mama Darleena, a transgender African-American woman, shares rules for etiquette with her LGBTQ students."/>
    <n v="8750"/>
    <n v="0"/>
    <x v="2"/>
    <x v="0"/>
    <s v="USD"/>
    <n v="1444971540"/>
    <n v="1442593427"/>
    <b v="0"/>
    <n v="7"/>
    <b v="0"/>
    <x v="1"/>
    <s v="plays"/>
    <x v="3928"/>
    <x v="0"/>
    <m/>
  </r>
  <r>
    <n v="3929"/>
    <s v="Comedy Of Errors: Antioch Community High School"/>
    <s v="We need to raise funds to bring this elaborate production to life with special FX makeup, highly detailed sets, and costumes."/>
    <n v="3000"/>
    <n v="0"/>
    <x v="2"/>
    <x v="0"/>
    <s v="USD"/>
    <n v="1474228265"/>
    <n v="1471636265"/>
    <b v="0"/>
    <n v="14"/>
    <b v="0"/>
    <x v="1"/>
    <s v="plays"/>
    <x v="3929"/>
    <x v="2"/>
    <m/>
  </r>
  <r>
    <n v="3930"/>
    <s v="Foundry Theatre Brisbane"/>
    <s v="We are a new and exciting semi-pro  theatre company who will support &amp; hire local actors &amp; writers in Brisbane &amp; Queensland."/>
    <n v="15000"/>
    <n v="0"/>
    <x v="2"/>
    <x v="2"/>
    <s v="AUD"/>
    <n v="1459490400"/>
    <n v="1457078868"/>
    <b v="0"/>
    <n v="0"/>
    <b v="0"/>
    <x v="1"/>
    <s v="plays"/>
    <x v="3930"/>
    <x v="2"/>
    <m/>
  </r>
  <r>
    <n v="3931"/>
    <s v="Still I Weep"/>
    <s v="An original stage play designed to bring to light the long-term effects on adult survivors of childhood sexual abuse. We do survive!"/>
    <n v="250000"/>
    <n v="0"/>
    <x v="2"/>
    <x v="0"/>
    <s v="USD"/>
    <n v="1441510707"/>
    <n v="1439350707"/>
    <b v="0"/>
    <n v="0"/>
    <b v="0"/>
    <x v="1"/>
    <s v="plays"/>
    <x v="3931"/>
    <x v="0"/>
    <m/>
  </r>
  <r>
    <n v="3932"/>
    <s v="Improv Patrol &quot;The Gift of Your Story is Our Script&quot;"/>
    <s v="Audience tell stories from their life chooses the improv actors to re-enact the story on the spot via song, dance and theatrics."/>
    <n v="10000"/>
    <n v="0"/>
    <x v="2"/>
    <x v="0"/>
    <s v="USD"/>
    <n v="1458097364"/>
    <n v="1455508964"/>
    <b v="0"/>
    <n v="1"/>
    <b v="0"/>
    <x v="1"/>
    <s v="plays"/>
    <x v="3932"/>
    <x v="2"/>
    <m/>
  </r>
  <r>
    <n v="3933"/>
    <s v="Three for 5: A King's Story"/>
    <s v="Presenting the complete three part of writer/director Ty Foard's &quot;A King's Story&quot; ...a dramatic artistic one director play festival"/>
    <n v="280"/>
    <n v="0"/>
    <x v="2"/>
    <x v="0"/>
    <s v="USD"/>
    <n v="1468716180"/>
    <n v="1466205262"/>
    <b v="0"/>
    <n v="12"/>
    <b v="0"/>
    <x v="1"/>
    <s v="plays"/>
    <x v="3933"/>
    <x v="2"/>
    <m/>
  </r>
  <r>
    <n v="3934"/>
    <s v="&quot;A Measure of Normalcy&quot;"/>
    <s v="Lost youth and lost souls struggle to find meaning amid dingy basements, vanishing malls, and a bleak Midwestern summer."/>
    <n v="60"/>
    <n v="0"/>
    <x v="2"/>
    <x v="0"/>
    <s v="USD"/>
    <n v="1443704400"/>
    <n v="1439827639"/>
    <b v="0"/>
    <n v="12"/>
    <b v="0"/>
    <x v="1"/>
    <s v="plays"/>
    <x v="3934"/>
    <x v="0"/>
    <m/>
  </r>
  <r>
    <n v="3935"/>
    <s v="Mr Mineshaft - A Play about Julius Eastman"/>
    <s v="Forgotten composer, virtuoso pianist, actor, and activist._x000a_I'm hoping to produce my play which explores Julius's life and music."/>
    <n v="8000"/>
    <n v="0"/>
    <x v="2"/>
    <x v="1"/>
    <s v="GBP"/>
    <n v="1443973546"/>
    <n v="1438789546"/>
    <b v="0"/>
    <n v="23"/>
    <b v="0"/>
    <x v="1"/>
    <s v="plays"/>
    <x v="3935"/>
    <x v="0"/>
    <m/>
  </r>
  <r>
    <n v="3936"/>
    <s v="End Breast Cancer"/>
    <s v="This stage play is a true story about one woman's fight against breast cancer while still having to deal with the adversities of life."/>
    <n v="180000"/>
    <n v="0"/>
    <x v="2"/>
    <x v="0"/>
    <s v="USD"/>
    <n v="1480576720"/>
    <n v="1477981120"/>
    <b v="0"/>
    <n v="0"/>
    <b v="0"/>
    <x v="1"/>
    <s v="plays"/>
    <x v="3936"/>
    <x v="2"/>
    <m/>
  </r>
  <r>
    <n v="3937"/>
    <s v="Fever - a workshop production"/>
    <s v="Support the artists of the new play FEVER: a story of love, friendship and sonnets. Donate to help us develop this production!"/>
    <n v="2000"/>
    <n v="0"/>
    <x v="2"/>
    <x v="0"/>
    <s v="USD"/>
    <n v="1468249760"/>
    <n v="1465830560"/>
    <b v="0"/>
    <n v="10"/>
    <b v="0"/>
    <x v="1"/>
    <s v="plays"/>
    <x v="3937"/>
    <x v="2"/>
    <m/>
  </r>
  <r>
    <n v="3938"/>
    <s v="Broken Alley â€”Â Year 3"/>
    <s v="We Kickstarted Broken Alley Theatre in the summer of 2013. It's been an amazing two years. This year, BATx goes bigger than ever."/>
    <n v="3200"/>
    <n v="0"/>
    <x v="2"/>
    <x v="0"/>
    <s v="USD"/>
    <n v="1435441454"/>
    <n v="1432763054"/>
    <b v="0"/>
    <n v="5"/>
    <b v="0"/>
    <x v="1"/>
    <s v="plays"/>
    <x v="3938"/>
    <x v="0"/>
    <m/>
  </r>
  <r>
    <n v="3939"/>
    <s v="'Potter.' Funding 2015"/>
    <s v="'Potter.' is a parody of the popular Harry Potter series allowing aspiring actors a chance to work in a professional production."/>
    <n v="133800"/>
    <n v="0"/>
    <x v="2"/>
    <x v="2"/>
    <s v="AUD"/>
    <n v="1412656200"/>
    <n v="1412328979"/>
    <b v="0"/>
    <n v="1"/>
    <b v="0"/>
    <x v="1"/>
    <s v="plays"/>
    <x v="3939"/>
    <x v="3"/>
    <m/>
  </r>
  <r>
    <n v="3940"/>
    <s v="Attraction"/>
    <s v="A Stage Play that will bring you to the edge of your seat , leave you thinkin and will also have you laughing while enjoyin the talent"/>
    <n v="6500"/>
    <n v="0"/>
    <x v="2"/>
    <x v="0"/>
    <s v="USD"/>
    <n v="1420199351"/>
    <n v="1416311351"/>
    <b v="0"/>
    <n v="2"/>
    <b v="0"/>
    <x v="1"/>
    <s v="plays"/>
    <x v="3940"/>
    <x v="3"/>
    <m/>
  </r>
  <r>
    <n v="3941"/>
    <s v="TWO for the PRICE OF ONE THEATRE"/>
    <s v="Help produce &quot;Boseman and Lena&quot; by Athol Fugard._x000a_Celebrate 18 years of Service to Arts and Community, 2nd Show of a 7th Season in NOLA!"/>
    <n v="15000"/>
    <n v="0"/>
    <x v="2"/>
    <x v="0"/>
    <s v="USD"/>
    <n v="1416877200"/>
    <n v="1414505137"/>
    <b v="0"/>
    <n v="2"/>
    <b v="0"/>
    <x v="1"/>
    <s v="plays"/>
    <x v="3941"/>
    <x v="3"/>
    <m/>
  </r>
  <r>
    <n v="3942"/>
    <s v="Epic Proportions"/>
    <s v="In the 30's, two brothers, Benny and Phil, who go to the Arizona desert to be extras in a huge Biblical epic. Riotous comedy!"/>
    <n v="2000"/>
    <n v="0"/>
    <x v="2"/>
    <x v="0"/>
    <s v="USD"/>
    <n v="1434490914"/>
    <n v="1429306914"/>
    <b v="0"/>
    <n v="0"/>
    <b v="0"/>
    <x v="1"/>
    <s v="plays"/>
    <x v="3942"/>
    <x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1"/>
    <s v="plays"/>
    <x v="3943"/>
    <x v="0"/>
    <m/>
  </r>
  <r>
    <n v="3944"/>
    <s v="Shakespeare Shortened School Plays"/>
    <s v="My project is to finish writing all 38 of Shakespeare's Plays into shortened 15-20 minute Shortened versions and publish them in 1 year"/>
    <n v="5500"/>
    <n v="0"/>
    <x v="2"/>
    <x v="0"/>
    <s v="USD"/>
    <n v="1440690875"/>
    <n v="1438098875"/>
    <b v="0"/>
    <n v="0"/>
    <b v="0"/>
    <x v="1"/>
    <s v="plays"/>
    <x v="3944"/>
    <x v="0"/>
    <m/>
  </r>
  <r>
    <n v="3945"/>
    <s v="Camp Curtain Call: Star Wars (A Parody)"/>
    <s v="We do a theatre camp for kids every summer doing parady shows of diff stories for kids to learn theater. This year is Star Wars Parody."/>
    <n v="3000"/>
    <n v="0"/>
    <x v="2"/>
    <x v="0"/>
    <s v="USD"/>
    <n v="1431717268"/>
    <n v="1429125268"/>
    <b v="0"/>
    <n v="1"/>
    <b v="0"/>
    <x v="1"/>
    <s v="plays"/>
    <x v="3945"/>
    <x v="0"/>
    <m/>
  </r>
  <r>
    <n v="3946"/>
    <s v="DR. Mecurio's Mythical Marvels &amp; Beastiry"/>
    <s v="Dr. Mecurio's is an original work of fantasy designed and written for the stage."/>
    <n v="474900"/>
    <n v="0"/>
    <x v="2"/>
    <x v="0"/>
    <s v="USD"/>
    <n v="1425110400"/>
    <n v="1422388822"/>
    <b v="0"/>
    <n v="5"/>
    <b v="0"/>
    <x v="1"/>
    <s v="plays"/>
    <x v="3946"/>
    <x v="0"/>
    <m/>
  </r>
  <r>
    <n v="3947"/>
    <s v="Tell'em I'm Gonna Make It"/>
    <s v="Soon to be known as one of the greatest gospel stage plays of all times. Great hit in New England and now we want to take  it on tour"/>
    <n v="50000"/>
    <n v="0"/>
    <x v="2"/>
    <x v="0"/>
    <s v="USD"/>
    <n v="1475378744"/>
    <n v="1472786744"/>
    <b v="0"/>
    <n v="2"/>
    <b v="0"/>
    <x v="1"/>
    <s v="plays"/>
    <x v="3947"/>
    <x v="2"/>
    <m/>
  </r>
  <r>
    <n v="3948"/>
    <s v="The Barbican Photography Trip 2015"/>
    <s v="A group of 12 friends, separated by time, space, state borders and oceans want to head to London for the adventure of a lifetime."/>
    <n v="2000"/>
    <n v="0"/>
    <x v="2"/>
    <x v="2"/>
    <s v="AUD"/>
    <n v="1410076123"/>
    <n v="1404892123"/>
    <b v="0"/>
    <n v="0"/>
    <b v="0"/>
    <x v="1"/>
    <s v="plays"/>
    <x v="3948"/>
    <x v="3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"/>
    <n v="0"/>
    <x v="2"/>
    <x v="2"/>
    <s v="AUD"/>
    <n v="1423623221"/>
    <n v="1421031221"/>
    <b v="0"/>
    <n v="32"/>
    <b v="0"/>
    <x v="1"/>
    <s v="plays"/>
    <x v="3949"/>
    <x v="0"/>
    <m/>
  </r>
  <r>
    <n v="3950"/>
    <s v="The Great Elephant Repertory Company"/>
    <s v="With the Great Elephant Repertory we can reach those children who are perceived unreachable, educating them through performance art."/>
    <n v="10000"/>
    <n v="0"/>
    <x v="2"/>
    <x v="0"/>
    <s v="USD"/>
    <n v="1460140500"/>
    <n v="1457628680"/>
    <b v="0"/>
    <n v="1"/>
    <b v="0"/>
    <x v="1"/>
    <s v="plays"/>
    <x v="3950"/>
    <x v="2"/>
    <m/>
  </r>
  <r>
    <n v="3951"/>
    <s v="&quot;The Divide&quot; A Great New Play To Tour the USA"/>
    <s v="Set in Southern America â€œThe Divideâ€ is a stage play that touches on the issues that are forefront in America and the world."/>
    <n v="27000"/>
    <n v="0"/>
    <x v="2"/>
    <x v="17"/>
    <s v="EUR"/>
    <n v="1462301342"/>
    <n v="1457120942"/>
    <b v="0"/>
    <n v="1"/>
    <b v="0"/>
    <x v="1"/>
    <s v="plays"/>
    <x v="3951"/>
    <x v="2"/>
    <m/>
  </r>
  <r>
    <n v="3952"/>
    <s v="ThÃ©Ã¢tre Polichinelle Show &quot;Clown-Ballet&quot;"/>
    <s v="This is the story about dreams of the kindly clown who indulge in reverie to be a ballet dancer! Every act is a funny sentimental story"/>
    <n v="1500"/>
    <n v="0"/>
    <x v="2"/>
    <x v="0"/>
    <s v="USD"/>
    <n v="1445885890"/>
    <n v="1440701890"/>
    <b v="0"/>
    <n v="1"/>
    <b v="0"/>
    <x v="1"/>
    <s v="plays"/>
    <x v="3952"/>
    <x v="0"/>
    <m/>
  </r>
  <r>
    <n v="3953"/>
    <s v="A Time Pirate's Love"/>
    <s v="Actors and actresses are needed to help me create a stage play. A stage play needs to be adapted from the book I wrote."/>
    <n v="200"/>
    <n v="0"/>
    <x v="2"/>
    <x v="0"/>
    <s v="USD"/>
    <n v="1469834940"/>
    <n v="1467162586"/>
    <b v="0"/>
    <n v="0"/>
    <b v="0"/>
    <x v="1"/>
    <s v="plays"/>
    <x v="3953"/>
    <x v="2"/>
    <m/>
  </r>
  <r>
    <n v="3954"/>
    <s v="City of Joy"/>
    <s v="Despite hunger and conditions of a Calcutta slum, the people there know that life is precious. They have named it â€˜City of Joy.â€™"/>
    <n v="175000"/>
    <n v="0"/>
    <x v="2"/>
    <x v="5"/>
    <s v="CAD"/>
    <n v="1405352264"/>
    <n v="1400168264"/>
    <b v="0"/>
    <n v="0"/>
    <b v="0"/>
    <x v="1"/>
    <s v="plays"/>
    <x v="3954"/>
    <x v="3"/>
    <m/>
  </r>
  <r>
    <n v="3955"/>
    <s v="FHE High School Presents: Snow Queen and Once On This Island"/>
    <s v="FHE High School Theatre Booster Fund Raiser for Costumes --Fall Play Snow Queen and Spring Musical Once on this Island"/>
    <n v="128"/>
    <n v="0"/>
    <x v="2"/>
    <x v="0"/>
    <s v="USD"/>
    <n v="1448745741"/>
    <n v="1446150141"/>
    <b v="0"/>
    <n v="8"/>
    <b v="0"/>
    <x v="1"/>
    <s v="plays"/>
    <x v="3955"/>
    <x v="0"/>
    <m/>
  </r>
  <r>
    <n v="3956"/>
    <s v="The Woman in Me"/>
    <s v="This saucy stage play chronicles the highs and lows of my life involving gangs, drugs and prison. The story is a transforming ministry."/>
    <n v="1000"/>
    <n v="0"/>
    <x v="2"/>
    <x v="0"/>
    <s v="USD"/>
    <n v="1461543600"/>
    <n v="1459203727"/>
    <b v="0"/>
    <n v="0"/>
    <b v="0"/>
    <x v="1"/>
    <s v="plays"/>
    <x v="3956"/>
    <x v="2"/>
    <m/>
  </r>
  <r>
    <n v="3957"/>
    <s v="Yada.Yada.Yada. An Unauthorized Seinfeld Event. 9 in 90"/>
    <s v="A play about something, or maybe nothing. Four actors depicting all 9 seasons of Seinfeld in 90 minutes."/>
    <n v="25000"/>
    <n v="0"/>
    <x v="2"/>
    <x v="0"/>
    <s v="USD"/>
    <n v="1468020354"/>
    <n v="1464045954"/>
    <b v="0"/>
    <n v="1"/>
    <b v="0"/>
    <x v="1"/>
    <s v="plays"/>
    <x v="3957"/>
    <x v="2"/>
    <m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1"/>
    <s v="plays"/>
    <x v="3958"/>
    <x v="3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0000"/>
    <n v="0"/>
    <x v="2"/>
    <x v="0"/>
    <s v="USD"/>
    <n v="1411930556"/>
    <n v="1409338556"/>
    <b v="0"/>
    <n v="12"/>
    <b v="0"/>
    <x v="1"/>
    <s v="plays"/>
    <x v="3959"/>
    <x v="3"/>
    <m/>
  </r>
  <r>
    <n v="3960"/>
    <s v="In The Time of New York"/>
    <s v="You are closer to your dreams than what you expect, your demons will always wait for you to realize them, theyâ€™ll torture you Manny."/>
    <n v="2500"/>
    <n v="0"/>
    <x v="2"/>
    <x v="0"/>
    <s v="USD"/>
    <n v="1451852256"/>
    <n v="1449260256"/>
    <b v="0"/>
    <n v="4"/>
    <b v="0"/>
    <x v="1"/>
    <s v="plays"/>
    <x v="3960"/>
    <x v="0"/>
    <m/>
  </r>
  <r>
    <n v="3961"/>
    <s v="New Edinburgh play"/>
    <s v="I've written a fun new play exploring the reality of gay stereotypes in 2014 - with accommodation and venue hire it needs some dough :)"/>
    <n v="110000"/>
    <n v="0"/>
    <x v="2"/>
    <x v="1"/>
    <s v="GBP"/>
    <n v="1399584210"/>
    <n v="1397683410"/>
    <b v="0"/>
    <n v="2"/>
    <b v="0"/>
    <x v="1"/>
    <s v="plays"/>
    <x v="3961"/>
    <x v="3"/>
    <m/>
  </r>
  <r>
    <n v="3962"/>
    <s v="The Story of the 1914 Christmas Truce is coming to America"/>
    <s v="OUR FRIENDS THE ENEMY will make its American Debut at Theatre Row in New York City, and we would like for you to join us on our journey"/>
    <n v="30000"/>
    <n v="0"/>
    <x v="2"/>
    <x v="1"/>
    <s v="GBP"/>
    <n v="1448722494"/>
    <n v="1446562494"/>
    <b v="0"/>
    <n v="3"/>
    <b v="0"/>
    <x v="1"/>
    <s v="plays"/>
    <x v="3962"/>
    <x v="0"/>
    <m/>
  </r>
  <r>
    <n v="3963"/>
    <s v="Une minute de silence"/>
    <s v="les effets de censeur sur l'immigration.Ã§a c'est une piÃ¨ce de l'histoire de la rÃ©volution en Iran jusqu'Ã  des meurtres en sÃ©rie en 1999"/>
    <n v="30000"/>
    <n v="0"/>
    <x v="2"/>
    <x v="5"/>
    <s v="CAD"/>
    <n v="1447821717"/>
    <n v="1445226117"/>
    <b v="0"/>
    <n v="0"/>
    <b v="0"/>
    <x v="1"/>
    <s v="plays"/>
    <x v="3963"/>
    <x v="0"/>
    <m/>
  </r>
  <r>
    <n v="3964"/>
    <s v="MAMA'Z BA-B: The StagePlay"/>
    <s v="&quot;MAMA'Z BA-B&quot; is the story of Marcus Williams who struggles to find a place for himself as a young black male."/>
    <n v="510000"/>
    <n v="0"/>
    <x v="2"/>
    <x v="0"/>
    <s v="USD"/>
    <n v="1429460386"/>
    <n v="1424279986"/>
    <b v="0"/>
    <n v="3"/>
    <b v="0"/>
    <x v="1"/>
    <s v="plays"/>
    <x v="3964"/>
    <x v="0"/>
    <m/>
  </r>
  <r>
    <n v="3965"/>
    <s v="Fringe Fest: Take Comfort in Falling Forever"/>
    <s v="Andrew Heller producing a production of an original play for the Philadelphia Fringe Festival. Written and Directed by Andrew Heller"/>
    <n v="4200"/>
    <n v="0"/>
    <x v="2"/>
    <x v="0"/>
    <s v="USD"/>
    <n v="1460608780"/>
    <n v="1455428380"/>
    <b v="0"/>
    <n v="4"/>
    <b v="0"/>
    <x v="1"/>
    <s v="plays"/>
    <x v="3965"/>
    <x v="2"/>
    <m/>
  </r>
  <r>
    <n v="3966"/>
    <s v="Moroccan National Debate Team"/>
    <s v="MNDT will be the first Moroccan Team in history to participate in the WSDC. the worldâ€™s biggest high school debate tournament."/>
    <n v="33000"/>
    <n v="0"/>
    <x v="2"/>
    <x v="0"/>
    <s v="USD"/>
    <n v="1406170740"/>
    <n v="1402506278"/>
    <b v="0"/>
    <n v="2"/>
    <b v="0"/>
    <x v="1"/>
    <s v="plays"/>
    <x v="3966"/>
    <x v="3"/>
    <m/>
  </r>
  <r>
    <n v="3967"/>
    <s v="Backdrops for Maplewood Barn Theatre Summer 2017 Production"/>
    <s v="Ramsay Wise is painting the backdrops for the Maplewood Barn Theatre's summer 2017 production. He needs canvas and paint."/>
    <n v="124000"/>
    <n v="0"/>
    <x v="2"/>
    <x v="0"/>
    <s v="USD"/>
    <n v="1488783507"/>
    <n v="1486191507"/>
    <b v="0"/>
    <n v="10"/>
    <b v="0"/>
    <x v="1"/>
    <s v="plays"/>
    <x v="3967"/>
    <x v="1"/>
    <m/>
  </r>
  <r>
    <n v="3968"/>
    <s v="Scarlet Letters (a play with songs)"/>
    <s v="&quot;On the breast of her gown, in fine red cloth, appeared the letter A.&quot; But what about the rest of the alphabet?"/>
    <n v="4000"/>
    <n v="0"/>
    <x v="2"/>
    <x v="0"/>
    <s v="USD"/>
    <n v="1463945673"/>
    <n v="1458761673"/>
    <b v="0"/>
    <n v="11"/>
    <b v="0"/>
    <x v="1"/>
    <s v="plays"/>
    <x v="3968"/>
    <x v="2"/>
    <m/>
  </r>
  <r>
    <n v="3969"/>
    <s v="Ghost Pirate Cruise on the Hudson Sept. 3rd"/>
    <s v="Board a pirate ship and sail with us on a midnight cruise into the dark realms of forgotten pirate lore with music, theater &amp; burlesque"/>
    <n v="13000"/>
    <n v="0"/>
    <x v="2"/>
    <x v="0"/>
    <s v="USD"/>
    <n v="1472442900"/>
    <n v="1471638646"/>
    <b v="0"/>
    <n v="6"/>
    <b v="0"/>
    <x v="1"/>
    <s v="plays"/>
    <x v="3969"/>
    <x v="2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50000"/>
    <n v="0"/>
    <x v="2"/>
    <x v="0"/>
    <s v="USD"/>
    <n v="1460925811"/>
    <n v="1458333811"/>
    <b v="0"/>
    <n v="2"/>
    <b v="0"/>
    <x v="1"/>
    <s v="plays"/>
    <x v="3970"/>
    <x v="2"/>
    <m/>
  </r>
  <r>
    <n v="3971"/>
    <s v="The Sentinel &amp; The Showman"/>
    <s v="The timeless story of the struggling actor, the faithful agent and   the reality of what constitutes success and failure in Hollywood."/>
    <n v="15000"/>
    <n v="0"/>
    <x v="2"/>
    <x v="0"/>
    <s v="USD"/>
    <n v="1405947126"/>
    <n v="1403355126"/>
    <b v="0"/>
    <n v="6"/>
    <b v="0"/>
    <x v="1"/>
    <s v="plays"/>
    <x v="3971"/>
    <x v="3"/>
    <m/>
  </r>
  <r>
    <n v="3972"/>
    <s v="Valkyrie Theatre Company"/>
    <s v="We're a horror based theatre company in Oklahoma City beginning our first season of shows."/>
    <n v="15000"/>
    <n v="0"/>
    <x v="2"/>
    <x v="0"/>
    <s v="USD"/>
    <n v="1423186634"/>
    <n v="1418002634"/>
    <b v="0"/>
    <n v="8"/>
    <b v="0"/>
    <x v="1"/>
    <s v="plays"/>
    <x v="3972"/>
    <x v="3"/>
    <m/>
  </r>
  <r>
    <n v="3973"/>
    <s v="Staged Right Theatre First Season Campaign"/>
    <s v="Staged Right Theatre Company is putting on its first season this year, and we need your help with raising money to put on four plays!"/>
    <n v="8000"/>
    <n v="0"/>
    <x v="2"/>
    <x v="0"/>
    <s v="USD"/>
    <n v="1462766400"/>
    <n v="1460219110"/>
    <b v="0"/>
    <n v="37"/>
    <b v="0"/>
    <x v="1"/>
    <s v="plays"/>
    <x v="3973"/>
    <x v="2"/>
    <m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1"/>
    <s v="plays"/>
    <x v="3974"/>
    <x v="2"/>
    <m/>
  </r>
  <r>
    <n v="3975"/>
    <s v="Moon Over Mangroves"/>
    <s v="Four homeless Key West men are to be given a boat, but fates twist until only the moon and mangroves witness their earthly demise."/>
    <n v="3000"/>
    <n v="0"/>
    <x v="2"/>
    <x v="0"/>
    <s v="USD"/>
    <n v="1468442898"/>
    <n v="1465850898"/>
    <b v="0"/>
    <n v="0"/>
    <b v="0"/>
    <x v="1"/>
    <s v="plays"/>
    <x v="3975"/>
    <x v="2"/>
    <m/>
  </r>
  <r>
    <n v="3976"/>
    <s v="R.U.R. at New Muses Theatre Company"/>
    <s v="Rossumâ€™s Universal Robots are the perfect workforce, without emotions, needs, or souls. But they are changing. Becoming more like us..."/>
    <n v="20000"/>
    <n v="0"/>
    <x v="2"/>
    <x v="0"/>
    <s v="USD"/>
    <n v="1406876400"/>
    <n v="1405024561"/>
    <b v="0"/>
    <n v="10"/>
    <b v="0"/>
    <x v="1"/>
    <s v="plays"/>
    <x v="3976"/>
    <x v="3"/>
    <m/>
  </r>
  <r>
    <n v="3977"/>
    <s v="Tales of a Dragon KNIGHT"/>
    <s v="Created for the greatest stages of the world, will captivate the hearts of its audience with a Powerful Story Line &amp; Magical creatures!"/>
    <n v="10000"/>
    <n v="0"/>
    <x v="2"/>
    <x v="0"/>
    <s v="USD"/>
    <n v="1469213732"/>
    <n v="1466621732"/>
    <b v="0"/>
    <n v="6"/>
    <b v="0"/>
    <x v="1"/>
    <s v="plays"/>
    <x v="3977"/>
    <x v="2"/>
    <m/>
  </r>
  <r>
    <n v="3978"/>
    <s v="For Colored Girl Play Production"/>
    <s v="Staged play within the communities of eastern ( Kinston Wilson Wilmington ) North Carolina ! Funds will allow a child to attend! THX"/>
    <n v="8000"/>
    <n v="0"/>
    <x v="2"/>
    <x v="0"/>
    <s v="USD"/>
    <n v="1422717953"/>
    <n v="1417533953"/>
    <b v="0"/>
    <n v="8"/>
    <b v="0"/>
    <x v="1"/>
    <s v="plays"/>
    <x v="3978"/>
    <x v="3"/>
    <m/>
  </r>
  <r>
    <n v="3979"/>
    <s v="What a Gay Play - back, bigger and longer"/>
    <s v="After a successful premiere run at Edinburgh 2014, it's been rewritten and revised and is back for another run of Edinburgh fun in 2015"/>
    <n v="10000"/>
    <n v="0"/>
    <x v="2"/>
    <x v="1"/>
    <s v="GBP"/>
    <n v="1427659200"/>
    <n v="1425678057"/>
    <b v="0"/>
    <n v="6"/>
    <b v="0"/>
    <x v="1"/>
    <s v="plays"/>
    <x v="3979"/>
    <x v="0"/>
    <m/>
  </r>
  <r>
    <n v="3980"/>
    <s v="Romeo and Juliet: A Mesh-n-Groove Production"/>
    <s v="Itâ€™s your favorite classic with a twist. This summer, Chicago youth recreate Romeo and Juliet in The Mesh-n-Groove annual production!"/>
    <n v="10000"/>
    <n v="0"/>
    <x v="2"/>
    <x v="0"/>
    <s v="USD"/>
    <n v="1404570147"/>
    <n v="1401978147"/>
    <b v="0"/>
    <n v="7"/>
    <b v="0"/>
    <x v="1"/>
    <s v="plays"/>
    <x v="3980"/>
    <x v="3"/>
    <m/>
  </r>
  <r>
    <n v="3981"/>
    <s v="BEIRUT, LADY OF LEBANON"/>
    <s v="A Theatrical Production Celebrating the Lebanese Culture and the Human Spirit in Time of War."/>
    <n v="35000"/>
    <n v="0"/>
    <x v="2"/>
    <x v="0"/>
    <s v="USD"/>
    <n v="1468729149"/>
    <n v="1463545149"/>
    <b v="0"/>
    <n v="7"/>
    <b v="0"/>
    <x v="1"/>
    <s v="plays"/>
    <x v="3981"/>
    <x v="2"/>
    <m/>
  </r>
  <r>
    <n v="3982"/>
    <s v="Flush - David Dipper - Break Point Theatre"/>
    <s v="Sex, deception, addiction, life. _x000a_A quality piece of relevant theatre at one of London's most vibrant and respected fringe theatres."/>
    <n v="7000"/>
    <n v="0"/>
    <x v="2"/>
    <x v="1"/>
    <s v="GBP"/>
    <n v="1436297180"/>
    <n v="1431113180"/>
    <b v="0"/>
    <n v="5"/>
    <b v="0"/>
    <x v="1"/>
    <s v="plays"/>
    <x v="3982"/>
    <x v="0"/>
    <m/>
  </r>
  <r>
    <n v="3983"/>
    <s v="A Season of Love and Music (Spring 2014)"/>
    <s v="Donâ€™t miss Golden Threadâ€™s new family-friendly play with live music about Ziryab, the 9th century musician and cultural trailblazer!"/>
    <n v="42850"/>
    <n v="0"/>
    <x v="2"/>
    <x v="0"/>
    <s v="USD"/>
    <n v="1400569140"/>
    <n v="1397854356"/>
    <b v="0"/>
    <n v="46"/>
    <b v="0"/>
    <x v="1"/>
    <s v="plays"/>
    <x v="3983"/>
    <x v="3"/>
    <m/>
  </r>
  <r>
    <n v="3984"/>
    <s v="Fantastic Mr Fox - Novus Theatre"/>
    <s v="Novus Theatre bring you their new show 'Fantastic Mr Fox'. We hope to improve the pay for our cast and crew through Kickstarter."/>
    <n v="20000"/>
    <n v="0"/>
    <x v="2"/>
    <x v="1"/>
    <s v="GBP"/>
    <n v="1415404800"/>
    <n v="1412809644"/>
    <b v="0"/>
    <n v="10"/>
    <b v="0"/>
    <x v="1"/>
    <s v="plays"/>
    <x v="3984"/>
    <x v="3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00000"/>
    <n v="0"/>
    <x v="2"/>
    <x v="0"/>
    <s v="USD"/>
    <n v="1456002300"/>
    <n v="1454173120"/>
    <b v="0"/>
    <n v="19"/>
    <b v="0"/>
    <x v="1"/>
    <s v="plays"/>
    <x v="3985"/>
    <x v="2"/>
    <m/>
  </r>
  <r>
    <n v="3986"/>
    <s v="Hippolytos - Polish Tour"/>
    <s v="After a successful run at London's Cockpit Theatre, we are invited to perform in Gardzienice OPT and at Teatr Polski in Warsaw, Poland."/>
    <n v="1150"/>
    <n v="0"/>
    <x v="2"/>
    <x v="1"/>
    <s v="GBP"/>
    <n v="1462539840"/>
    <n v="1460034594"/>
    <b v="0"/>
    <n v="13"/>
    <b v="0"/>
    <x v="1"/>
    <s v="plays"/>
    <x v="3986"/>
    <x v="2"/>
    <m/>
  </r>
  <r>
    <n v="3987"/>
    <s v="Write Now 5"/>
    <s v="Write Now 5 is a new writing festival in south east London promoting new work from emerging playwrights."/>
    <n v="180000"/>
    <n v="0"/>
    <x v="2"/>
    <x v="1"/>
    <s v="GBP"/>
    <n v="1400278290"/>
    <n v="1399414290"/>
    <b v="0"/>
    <n v="13"/>
    <b v="0"/>
    <x v="1"/>
    <s v="plays"/>
    <x v="3987"/>
    <x v="3"/>
    <m/>
  </r>
  <r>
    <n v="3988"/>
    <s v="Folk-Tales: What Stories Do Your Folks Tell?"/>
    <s v="An evening of of stories based both in myth and truth."/>
    <n v="22000"/>
    <n v="0"/>
    <x v="2"/>
    <x v="0"/>
    <s v="USD"/>
    <n v="1440813413"/>
    <n v="1439517413"/>
    <b v="0"/>
    <n v="4"/>
    <b v="0"/>
    <x v="1"/>
    <s v="plays"/>
    <x v="3988"/>
    <x v="0"/>
    <m/>
  </r>
  <r>
    <n v="3989"/>
    <s v="A Gentleman, A Lady and A Thug"/>
    <s v="I love to write. I have written and published my first book and everyone that read it enjoyed it. My dream is to one day write movies"/>
    <n v="5000"/>
    <n v="0"/>
    <x v="2"/>
    <x v="0"/>
    <s v="USD"/>
    <n v="1447009181"/>
    <n v="1444413581"/>
    <b v="0"/>
    <n v="0"/>
    <b v="0"/>
    <x v="1"/>
    <s v="plays"/>
    <x v="3989"/>
    <x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00000"/>
    <n v="0"/>
    <x v="2"/>
    <x v="1"/>
    <s v="GBP"/>
    <n v="1456934893"/>
    <n v="1454342893"/>
    <b v="0"/>
    <n v="3"/>
    <b v="0"/>
    <x v="1"/>
    <s v="plays"/>
    <x v="3990"/>
    <x v="2"/>
    <m/>
  </r>
  <r>
    <n v="3991"/>
    <s v="NTACTheatre - North Texas Actor's Collaborative Theatre"/>
    <s v="North Texas first actor-driven theatre company needs your help"/>
    <n v="100000"/>
    <n v="0"/>
    <x v="2"/>
    <x v="0"/>
    <s v="USD"/>
    <n v="1433086082"/>
    <n v="1430494082"/>
    <b v="0"/>
    <n v="1"/>
    <b v="0"/>
    <x v="1"/>
    <s v="plays"/>
    <x v="3991"/>
    <x v="0"/>
    <m/>
  </r>
  <r>
    <n v="3992"/>
    <s v="Tearing Down Cabrini-Green, a dynamic social commentary."/>
    <s v="A richly textured and intellectually powerful social commentary about family, community and America."/>
    <n v="20000"/>
    <n v="0"/>
    <x v="2"/>
    <x v="0"/>
    <s v="USD"/>
    <n v="1449876859"/>
    <n v="1444689259"/>
    <b v="0"/>
    <n v="9"/>
    <b v="0"/>
    <x v="1"/>
    <s v="plays"/>
    <x v="3992"/>
    <x v="0"/>
    <m/>
  </r>
  <r>
    <n v="3993"/>
    <s v="Invincible Diamonds: A Survivor's Guide"/>
    <s v="I am seeking to turn my collection of urban poetry into a stage play. My desire is to inspire victims to heal."/>
    <n v="40000"/>
    <n v="0"/>
    <x v="2"/>
    <x v="0"/>
    <s v="USD"/>
    <n v="1431549912"/>
    <n v="1428957912"/>
    <b v="0"/>
    <n v="1"/>
    <b v="0"/>
    <x v="1"/>
    <s v="plays"/>
    <x v="3993"/>
    <x v="0"/>
    <m/>
  </r>
  <r>
    <n v="3994"/>
    <s v="Poles Apart - A Play in 2 Acts"/>
    <s v="Is Henson willing to dare risk a theatrical speaking tour of his North Pole adventures...and more?"/>
    <n v="35000"/>
    <n v="0"/>
    <x v="2"/>
    <x v="0"/>
    <s v="USD"/>
    <n v="1405761690"/>
    <n v="1403169690"/>
    <b v="0"/>
    <n v="1"/>
    <b v="0"/>
    <x v="1"/>
    <s v="plays"/>
    <x v="3994"/>
    <x v="3"/>
    <m/>
  </r>
  <r>
    <n v="3995"/>
    <s v="Headaches - a play exploring the topic of mental health"/>
    <s v="Headaches: a play composed of personal testimonies, writings and music, centered on mental illness and its effects on people's lives."/>
    <n v="30000"/>
    <n v="0"/>
    <x v="2"/>
    <x v="1"/>
    <s v="GBP"/>
    <n v="1423913220"/>
    <n v="1421339077"/>
    <b v="0"/>
    <n v="4"/>
    <b v="0"/>
    <x v="1"/>
    <s v="plays"/>
    <x v="3995"/>
    <x v="0"/>
    <m/>
  </r>
  <r>
    <n v="3996"/>
    <s v="Anansi the Spider - An African Folktale"/>
    <s v="The African tale of Anansi the Spider is that of a trickster who often uses cleverness and harmless jokes to get what he wants."/>
    <n v="8000"/>
    <n v="0"/>
    <x v="2"/>
    <x v="0"/>
    <s v="USD"/>
    <n v="1416499440"/>
    <n v="1415341464"/>
    <b v="0"/>
    <n v="17"/>
    <b v="0"/>
    <x v="1"/>
    <s v="plays"/>
    <x v="3996"/>
    <x v="3"/>
    <m/>
  </r>
  <r>
    <n v="3997"/>
    <s v="'Working Play Title'"/>
    <s v="We aim to produce a Professional Published Play for two days in October 2015 on Fri 30th &amp; Sat 31st with three performances in total."/>
    <n v="10000"/>
    <n v="0"/>
    <x v="2"/>
    <x v="1"/>
    <s v="GBP"/>
    <n v="1428222221"/>
    <n v="1425633821"/>
    <b v="0"/>
    <n v="0"/>
    <b v="0"/>
    <x v="1"/>
    <s v="plays"/>
    <x v="3997"/>
    <x v="0"/>
    <m/>
  </r>
  <r>
    <n v="3998"/>
    <s v="Forsaken Angels-A New Play"/>
    <s v="Forsaken Angels, a powerful new play by William Leary, author of DCMTA's Best Of 2014 Play Masquerade."/>
    <n v="85000"/>
    <n v="0"/>
    <x v="2"/>
    <x v="0"/>
    <s v="USD"/>
    <n v="1427580426"/>
    <n v="1424992026"/>
    <b v="0"/>
    <n v="12"/>
    <b v="0"/>
    <x v="1"/>
    <s v="plays"/>
    <x v="3998"/>
    <x v="0"/>
    <m/>
  </r>
  <r>
    <n v="3999"/>
    <s v="The Sins of Seven Tables at the Edinburgh Fringe Festival"/>
    <s v="If tables had ears what tales would they tell? Sins of Seven Tables, a modern take on the 7 Deadlies, are they still sins?"/>
    <n v="10000"/>
    <n v="0"/>
    <x v="2"/>
    <x v="0"/>
    <s v="USD"/>
    <n v="1409514709"/>
    <n v="1406058798"/>
    <b v="0"/>
    <n v="14"/>
    <b v="0"/>
    <x v="1"/>
    <s v="plays"/>
    <x v="3999"/>
    <x v="3"/>
    <m/>
  </r>
  <r>
    <n v="4000"/>
    <s v="The Escorts"/>
    <s v="An Enticing Trip into the World of Assisted Dying"/>
    <n v="15000"/>
    <n v="0"/>
    <x v="2"/>
    <x v="0"/>
    <s v="USD"/>
    <n v="1462631358"/>
    <n v="1457450958"/>
    <b v="0"/>
    <n v="1"/>
    <b v="0"/>
    <x v="1"/>
    <s v="plays"/>
    <x v="4000"/>
    <x v="2"/>
    <m/>
  </r>
  <r>
    <n v="4001"/>
    <s v="Help Launch LZA Theatre! The Eisteddfod + A Woman Alone"/>
    <s v="We take great short(er) plays by brilliant playwrights &amp; make visually stunning conversation pieces in response to the city we live in"/>
    <n v="6000"/>
    <n v="0"/>
    <x v="2"/>
    <x v="1"/>
    <s v="GBP"/>
    <n v="1488394800"/>
    <n v="1486681708"/>
    <b v="0"/>
    <n v="14"/>
    <b v="0"/>
    <x v="1"/>
    <s v="plays"/>
    <x v="4001"/>
    <x v="1"/>
    <m/>
  </r>
  <r>
    <n v="4002"/>
    <s v="Terry Pratchett's Wyrd Sisters"/>
    <s v="Bring Wyrd Sisters, a comedy of Shakespearean proportions, to small-town Texas. Loosely parodies the â€œScottish Play.â€"/>
    <n v="10000"/>
    <n v="0"/>
    <x v="2"/>
    <x v="0"/>
    <s v="USD"/>
    <n v="1411779761"/>
    <n v="1409187761"/>
    <b v="0"/>
    <n v="4"/>
    <b v="0"/>
    <x v="1"/>
    <s v="plays"/>
    <x v="4002"/>
    <x v="3"/>
    <m/>
  </r>
  <r>
    <n v="4003"/>
    <s v="MAMA BA-B: The Stage Play"/>
    <s v="&quot;MAMA'Z BA-B&quot; is the story of Marcus Williams who struggles to find a place for himself as a young black male."/>
    <n v="3000"/>
    <n v="0"/>
    <x v="2"/>
    <x v="0"/>
    <s v="USD"/>
    <n v="1424009147"/>
    <n v="1421417147"/>
    <b v="0"/>
    <n v="2"/>
    <b v="0"/>
    <x v="1"/>
    <s v="plays"/>
    <x v="4003"/>
    <x v="0"/>
    <m/>
  </r>
  <r>
    <n v="4004"/>
    <s v="South Florida Tours"/>
    <s v="Help Launch The Queen Into South Florida!"/>
    <n v="10000"/>
    <n v="0"/>
    <x v="2"/>
    <x v="0"/>
    <s v="USD"/>
    <n v="1412740457"/>
    <n v="1410148457"/>
    <b v="0"/>
    <n v="1"/>
    <b v="0"/>
    <x v="1"/>
    <s v="plays"/>
    <x v="4004"/>
    <x v="3"/>
    <m/>
  </r>
  <r>
    <n v="4005"/>
    <s v="Bringing more Art to the Community"/>
    <s v="Help us bring more Art to the Community. It's our second production, Fences by August Wilson. Help us make it a success!"/>
    <n v="500000"/>
    <n v="0"/>
    <x v="2"/>
    <x v="0"/>
    <s v="USD"/>
    <n v="1413832985"/>
    <n v="1408648985"/>
    <b v="0"/>
    <n v="2"/>
    <b v="0"/>
    <x v="1"/>
    <s v="plays"/>
    <x v="4005"/>
    <x v="3"/>
    <m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1"/>
    <s v="plays"/>
    <x v="4006"/>
    <x v="2"/>
    <m/>
  </r>
  <r>
    <n v="4007"/>
    <s v="POLES APART - A PLAY IN 2 ACTS"/>
    <s v="Is the public ready to hear Matt's story? Is he willing to risk public speaking and the waning reputation among his own race?"/>
    <n v="15000"/>
    <n v="0"/>
    <x v="2"/>
    <x v="0"/>
    <s v="USD"/>
    <n v="1409070480"/>
    <n v="1406572381"/>
    <b v="0"/>
    <n v="1"/>
    <b v="0"/>
    <x v="1"/>
    <s v="plays"/>
    <x v="4007"/>
    <x v="3"/>
    <m/>
  </r>
  <r>
    <n v="4008"/>
    <s v="Lovers and Other Strangers at The Cockpit"/>
    <s v="Lovers and Other Strangers by RenÃ©e Taylor and Joseph Bologna, showing at The Cockpit theatre in Marylebone, 10th - 14th August 2015"/>
    <n v="2"/>
    <n v="0"/>
    <x v="2"/>
    <x v="1"/>
    <s v="GBP"/>
    <n v="1437606507"/>
    <n v="1435014507"/>
    <b v="0"/>
    <n v="4"/>
    <b v="0"/>
    <x v="1"/>
    <s v="plays"/>
    <x v="4008"/>
    <x v="0"/>
    <m/>
  </r>
  <r>
    <n v="4009"/>
    <s v="A play by Gabriel Kemlo about lost ideals, and new starts"/>
    <s v="Against the decline of Thatcherism, the fall of the Wall, and the rise of Acid House. This comedy is a 'Withnail &amp; I' for 1993."/>
    <n v="5999"/>
    <n v="0"/>
    <x v="2"/>
    <x v="1"/>
    <s v="GBP"/>
    <n v="1410281360"/>
    <n v="1406825360"/>
    <b v="0"/>
    <n v="3"/>
    <b v="0"/>
    <x v="1"/>
    <s v="plays"/>
    <x v="4009"/>
    <x v="3"/>
    <m/>
  </r>
  <r>
    <n v="4010"/>
    <s v="The Connection Play 2014"/>
    <s v="JUNTO Productions is proud to present our first production, the premiere of The Connection, a play by Jeffrey Paul."/>
    <n v="1999"/>
    <n v="0"/>
    <x v="2"/>
    <x v="0"/>
    <s v="USD"/>
    <n v="1414348166"/>
    <n v="1412879366"/>
    <b v="0"/>
    <n v="38"/>
    <b v="0"/>
    <x v="1"/>
    <s v="plays"/>
    <x v="4010"/>
    <x v="3"/>
    <m/>
  </r>
  <r>
    <n v="4011"/>
    <s v="Just Bryan, a radio drama"/>
    <s v="Radio drama about a failed comedian with the help of his Dictaphone friend Alan, tries to become a success whilst fighting his demons."/>
    <n v="3274"/>
    <n v="0"/>
    <x v="2"/>
    <x v="1"/>
    <s v="GBP"/>
    <n v="1422450278"/>
    <n v="1419858278"/>
    <b v="0"/>
    <n v="4"/>
    <b v="0"/>
    <x v="1"/>
    <s v="plays"/>
    <x v="4011"/>
    <x v="3"/>
    <m/>
  </r>
  <r>
    <n v="4012"/>
    <s v="The Butterfly Catcher"/>
    <s v="LEELA IS A 14 YEAR OLD GIRL. JONAH IS A 56 YEAR OLD MAN. IT'S BEEN GOING ON FOR 3 YEARS. HERE COMES THE NIGHT OF VIOLENT RECKONING."/>
    <n v="10000"/>
    <n v="0"/>
    <x v="2"/>
    <x v="1"/>
    <s v="GBP"/>
    <n v="1430571849"/>
    <n v="1427979849"/>
    <b v="0"/>
    <n v="0"/>
    <b v="0"/>
    <x v="1"/>
    <s v="plays"/>
    <x v="4012"/>
    <x v="0"/>
    <m/>
  </r>
  <r>
    <n v="4013"/>
    <s v="Harriet Tubman Woman Of Faith"/>
    <s v="Harriet Tubman Woman of Faith is a remarkable narrative about the life and faith of Harriet Tubman, told through a dream of a teenager."/>
    <n v="5000"/>
    <n v="0"/>
    <x v="2"/>
    <x v="0"/>
    <s v="USD"/>
    <n v="1424070823"/>
    <n v="1421478823"/>
    <b v="0"/>
    <n v="2"/>
    <b v="0"/>
    <x v="1"/>
    <s v="plays"/>
    <x v="4013"/>
    <x v="0"/>
    <m/>
  </r>
  <r>
    <n v="4014"/>
    <s v="Ministry theater"/>
    <s v="I am trying to put together a ministry theater company for junior / high schoolers that which puts on free shows in the SoCal area."/>
    <n v="4000"/>
    <n v="0"/>
    <x v="2"/>
    <x v="0"/>
    <s v="USD"/>
    <n v="1457157269"/>
    <n v="1455861269"/>
    <b v="0"/>
    <n v="0"/>
    <b v="0"/>
    <x v="1"/>
    <s v="plays"/>
    <x v="4014"/>
    <x v="2"/>
    <m/>
  </r>
  <r>
    <n v="4015"/>
    <s v="Shakespeare In The Park"/>
    <s v="FREE Shakespeare In the Park in Bergen County, NJ on July 24, 25, 31, and August 1. We need your support to help keep our show FREE"/>
    <n v="19980"/>
    <n v="0"/>
    <x v="2"/>
    <x v="0"/>
    <s v="USD"/>
    <n v="1437331463"/>
    <n v="1434739463"/>
    <b v="0"/>
    <n v="1"/>
    <b v="0"/>
    <x v="1"/>
    <s v="plays"/>
    <x v="4015"/>
    <x v="0"/>
    <m/>
  </r>
  <r>
    <n v="4016"/>
    <s v="MENTAL Play"/>
    <s v="A new play and project exploring challenges faced by young adults struggling with mental health issues in contemporary Britain."/>
    <n v="8000"/>
    <n v="0"/>
    <x v="2"/>
    <x v="1"/>
    <s v="GBP"/>
    <n v="1410987400"/>
    <n v="1408395400"/>
    <b v="0"/>
    <n v="7"/>
    <b v="0"/>
    <x v="1"/>
    <s v="plays"/>
    <x v="4016"/>
    <x v="3"/>
    <m/>
  </r>
  <r>
    <n v="4017"/>
    <s v="The Rights (and Wrongs) of Mary Wollstonecraft"/>
    <s v="The true story of the romantic entanglements of Mary Shelley's parents. Anarchist; William Godwin &amp;, 1st feminist; Mary Wollstonecraft."/>
    <n v="100000"/>
    <n v="0"/>
    <x v="2"/>
    <x v="0"/>
    <s v="USD"/>
    <n v="1409846874"/>
    <n v="1407254874"/>
    <b v="0"/>
    <n v="2"/>
    <b v="0"/>
    <x v="1"/>
    <s v="plays"/>
    <x v="4017"/>
    <x v="3"/>
    <m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1"/>
    <s v="plays"/>
    <x v="4018"/>
    <x v="2"/>
    <m/>
  </r>
  <r>
    <n v="4019"/>
    <s v="We Don't Play Fight"/>
    <s v="Finally a crossover of the arts takes place! Theater &amp; LIVE Pro Wrestling. A unique story featuring TV Pro Wrestling without the TV."/>
    <n v="1200"/>
    <n v="0"/>
    <x v="2"/>
    <x v="0"/>
    <s v="USD"/>
    <n v="1460737680"/>
    <n v="1455725596"/>
    <b v="0"/>
    <n v="4"/>
    <b v="0"/>
    <x v="1"/>
    <s v="plays"/>
    <x v="4019"/>
    <x v="2"/>
    <m/>
  </r>
  <r>
    <n v="4020"/>
    <s v="Those That Fly"/>
    <s v="Having lived her whole life in the midst of a civil war, 11 year old Leyla dreams of being a pilot so she may fly her family to safety."/>
    <n v="8000"/>
    <n v="0"/>
    <x v="2"/>
    <x v="0"/>
    <s v="USD"/>
    <n v="1427168099"/>
    <n v="1424579699"/>
    <b v="0"/>
    <n v="3"/>
    <b v="0"/>
    <x v="1"/>
    <s v="plays"/>
    <x v="4020"/>
    <x v="0"/>
    <m/>
  </r>
  <r>
    <n v="4021"/>
    <s v="Angels in Houston"/>
    <s v="Help a group of actors end bigotry in Houston, TX by supporting a  full production of Angels in America."/>
    <n v="2000"/>
    <n v="0"/>
    <x v="2"/>
    <x v="0"/>
    <s v="USD"/>
    <n v="1414360358"/>
    <n v="1409176358"/>
    <b v="0"/>
    <n v="2"/>
    <b v="0"/>
    <x v="1"/>
    <s v="plays"/>
    <x v="4021"/>
    <x v="3"/>
    <m/>
  </r>
  <r>
    <n v="4022"/>
    <s v="The Merchant of Venice as Shakespeare Heard It"/>
    <s v="Help us produce a video of the first Original Pronunciation Merchant of Venice."/>
    <n v="4500"/>
    <n v="0"/>
    <x v="2"/>
    <x v="0"/>
    <s v="USD"/>
    <n v="1422759240"/>
    <n v="1418824867"/>
    <b v="0"/>
    <n v="197"/>
    <b v="0"/>
    <x v="1"/>
    <s v="plays"/>
    <x v="4022"/>
    <x v="3"/>
    <m/>
  </r>
  <r>
    <n v="4023"/>
    <s v="Forgive &amp; Forget"/>
    <s v="An original gospel stage play that explores the pain and hurt caused by those who struggle to forgive others!"/>
    <n v="9500"/>
    <n v="0"/>
    <x v="2"/>
    <x v="0"/>
    <s v="USD"/>
    <n v="1458860363"/>
    <n v="1454975963"/>
    <b v="0"/>
    <n v="0"/>
    <b v="0"/>
    <x v="1"/>
    <s v="plays"/>
    <x v="4023"/>
    <x v="2"/>
    <m/>
  </r>
  <r>
    <n v="4024"/>
    <s v="Super Date, The Dating Game Show for Superheroes"/>
    <s v="Ever wonder what Wonder Woman wants in a super man? Can you be both a lover, and a fighter? And, whatâ€™s with all the spandex?"/>
    <n v="1000"/>
    <n v="0"/>
    <x v="2"/>
    <x v="0"/>
    <s v="USD"/>
    <n v="1441037097"/>
    <n v="1438445097"/>
    <b v="0"/>
    <n v="1"/>
    <b v="0"/>
    <x v="1"/>
    <s v="plays"/>
    <x v="4024"/>
    <x v="0"/>
    <m/>
  </r>
  <r>
    <n v="4025"/>
    <s v="Financement et aide Ã  la crÃ©ation"/>
    <s v="Acteurs, scÃ©naristes et metteurs en scÃ¨ne souhaitant monter, 5 piÃ¨ces de thÃ©Ã¢tre ainsi que 3 courts mÃ©trages et 2 long-mÃ©trages."/>
    <n v="2888"/>
    <n v="0"/>
    <x v="2"/>
    <x v="6"/>
    <s v="EUR"/>
    <n v="1437889336"/>
    <n v="1432705336"/>
    <b v="0"/>
    <n v="4"/>
    <b v="0"/>
    <x v="1"/>
    <s v="plays"/>
    <x v="4025"/>
    <x v="0"/>
    <m/>
  </r>
  <r>
    <n v="4026"/>
    <s v="Speak to my Soul: A Montage of Voices"/>
    <s v="This is a play that voices that stories of the black experience in America using spoken word, song and dance."/>
    <n v="3000"/>
    <n v="0"/>
    <x v="2"/>
    <x v="0"/>
    <s v="USD"/>
    <n v="1449247439"/>
    <n v="1444059839"/>
    <b v="0"/>
    <n v="0"/>
    <b v="0"/>
    <x v="1"/>
    <s v="plays"/>
    <x v="4026"/>
    <x v="0"/>
    <m/>
  </r>
  <r>
    <n v="4027"/>
    <s v="Lincoln High School presents: Little Shop of Horrors"/>
    <s v="Drama Students at Lincoln High School in Walla Walla, WA are working hard to present their excellent version of Little Shop of Horrors."/>
    <n v="150000"/>
    <n v="0"/>
    <x v="2"/>
    <x v="0"/>
    <s v="USD"/>
    <n v="1487811600"/>
    <n v="1486077481"/>
    <b v="0"/>
    <n v="7"/>
    <b v="0"/>
    <x v="1"/>
    <s v="plays"/>
    <x v="4027"/>
    <x v="1"/>
    <m/>
  </r>
  <r>
    <n v="4028"/>
    <s v="The Last King of the I.D.A. (Minnesota Fringe)"/>
    <s v="The 2014 Minnesota Fringe Festival brings the World Premiere of LightBright's one-act play, The Last King of the I.D.A."/>
    <n v="5500"/>
    <n v="0"/>
    <x v="2"/>
    <x v="0"/>
    <s v="USD"/>
    <n v="1402007500"/>
    <n v="1399415500"/>
    <b v="0"/>
    <n v="11"/>
    <b v="0"/>
    <x v="1"/>
    <s v="plays"/>
    <x v="4028"/>
    <x v="3"/>
    <m/>
  </r>
  <r>
    <n v="4029"/>
    <s v="Next 2 the Stage"/>
    <s v="A theater complex that educates as we entertain.  We will provide shows that inspire and theater classes that motivate."/>
    <n v="30000"/>
    <n v="0"/>
    <x v="2"/>
    <x v="0"/>
    <s v="USD"/>
    <n v="1450053370"/>
    <n v="1447461370"/>
    <b v="0"/>
    <n v="0"/>
    <b v="0"/>
    <x v="1"/>
    <s v="plays"/>
    <x v="4029"/>
    <x v="0"/>
    <m/>
  </r>
  <r>
    <n v="4030"/>
    <s v="The Martin and Lewis Tribute Show"/>
    <s v="The world's best and only tribute to Dean Martin and Jerry Lewis_x000a_ bringing back the Music, Laughter and the Love."/>
    <n v="50000"/>
    <n v="0"/>
    <x v="2"/>
    <x v="0"/>
    <s v="USD"/>
    <n v="1454525340"/>
    <n v="1452008599"/>
    <b v="0"/>
    <n v="6"/>
    <b v="0"/>
    <x v="1"/>
    <s v="plays"/>
    <x v="4030"/>
    <x v="2"/>
    <m/>
  </r>
  <r>
    <n v="4031"/>
    <s v="As You Like It in The Enchanted Forest Wildlife Sanctuary"/>
    <s v="HeARTistry's contemporary production of As You Like It epitomizes the wit and eloquence of William Shakespeare for a modern audience."/>
    <n v="10000"/>
    <n v="0"/>
    <x v="2"/>
    <x v="0"/>
    <s v="USD"/>
    <n v="1418914964"/>
    <n v="1414591364"/>
    <b v="0"/>
    <n v="0"/>
    <b v="0"/>
    <x v="1"/>
    <s v="plays"/>
    <x v="4031"/>
    <x v="3"/>
    <m/>
  </r>
  <r>
    <n v="4032"/>
    <s v="The Modern Theater's 'Play It Forward' Fund"/>
    <s v="'Play it Forward' is a ticket bank for individuals in need. Fund a theater experience for someone that would otherwise go without!"/>
    <n v="3000"/>
    <n v="0"/>
    <x v="2"/>
    <x v="0"/>
    <s v="USD"/>
    <n v="1450211116"/>
    <n v="1445023516"/>
    <b v="0"/>
    <n v="7"/>
    <b v="0"/>
    <x v="1"/>
    <s v="plays"/>
    <x v="4032"/>
    <x v="0"/>
    <m/>
  </r>
  <r>
    <n v="4033"/>
    <s v="2020 Vision: a love story told over sixty years"/>
    <s v="Help us produce an iconic new verse play, set in the year 2020, with virtuoso acting and hauntingly beautiful words and music"/>
    <n v="50000"/>
    <n v="0"/>
    <x v="2"/>
    <x v="1"/>
    <s v="GBP"/>
    <n v="1475398800"/>
    <n v="1472711224"/>
    <b v="0"/>
    <n v="94"/>
    <b v="0"/>
    <x v="1"/>
    <s v="plays"/>
    <x v="4033"/>
    <x v="2"/>
    <m/>
  </r>
  <r>
    <n v="4034"/>
    <s v="Technical Design for Liberty Lake Community Theatre"/>
    <s v="This local community theatre needs a proper, efficient, SAFE and professional audio and lighting setup. Helps us raise the funds!"/>
    <n v="5000000"/>
    <n v="0"/>
    <x v="2"/>
    <x v="0"/>
    <s v="USD"/>
    <n v="1428097450"/>
    <n v="1425509050"/>
    <b v="0"/>
    <n v="2"/>
    <b v="0"/>
    <x v="1"/>
    <s v="plays"/>
    <x v="4034"/>
    <x v="0"/>
    <m/>
  </r>
  <r>
    <n v="4035"/>
    <s v="The Lost Boy"/>
    <s v="&quot;Stories are where you go to look for the truth of your own life.&quot; (Frank Delaney)"/>
    <n v="15000"/>
    <n v="0"/>
    <x v="2"/>
    <x v="0"/>
    <s v="USD"/>
    <n v="1413925887"/>
    <n v="1411333887"/>
    <b v="0"/>
    <n v="25"/>
    <b v="0"/>
    <x v="1"/>
    <s v="plays"/>
    <x v="4035"/>
    <x v="3"/>
    <m/>
  </r>
  <r>
    <n v="4036"/>
    <s v="3 Days In Savannah"/>
    <s v="&quot;3 Days In Savannah&quot; explores the issues of love, racism, and regret while reminding us that, &quot;life is a game and love is the prize.&quot;"/>
    <n v="80000"/>
    <n v="0"/>
    <x v="2"/>
    <x v="0"/>
    <s v="USD"/>
    <n v="1404253800"/>
    <n v="1402784964"/>
    <b v="0"/>
    <n v="17"/>
    <b v="0"/>
    <x v="1"/>
    <s v="plays"/>
    <x v="4036"/>
    <x v="3"/>
    <m/>
  </r>
  <r>
    <n v="4037"/>
    <s v="The Pelican, by August Strindberg"/>
    <s v="The Pelican is a haunted play by one of Swedenâ€™s most renowned playwrights, August Strindberg, about a mother's tragic deceit."/>
    <n v="10000"/>
    <n v="0"/>
    <x v="2"/>
    <x v="0"/>
    <s v="USD"/>
    <n v="1464099900"/>
    <n v="1462585315"/>
    <b v="0"/>
    <n v="2"/>
    <b v="0"/>
    <x v="1"/>
    <s v="plays"/>
    <x v="4037"/>
    <x v="2"/>
    <m/>
  </r>
  <r>
    <n v="4038"/>
    <s v="Take the Vagina Monologues to Main Street in Lexington, NC!"/>
    <s v="We are vagina warriors ready to bring our message of human rights, empowerment and diversity to Main St. Lexington, NC."/>
    <n v="30000000"/>
    <n v="0"/>
    <x v="2"/>
    <x v="0"/>
    <s v="USD"/>
    <n v="1413573010"/>
    <n v="1408389010"/>
    <b v="0"/>
    <n v="4"/>
    <b v="0"/>
    <x v="1"/>
    <s v="plays"/>
    <x v="4038"/>
    <x v="3"/>
    <m/>
  </r>
  <r>
    <n v="4039"/>
    <s v="Defiant Entertainment presents: The Park Bench"/>
    <s v="Help stage an original One Act Play that brings awareness to Alzheimer's in its debut performance."/>
    <n v="300"/>
    <n v="0"/>
    <x v="2"/>
    <x v="0"/>
    <s v="USD"/>
    <n v="1448949540"/>
    <n v="1446048367"/>
    <b v="0"/>
    <n v="5"/>
    <b v="0"/>
    <x v="1"/>
    <s v="plays"/>
    <x v="4039"/>
    <x v="0"/>
    <m/>
  </r>
  <r>
    <n v="4040"/>
    <s v="The Last Encore Musical"/>
    <s v="This nationally published book, set in the 70â€™s, tells the untold story of singers and a friendly reunion visit turning bad."/>
    <n v="25000"/>
    <n v="0"/>
    <x v="2"/>
    <x v="0"/>
    <s v="USD"/>
    <n v="1437188400"/>
    <n v="1432100004"/>
    <b v="0"/>
    <n v="2"/>
    <b v="0"/>
    <x v="1"/>
    <s v="plays"/>
    <x v="4040"/>
    <x v="0"/>
    <m/>
  </r>
  <r>
    <n v="4041"/>
    <s v="In the Land of Gold"/>
    <s v="A bold, colouful, vibrant play centred around the last remaining monarchy of Africa."/>
    <n v="50000"/>
    <n v="0"/>
    <x v="2"/>
    <x v="1"/>
    <s v="GBP"/>
    <n v="1473160954"/>
    <n v="1467976954"/>
    <b v="0"/>
    <n v="2"/>
    <b v="0"/>
    <x v="1"/>
    <s v="plays"/>
    <x v="4041"/>
    <x v="2"/>
    <m/>
  </r>
  <r>
    <n v="4042"/>
    <s v="Messages"/>
    <s v="Acting group and production for inner city youth, about inner city youth. The problems and stuation that they see everyday."/>
    <n v="1000000"/>
    <n v="0"/>
    <x v="2"/>
    <x v="0"/>
    <s v="USD"/>
    <n v="1421781360"/>
    <n v="1419213664"/>
    <b v="0"/>
    <n v="3"/>
    <b v="0"/>
    <x v="1"/>
    <s v="plays"/>
    <x v="4042"/>
    <x v="3"/>
    <m/>
  </r>
  <r>
    <n v="4043"/>
    <s v="Not making potato salad here!"/>
    <s v="This could be my last play, need to bring my son out to see it before it's over.  Need to fly him here from BC"/>
    <n v="9000"/>
    <n v="0"/>
    <x v="2"/>
    <x v="5"/>
    <s v="CAD"/>
    <n v="1416524325"/>
    <n v="1415228325"/>
    <b v="0"/>
    <n v="0"/>
    <b v="0"/>
    <x v="1"/>
    <s v="plays"/>
    <x v="4043"/>
    <x v="3"/>
    <m/>
  </r>
  <r>
    <n v="4044"/>
    <s v="Cielito Lindo (Pretty Little One)"/>
    <s v="A bilingual play in The New Works Festival at UT that crosses cultures and explores what it means to be confident with who you are."/>
    <n v="75000"/>
    <n v="0"/>
    <x v="2"/>
    <x v="0"/>
    <s v="USD"/>
    <n v="1428642000"/>
    <n v="1426050982"/>
    <b v="0"/>
    <n v="4"/>
    <b v="0"/>
    <x v="1"/>
    <s v="plays"/>
    <x v="4044"/>
    <x v="0"/>
    <m/>
  </r>
  <r>
    <n v="4045"/>
    <s v="The Hostages"/>
    <s v="&quot;The Hostages&quot; is about a bank robbery gone wrong, as we learn more about each characters, we question who are the actually hostages..."/>
    <n v="1500000"/>
    <n v="0"/>
    <x v="2"/>
    <x v="2"/>
    <s v="AUD"/>
    <n v="1408596589"/>
    <n v="1406004589"/>
    <b v="0"/>
    <n v="1"/>
    <b v="0"/>
    <x v="1"/>
    <s v="plays"/>
    <x v="4045"/>
    <x v="3"/>
    <m/>
  </r>
  <r>
    <n v="4046"/>
    <s v="Glenn Herman's EXPRESSIONS: The UnKnown"/>
    <s v="An eclectic One Man stage show, that takes the audience on a journey through vast personalities, as he discovers his true self...#Drama"/>
    <n v="100000"/>
    <n v="0"/>
    <x v="2"/>
    <x v="0"/>
    <s v="USD"/>
    <n v="1413992210"/>
    <n v="1411400210"/>
    <b v="0"/>
    <n v="12"/>
    <b v="0"/>
    <x v="1"/>
    <s v="plays"/>
    <x v="4046"/>
    <x v="3"/>
    <m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x v="0"/>
    <s v="USD"/>
    <n v="1420938000"/>
    <n v="1418862743"/>
    <b v="0"/>
    <n v="4"/>
    <b v="0"/>
    <x v="1"/>
    <s v="plays"/>
    <x v="4047"/>
    <x v="3"/>
    <m/>
  </r>
  <r>
    <n v="4048"/>
    <s v="Speechless"/>
    <s v="The unspoken story of growing up disabled with cerebral palsy and no speech. This inclusive company fights ignorance using dark humour."/>
    <n v="700"/>
    <n v="0"/>
    <x v="2"/>
    <x v="1"/>
    <s v="GBP"/>
    <n v="1460373187"/>
    <n v="1457352787"/>
    <b v="0"/>
    <n v="91"/>
    <b v="0"/>
    <x v="1"/>
    <s v="plays"/>
    <x v="4048"/>
    <x v="2"/>
    <m/>
  </r>
  <r>
    <n v="4049"/>
    <s v="The Hounds of Reservoir - A Shakesperian Heist film"/>
    <s v="A caravan heist goes horribly wrong. When the rogues meet up to discuss the matter, they suspect one of them is the King's guard."/>
    <n v="25000"/>
    <n v="0"/>
    <x v="2"/>
    <x v="0"/>
    <s v="USD"/>
    <n v="1436914815"/>
    <n v="1434322815"/>
    <b v="0"/>
    <n v="1"/>
    <b v="0"/>
    <x v="1"/>
    <s v="plays"/>
    <x v="4049"/>
    <x v="0"/>
    <m/>
  </r>
  <r>
    <n v="4050"/>
    <s v="Ø¢Ù…ÙŠÙ† (Amen)"/>
    <s v="Amen is an important jarring story about the repercussions of reporting the war from the front lines and the war that follows them home"/>
    <n v="4000"/>
    <n v="0"/>
    <x v="2"/>
    <x v="0"/>
    <s v="USD"/>
    <n v="1414077391"/>
    <n v="1411485391"/>
    <b v="0"/>
    <n v="1"/>
    <b v="0"/>
    <x v="1"/>
    <s v="plays"/>
    <x v="4050"/>
    <x v="3"/>
    <m/>
  </r>
  <r>
    <n v="4051"/>
    <s v="Phantom of the Kun Opera"/>
    <s v="It is a heart-breaking life story of Wu family who tries to preserve the gem of Chinese Kun Opera through generations."/>
    <n v="11000"/>
    <n v="0"/>
    <x v="2"/>
    <x v="0"/>
    <s v="USD"/>
    <n v="1399618380"/>
    <n v="1399058797"/>
    <b v="0"/>
    <n v="0"/>
    <b v="0"/>
    <x v="1"/>
    <s v="plays"/>
    <x v="4051"/>
    <x v="3"/>
    <m/>
  </r>
  <r>
    <n v="4052"/>
    <s v="Throw Like A Girl"/>
    <s v="This empowering piece encourages women to rise up and pursue their dreams, not by behaving like a boy but by,_x000a_â€œThrowing Like A Girl.â€"/>
    <n v="500"/>
    <n v="0"/>
    <x v="2"/>
    <x v="0"/>
    <s v="USD"/>
    <n v="1413234316"/>
    <n v="1408050316"/>
    <b v="0"/>
    <n v="13"/>
    <b v="0"/>
    <x v="1"/>
    <s v="plays"/>
    <x v="4052"/>
    <x v="3"/>
    <m/>
  </r>
  <r>
    <n v="4053"/>
    <s v="'Time at the Bar!' - Written and directed by Kieran Mellish"/>
    <s v="'Time at the Bar!' is a play written by Kieran Mellish, a student at Loughborough University and member of LSU Stage Society."/>
    <n v="5000"/>
    <n v="0"/>
    <x v="2"/>
    <x v="1"/>
    <s v="GBP"/>
    <n v="1416081600"/>
    <n v="1413477228"/>
    <b v="0"/>
    <n v="2"/>
    <b v="0"/>
    <x v="1"/>
    <s v="plays"/>
    <x v="4053"/>
    <x v="3"/>
    <m/>
  </r>
  <r>
    <n v="4054"/>
    <s v="Truth is..&quot;Real Love Ain't Suppose to Hurt&quot;"/>
    <s v="I love you,he said,then he kissed her as her tears fell down.It was my fault but make up will fix it&quot;she replied,then he hit her again!"/>
    <n v="100000"/>
    <n v="0"/>
    <x v="2"/>
    <x v="0"/>
    <s v="USD"/>
    <n v="1475294400"/>
    <n v="1472674285"/>
    <b v="0"/>
    <n v="0"/>
    <b v="0"/>
    <x v="1"/>
    <s v="plays"/>
    <x v="4054"/>
    <x v="2"/>
    <m/>
  </r>
  <r>
    <n v="4055"/>
    <s v="'The Tempest' at the Minack Theatre Cornwall, July 2014"/>
    <s v="Moving Stories' 'The Tempest' promises to be vibrant &amp; enchanting, with original music, vivid design &amp; unforgettable performances."/>
    <n v="150000"/>
    <n v="0"/>
    <x v="2"/>
    <x v="1"/>
    <s v="GBP"/>
    <n v="1403192031"/>
    <n v="1400600031"/>
    <b v="0"/>
    <n v="21"/>
    <b v="0"/>
    <x v="1"/>
    <s v="plays"/>
    <x v="4055"/>
    <x v="3"/>
    <m/>
  </r>
  <r>
    <n v="4056"/>
    <s v="American Pride"/>
    <s v="American Pride is a play centered on the Poetry of one Iraq War veteran, and follows her journey through war and back home."/>
    <n v="3000"/>
    <n v="0"/>
    <x v="2"/>
    <x v="0"/>
    <s v="USD"/>
    <n v="1467575940"/>
    <n v="1465856639"/>
    <b v="0"/>
    <n v="9"/>
    <b v="0"/>
    <x v="1"/>
    <s v="plays"/>
    <x v="4056"/>
    <x v="2"/>
    <m/>
  </r>
  <r>
    <n v="4057"/>
    <s v="HOWARD BARKER DOUBLE BILL - Arcola Theatre 2015"/>
    <s v="Exhilarating Double Bill uniting London premiere of THE TWELFTH BATTLE OF ISONZO &amp; thrilling revival of JUDITH: A PARTING FROM THE BODY"/>
    <n v="25000"/>
    <n v="0"/>
    <x v="2"/>
    <x v="1"/>
    <s v="GBP"/>
    <n v="1448492400"/>
    <n v="1446506080"/>
    <b v="0"/>
    <n v="6"/>
    <b v="0"/>
    <x v="1"/>
    <s v="plays"/>
    <x v="4057"/>
    <x v="0"/>
    <m/>
  </r>
  <r>
    <n v="4058"/>
    <s v="Secret of Shahrazad (World Premier)"/>
    <s v="Help reveal the beauty of Islamic culture by launching this new adventure play celebrating Persian music, dance, and lore."/>
    <n v="1500"/>
    <n v="0"/>
    <x v="2"/>
    <x v="0"/>
    <s v="USD"/>
    <n v="1459483140"/>
    <n v="1458178044"/>
    <b v="0"/>
    <n v="4"/>
    <b v="0"/>
    <x v="1"/>
    <s v="plays"/>
    <x v="4058"/>
    <x v="2"/>
    <m/>
  </r>
  <r>
    <n v="4059"/>
    <s v="The Million Dollar Shot"/>
    <s v="A very Canadian children's play inspired by the tradition of British pantomimes like Aladdin, and the Nutcracker."/>
    <n v="20000"/>
    <n v="0"/>
    <x v="2"/>
    <x v="5"/>
    <s v="CAD"/>
    <n v="1410836400"/>
    <n v="1408116152"/>
    <b v="0"/>
    <n v="7"/>
    <b v="0"/>
    <x v="1"/>
    <s v="plays"/>
    <x v="4059"/>
    <x v="3"/>
    <m/>
  </r>
  <r>
    <n v="4060"/>
    <s v="Good Evening, I'm Robert Service"/>
    <s v="A funny, poignant play that revives the forgotten life and adventures of great Scottish Canadian, world renowned poet, Robert Service."/>
    <n v="2200"/>
    <n v="0"/>
    <x v="2"/>
    <x v="5"/>
    <s v="CAD"/>
    <n v="1403539200"/>
    <n v="1400604056"/>
    <b v="0"/>
    <n v="5"/>
    <b v="0"/>
    <x v="1"/>
    <s v="plays"/>
    <x v="4060"/>
    <x v="3"/>
    <m/>
  </r>
  <r>
    <n v="4061"/>
    <s v="PRODUCE the Stage Play SKYLAR'S SYNDROME by Gavin Kayner"/>
    <s v="SKYLAR'S SYNDROME is a tremendous psychodrama by master playwright Gavin Kayner!"/>
    <n v="1200"/>
    <n v="0"/>
    <x v="2"/>
    <x v="0"/>
    <s v="USD"/>
    <n v="1461205423"/>
    <n v="1456025023"/>
    <b v="0"/>
    <n v="0"/>
    <b v="0"/>
    <x v="1"/>
    <s v="plays"/>
    <x v="4061"/>
    <x v="2"/>
    <m/>
  </r>
  <r>
    <n v="4062"/>
    <s v="Motorcycle MacBeth...NOT your grandmother's Shakespeare!"/>
    <s v="Shakespeare's beloved tragedy, MacBeth, staged in the Black Hills of Wyoming during Sturgis '76. Warning! This is no church picnic!"/>
    <n v="15000"/>
    <n v="0"/>
    <x v="2"/>
    <x v="0"/>
    <s v="USD"/>
    <n v="1467481468"/>
    <n v="1464889468"/>
    <b v="0"/>
    <n v="3"/>
    <b v="0"/>
    <x v="1"/>
    <s v="plays"/>
    <x v="4062"/>
    <x v="2"/>
    <m/>
  </r>
  <r>
    <n v="4063"/>
    <s v="Whisper Me Happy Ever After (WMHEA)"/>
    <s v="WMHAE by Julie McNamara, raises awareness of the effects domestic violence has on the mental health of young people who witness it."/>
    <n v="1500"/>
    <n v="0"/>
    <x v="2"/>
    <x v="1"/>
    <s v="GBP"/>
    <n v="1403886084"/>
    <n v="1401294084"/>
    <b v="0"/>
    <n v="9"/>
    <b v="0"/>
    <x v="1"/>
    <s v="plays"/>
    <x v="4063"/>
    <x v="3"/>
    <m/>
  </r>
  <r>
    <n v="4064"/>
    <s v="Help us make &quot;The Odd Couple&quot; a show to remember."/>
    <s v="We are mounting a production of Neil Simon's brilliant comedy, The Odd Couple, and need your help to make it as wonderful as we can."/>
    <n v="3000"/>
    <n v="0"/>
    <x v="2"/>
    <x v="2"/>
    <s v="AUD"/>
    <n v="1430316426"/>
    <n v="1427724426"/>
    <b v="0"/>
    <n v="6"/>
    <b v="0"/>
    <x v="1"/>
    <s v="plays"/>
    <x v="4064"/>
    <x v="0"/>
    <m/>
  </r>
  <r>
    <n v="4065"/>
    <s v="A Midsummer's Night's Dream"/>
    <s v="A classical/ fantasy version of midsummers done by professionally trained actors in Tulsa!"/>
    <n v="8000"/>
    <n v="0"/>
    <x v="2"/>
    <x v="0"/>
    <s v="USD"/>
    <n v="1407883811"/>
    <n v="1405291811"/>
    <b v="0"/>
    <n v="4"/>
    <b v="0"/>
    <x v="1"/>
    <s v="plays"/>
    <x v="4065"/>
    <x v="3"/>
    <m/>
  </r>
  <r>
    <n v="4066"/>
    <s v="Divine Connection Performing Arts Leadership Program"/>
    <s v="We have created an outstanding mobile Performing Arts Program that has great impact on the social development in multiple communities."/>
    <n v="6000"/>
    <n v="0"/>
    <x v="2"/>
    <x v="0"/>
    <s v="USD"/>
    <n v="1463619388"/>
    <n v="1461027388"/>
    <b v="0"/>
    <n v="1"/>
    <b v="0"/>
    <x v="1"/>
    <s v="plays"/>
    <x v="4066"/>
    <x v="2"/>
    <m/>
  </r>
  <r>
    <n v="4067"/>
    <s v="Help Shakespeare Troupe accept invite to perform in UK!"/>
    <s v="Will Power Troupe is the only US group invited to perform in London's Shakespeare Festival. We need your help to bring the USA to UK!"/>
    <n v="15000"/>
    <n v="0"/>
    <x v="2"/>
    <x v="0"/>
    <s v="USD"/>
    <n v="1443408550"/>
    <n v="1439952550"/>
    <b v="0"/>
    <n v="17"/>
    <b v="0"/>
    <x v="1"/>
    <s v="plays"/>
    <x v="4067"/>
    <x v="0"/>
    <m/>
  </r>
  <r>
    <n v="4068"/>
    <s v="Produce BELLE DAME SANS MERCI a stage play"/>
    <s v="Be a PRODUCER of the Original stage play BELLE DAME SANS MERCI by Michael Fenlason! :-) :-( !"/>
    <n v="5500"/>
    <n v="0"/>
    <x v="2"/>
    <x v="0"/>
    <s v="USD"/>
    <n v="1484348700"/>
    <n v="1481756855"/>
    <b v="0"/>
    <n v="1"/>
    <b v="0"/>
    <x v="1"/>
    <s v="plays"/>
    <x v="4068"/>
    <x v="2"/>
    <m/>
  </r>
  <r>
    <n v="4069"/>
    <s v="The Pendulum Swings"/>
    <s v="'The Pendulum Swings' is a three-act dark comedy that sees Frank and Michael await their execution on Death Row."/>
    <n v="620"/>
    <n v="0"/>
    <x v="2"/>
    <x v="1"/>
    <s v="GBP"/>
    <n v="1425124800"/>
    <n v="1421596356"/>
    <b v="0"/>
    <n v="13"/>
    <b v="0"/>
    <x v="1"/>
    <s v="plays"/>
    <x v="4069"/>
    <x v="0"/>
    <m/>
  </r>
  <r>
    <n v="4070"/>
    <s v="Southern Utah University: V-Day 2015"/>
    <s v="V-Day Southern Utah University 2015 and Second Studio Players presents: The Vagina Monologues"/>
    <n v="30000"/>
    <n v="0"/>
    <x v="2"/>
    <x v="0"/>
    <s v="USD"/>
    <n v="1425178800"/>
    <n v="1422374420"/>
    <b v="0"/>
    <n v="6"/>
    <b v="0"/>
    <x v="1"/>
    <s v="plays"/>
    <x v="4070"/>
    <x v="0"/>
    <m/>
  </r>
  <r>
    <n v="4071"/>
    <s v="ATEMPORAL"/>
    <s v="ExÃ¡men final de alumnos del Centro de CapacitaciÃ³n de la ANDA. Son extractos de obras: El JardÃ­n de los CerezoS, Madre Coraje y Casa"/>
    <n v="15000"/>
    <n v="0"/>
    <x v="2"/>
    <x v="14"/>
    <s v="MXN"/>
    <n v="1482779931"/>
    <n v="1480187931"/>
    <b v="0"/>
    <n v="0"/>
    <b v="0"/>
    <x v="1"/>
    <s v="plays"/>
    <x v="4071"/>
    <x v="2"/>
    <m/>
  </r>
  <r>
    <n v="4072"/>
    <s v="Oh! What a Lovely War - Salute the Centenary"/>
    <s v="Salute the Centenary with this satirical and moving play. The centenary has national relevance, and we want to mark it in our community"/>
    <n v="30000"/>
    <n v="0"/>
    <x v="2"/>
    <x v="1"/>
    <s v="GBP"/>
    <n v="1408646111"/>
    <n v="1403462111"/>
    <b v="0"/>
    <n v="2"/>
    <b v="0"/>
    <x v="1"/>
    <s v="plays"/>
    <x v="4072"/>
    <x v="3"/>
    <m/>
  </r>
  <r>
    <n v="4073"/>
    <s v="OTHELLO, by William Shakespeare ( FUNDRAISER)"/>
    <s v="OTHELLO, directed by Daniel Echevarria. A tragedy that highlights political corruption and the madness that can come out of love."/>
    <n v="15000"/>
    <n v="0"/>
    <x v="2"/>
    <x v="0"/>
    <s v="USD"/>
    <n v="1431144000"/>
    <n v="1426407426"/>
    <b v="0"/>
    <n v="2"/>
    <b v="0"/>
    <x v="1"/>
    <s v="plays"/>
    <x v="4073"/>
    <x v="0"/>
    <m/>
  </r>
  <r>
    <n v="4074"/>
    <s v="The Free Man - the story of Hurr"/>
    <s v="A performance to inspire people, regardless of their faith, to visualise the repentance of Hurr and the forgiveness of Imam Hussain"/>
    <n v="10000"/>
    <n v="0"/>
    <x v="2"/>
    <x v="1"/>
    <s v="GBP"/>
    <n v="1446732975"/>
    <n v="1444137375"/>
    <b v="0"/>
    <n v="21"/>
    <b v="0"/>
    <x v="1"/>
    <s v="plays"/>
    <x v="4074"/>
    <x v="0"/>
    <m/>
  </r>
  <r>
    <n v="4075"/>
    <s v="Julius Caesar - Which side will you choose?"/>
    <s v="Set in the near future, this version of Shakespeare's classic play looks at how events that shook an empire could still happen today."/>
    <n v="375000"/>
    <n v="0"/>
    <x v="2"/>
    <x v="1"/>
    <s v="GBP"/>
    <n v="1404149280"/>
    <n v="1400547969"/>
    <b v="0"/>
    <n v="13"/>
    <b v="0"/>
    <x v="1"/>
    <s v="plays"/>
    <x v="4075"/>
    <x v="3"/>
    <m/>
  </r>
  <r>
    <n v="4076"/>
    <s v="The Walls of Jericho ( A Voice for Warrior Families)"/>
    <s v="A play to raise awareness about the effects of mental illness on a military family in the Cold War area."/>
    <n v="10000"/>
    <n v="0"/>
    <x v="2"/>
    <x v="0"/>
    <s v="USD"/>
    <n v="1413921060"/>
    <n v="1411499149"/>
    <b v="0"/>
    <n v="0"/>
    <b v="0"/>
    <x v="1"/>
    <s v="plays"/>
    <x v="4076"/>
    <x v="3"/>
    <m/>
  </r>
  <r>
    <n v="4077"/>
    <s v="Citrus Heights Theatre In The Heights"/>
    <s v="We aim to bring creative, innovative, exciting, educational and fun community theater (with a professional attitude) to a new location."/>
    <n v="1000"/>
    <n v="0"/>
    <x v="2"/>
    <x v="0"/>
    <s v="USD"/>
    <n v="1482339794"/>
    <n v="1479747794"/>
    <b v="0"/>
    <n v="6"/>
    <b v="0"/>
    <x v="1"/>
    <s v="plays"/>
    <x v="4077"/>
    <x v="2"/>
    <m/>
  </r>
  <r>
    <n v="4078"/>
    <s v="Theatre Memoire"/>
    <s v="Theatre Memoire are a High Wycombe based theatre company. Performing plays about multi-culturalism and interconectedness."/>
    <n v="1500"/>
    <n v="0"/>
    <x v="2"/>
    <x v="1"/>
    <s v="GBP"/>
    <n v="1485543242"/>
    <n v="1482951242"/>
    <b v="0"/>
    <n v="0"/>
    <b v="0"/>
    <x v="1"/>
    <s v="plays"/>
    <x v="4078"/>
    <x v="2"/>
    <m/>
  </r>
  <r>
    <n v="4079"/>
    <s v="Professor O'Hannigan's Time Machine (Student Directed)"/>
    <s v="A tale of obsession, science, and lost love! Help the Caddo Magnet Players give this student-written play its debut on a real stage!"/>
    <n v="2000"/>
    <n v="0"/>
    <x v="2"/>
    <x v="0"/>
    <s v="USD"/>
    <n v="1466375521"/>
    <n v="1463783521"/>
    <b v="0"/>
    <n v="1"/>
    <b v="0"/>
    <x v="1"/>
    <s v="plays"/>
    <x v="4079"/>
    <x v="2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x v="4080"/>
    <x v="2"/>
    <m/>
  </r>
  <r>
    <n v="4081"/>
    <s v="AU Theatre Wing (Pygmalion Sound and Lighting Fees)"/>
    <s v="AUTheatreWing is a student theatre association fostering the development of the dramatic arts at our university."/>
    <n v="10000"/>
    <n v="0"/>
    <x v="2"/>
    <x v="0"/>
    <s v="USD"/>
    <n v="1425819425"/>
    <n v="1423231025"/>
    <b v="0"/>
    <n v="12"/>
    <b v="0"/>
    <x v="1"/>
    <s v="plays"/>
    <x v="4081"/>
    <x v="0"/>
    <m/>
  </r>
  <r>
    <n v="4082"/>
    <s v="Blazed Donuts: An Orginial One Act"/>
    <s v="A short one act play about an undercover cop posing as a girl scout trying to stop a doughnut shop from selling drug filled doughnuts."/>
    <n v="8000"/>
    <n v="0"/>
    <x v="2"/>
    <x v="0"/>
    <s v="USD"/>
    <n v="1447542000"/>
    <n v="1446179553"/>
    <b v="0"/>
    <n v="2"/>
    <b v="0"/>
    <x v="1"/>
    <s v="plays"/>
    <x v="4082"/>
    <x v="0"/>
    <m/>
  </r>
  <r>
    <n v="4083"/>
    <s v="Defendant Maurice Chevalier"/>
    <s v="Condemned to death for Collaboration with the Nazis, popular French Singer &amp; Entertainer Maurice Chevalier tells his side of the story"/>
    <n v="20000"/>
    <n v="0"/>
    <x v="2"/>
    <x v="0"/>
    <s v="USD"/>
    <n v="1452795416"/>
    <n v="1450203416"/>
    <b v="0"/>
    <n v="6"/>
    <b v="0"/>
    <x v="1"/>
    <s v="plays"/>
    <x v="4083"/>
    <x v="0"/>
    <m/>
  </r>
  <r>
    <n v="4084"/>
    <s v="WANTS (We Are Not The Same)"/>
    <s v="WANTS deals with diversity in all its various facets._x000a_The drama is set in a futuristic society where no diversity si accepted."/>
    <n v="1200"/>
    <n v="0"/>
    <x v="2"/>
    <x v="13"/>
    <s v="EUR"/>
    <n v="1476008906"/>
    <n v="1473416906"/>
    <b v="0"/>
    <n v="1"/>
    <b v="0"/>
    <x v="1"/>
    <s v="plays"/>
    <x v="4084"/>
    <x v="2"/>
    <m/>
  </r>
  <r>
    <n v="4085"/>
    <s v="Age of Valor: Heritage - The Audio Drama"/>
    <s v="Just like the good old fashioned radio dramas, Heritage will be performed and narrated for you by 16 different talented voice actors."/>
    <n v="5000"/>
    <n v="0"/>
    <x v="2"/>
    <x v="0"/>
    <s v="USD"/>
    <n v="1427169540"/>
    <n v="1424701775"/>
    <b v="0"/>
    <n v="1"/>
    <b v="0"/>
    <x v="1"/>
    <s v="plays"/>
    <x v="4085"/>
    <x v="0"/>
    <m/>
  </r>
  <r>
    <n v="4086"/>
    <s v="Carpe Diem Theater Troupe"/>
    <s v="Our theater troupe needs your help to put on a unique production of Hamlet! Pledge to help young actors learn and refine their skills!"/>
    <n v="30000"/>
    <n v="0"/>
    <x v="2"/>
    <x v="0"/>
    <s v="USD"/>
    <n v="1448078400"/>
    <n v="1445985299"/>
    <b v="0"/>
    <n v="5"/>
    <b v="0"/>
    <x v="1"/>
    <s v="plays"/>
    <x v="4086"/>
    <x v="0"/>
    <m/>
  </r>
  <r>
    <n v="4087"/>
    <s v="Stage Production &quot;The Nail Shop&quot;"/>
    <s v="Comedy Stage Play"/>
    <n v="17600"/>
    <n v="0"/>
    <x v="2"/>
    <x v="0"/>
    <s v="USD"/>
    <n v="1468777786"/>
    <n v="1466185786"/>
    <b v="0"/>
    <n v="0"/>
    <b v="0"/>
    <x v="1"/>
    <s v="plays"/>
    <x v="4087"/>
    <x v="2"/>
    <m/>
  </r>
  <r>
    <n v="4088"/>
    <s v="Community Theatre Project-Children's Show (Arthur)"/>
    <s v="Young persons theatre company working in deprived area seeking funding for children's theatrical production."/>
    <n v="25000"/>
    <n v="0"/>
    <x v="2"/>
    <x v="1"/>
    <s v="GBP"/>
    <n v="1421403960"/>
    <n v="1418827324"/>
    <b v="0"/>
    <n v="3"/>
    <b v="0"/>
    <x v="1"/>
    <s v="plays"/>
    <x v="4088"/>
    <x v="3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500"/>
    <n v="0"/>
    <x v="2"/>
    <x v="0"/>
    <s v="USD"/>
    <n v="1433093700"/>
    <n v="1430242488"/>
    <b v="0"/>
    <n v="8"/>
    <b v="0"/>
    <x v="1"/>
    <s v="plays"/>
    <x v="4089"/>
    <x v="0"/>
    <m/>
  </r>
  <r>
    <n v="4090"/>
    <s v="&quot; Sweet O'l Mama &quot; Theater Production"/>
    <s v="A gripping re-enactment of a true breast cancer survival story, highlighted with inspiration and laughter!"/>
    <n v="10000"/>
    <n v="0"/>
    <x v="2"/>
    <x v="0"/>
    <s v="USD"/>
    <n v="1438959600"/>
    <n v="1437754137"/>
    <b v="0"/>
    <n v="3"/>
    <b v="0"/>
    <x v="1"/>
    <s v="plays"/>
    <x v="4090"/>
    <x v="0"/>
    <m/>
  </r>
  <r>
    <n v="4091"/>
    <s v="The 'Theater of Community' Tour"/>
    <s v="Unique  troupe will bring the wonder &amp; joy of Therapeutic Theater to  youth with severe multiple disabilities, &amp; adults with Alzheimers"/>
    <n v="678"/>
    <n v="0"/>
    <x v="2"/>
    <x v="0"/>
    <s v="USD"/>
    <n v="1421410151"/>
    <n v="1418818151"/>
    <b v="0"/>
    <n v="8"/>
    <b v="0"/>
    <x v="1"/>
    <s v="plays"/>
    <x v="4091"/>
    <x v="3"/>
    <m/>
  </r>
  <r>
    <n v="4092"/>
    <s v="A CRY FOR HELP"/>
    <s v="&quot;A Cry for Help is Riveting, Inspiring, and Mesmerizing. You will laugh, cry, and be thinking about your own Cry for Help&quot;"/>
    <n v="3000"/>
    <n v="0"/>
    <x v="2"/>
    <x v="0"/>
    <s v="USD"/>
    <n v="1428205247"/>
    <n v="1423024847"/>
    <b v="0"/>
    <n v="1"/>
    <b v="0"/>
    <x v="1"/>
    <s v="plays"/>
    <x v="4092"/>
    <x v="0"/>
    <m/>
  </r>
  <r>
    <n v="4093"/>
    <s v="The Grouch Who Couldn't Steal Christmas"/>
    <s v="'The Grouch' is the perfect way to brighten up your Christmas. Full of love, laughs and some sheer calculated silliness, don't miss it!"/>
    <n v="3000"/>
    <n v="0"/>
    <x v="2"/>
    <x v="1"/>
    <s v="GBP"/>
    <n v="1440272093"/>
    <n v="1435088093"/>
    <b v="0"/>
    <n v="4"/>
    <b v="0"/>
    <x v="1"/>
    <s v="plays"/>
    <x v="4093"/>
    <x v="0"/>
    <m/>
  </r>
  <r>
    <n v="4094"/>
    <s v="Live at the Speakeasy with Ryan Anderson"/>
    <s v="Live at the Speakeasy with Ryan Anderson is a local talk show! Showcasing local artist, special guest, and talented bands."/>
    <n v="575"/>
    <n v="0"/>
    <x v="2"/>
    <x v="0"/>
    <s v="USD"/>
    <n v="1413953940"/>
    <n v="1410141900"/>
    <b v="0"/>
    <n v="8"/>
    <b v="0"/>
    <x v="1"/>
    <s v="plays"/>
    <x v="4094"/>
    <x v="3"/>
    <m/>
  </r>
  <r>
    <n v="4095"/>
    <s v="LOPE ENAMORADO"/>
    <s v="Proyecto teatral dirigido por MartÃ­n Acosta que habla y reflexiona sobre el amor y su naturaleza."/>
    <n v="9000"/>
    <n v="0"/>
    <x v="2"/>
    <x v="14"/>
    <s v="MXN"/>
    <n v="1482108350"/>
    <n v="1479516350"/>
    <b v="0"/>
    <n v="1"/>
    <b v="0"/>
    <x v="1"/>
    <s v="plays"/>
    <x v="4095"/>
    <x v="2"/>
    <m/>
  </r>
  <r>
    <n v="4096"/>
    <s v="Theatre for Life, Youth Theatre Company, Southampton UK"/>
    <s v="Theatre for Life believes in unlocking young people's creativity, developing self belief and creating positive opportunities."/>
    <n v="7000"/>
    <n v="0"/>
    <x v="2"/>
    <x v="1"/>
    <s v="GBP"/>
    <n v="1488271860"/>
    <n v="1484484219"/>
    <b v="0"/>
    <n v="5"/>
    <b v="0"/>
    <x v="1"/>
    <s v="plays"/>
    <x v="4096"/>
    <x v="1"/>
    <m/>
  </r>
  <r>
    <n v="4097"/>
    <s v="And There Was War! Major Theatre Production"/>
    <s v="And There Was War is a play, a biblical narrative deeply entrenched in the concepts of the great controversy between Good and Evil!"/>
    <n v="4000"/>
    <n v="0"/>
    <x v="2"/>
    <x v="1"/>
    <s v="GBP"/>
    <n v="1454284500"/>
    <n v="1449431237"/>
    <b v="0"/>
    <n v="0"/>
    <b v="0"/>
    <x v="1"/>
    <s v="plays"/>
    <x v="4097"/>
    <x v="0"/>
    <m/>
  </r>
  <r>
    <n v="4098"/>
    <s v="Life is simple"/>
    <s v="Community Youth play, written by and performed by the youth about finding joy in the simple things in life"/>
    <n v="20000"/>
    <n v="0"/>
    <x v="2"/>
    <x v="0"/>
    <s v="USD"/>
    <n v="1465060797"/>
    <n v="1462468797"/>
    <b v="0"/>
    <n v="0"/>
    <b v="0"/>
    <x v="1"/>
    <s v="plays"/>
    <x v="4098"/>
    <x v="2"/>
    <m/>
  </r>
  <r>
    <n v="4099"/>
    <s v="L.U.N.A. Theatre Company produces &quot;Steel Magnolias&quot;"/>
    <s v="L.U.N.A. (Love, Understanding, Nurturing, and Awareness) is a non-profit organization dedicated to helping raise awareness for causes."/>
    <n v="5000"/>
    <n v="0"/>
    <x v="2"/>
    <x v="0"/>
    <s v="USD"/>
    <n v="1472847873"/>
    <n v="1468959873"/>
    <b v="0"/>
    <n v="1"/>
    <b v="0"/>
    <x v="1"/>
    <s v="plays"/>
    <x v="4099"/>
    <x v="2"/>
    <m/>
  </r>
  <r>
    <n v="4100"/>
    <s v="America is at the Mall: A Play in Three Acts"/>
    <s v="How does war change a family?  A peek into one family's kitchen as their soldier fights in Iraq."/>
    <n v="300"/>
    <n v="0"/>
    <x v="2"/>
    <x v="0"/>
    <s v="USD"/>
    <n v="1414205990"/>
    <n v="1413341990"/>
    <b v="0"/>
    <n v="0"/>
    <b v="0"/>
    <x v="1"/>
    <s v="plays"/>
    <x v="4100"/>
    <x v="3"/>
    <m/>
  </r>
  <r>
    <n v="4101"/>
    <s v="Meet The Claires - Valentine's Day Weekend Comedy Stage Play"/>
    <s v="This is a Comedic Story about a young boy who saw the image of the perfect woman and from that point searched for someone similar"/>
    <n v="500"/>
    <n v="0"/>
    <x v="2"/>
    <x v="0"/>
    <s v="USD"/>
    <n v="1485380482"/>
    <n v="1482788482"/>
    <b v="0"/>
    <n v="0"/>
    <b v="0"/>
    <x v="1"/>
    <s v="plays"/>
    <x v="4101"/>
    <x v="2"/>
    <m/>
  </r>
  <r>
    <n v="4102"/>
    <s v="4th Wall Theatre Project"/>
    <s v="Local Community theater to get up and running in the Idaho Falls area. Something new, something different!"/>
    <n v="8880"/>
    <n v="0"/>
    <x v="2"/>
    <x v="0"/>
    <s v="USD"/>
    <n v="1463343673"/>
    <n v="1460751673"/>
    <b v="0"/>
    <n v="6"/>
    <b v="0"/>
    <x v="1"/>
    <s v="plays"/>
    <x v="4102"/>
    <x v="2"/>
    <m/>
  </r>
  <r>
    <n v="4103"/>
    <s v="Weather Men"/>
    <s v="Weather Men is a play, written by Nathan Black.  A comedy/drama that explores the question of 'why people stay together?'"/>
    <n v="525"/>
    <n v="0"/>
    <x v="2"/>
    <x v="0"/>
    <s v="USD"/>
    <n v="1440613920"/>
    <n v="1435953566"/>
    <b v="0"/>
    <n v="6"/>
    <b v="0"/>
    <x v="1"/>
    <s v="plays"/>
    <x v="4103"/>
    <x v="0"/>
    <m/>
  </r>
  <r>
    <n v="4104"/>
    <s v="PETER PAN - a new play by Ebony Rattle"/>
    <s v="PETER PAN, written by Ebony Rattle, is a new retelling of the classic play by J.M. Barrie about a boy who refused to grow up."/>
    <n v="20000"/>
    <n v="0"/>
    <x v="2"/>
    <x v="2"/>
    <s v="AUD"/>
    <n v="1477550434"/>
    <n v="1474958434"/>
    <b v="0"/>
    <n v="14"/>
    <b v="0"/>
    <x v="1"/>
    <s v="plays"/>
    <x v="4104"/>
    <x v="2"/>
    <m/>
  </r>
  <r>
    <n v="4105"/>
    <s v="Â¡LlÃ©vame!"/>
    <s v="Buscamos finalizar el proceso de producciÃ³n de un espectÃ¡culo de payaso y con Ã©l, activar espacios pÃºblicos para la escena clown."/>
    <n v="700"/>
    <n v="0"/>
    <x v="2"/>
    <x v="14"/>
    <s v="MXN"/>
    <n v="1482711309"/>
    <n v="1479860109"/>
    <b v="0"/>
    <n v="6"/>
    <b v="0"/>
    <x v="1"/>
    <s v="plays"/>
    <x v="4105"/>
    <x v="2"/>
    <m/>
  </r>
  <r>
    <n v="4106"/>
    <s v="David Facer, Paradox Magic"/>
    <s v="No magic show has ever integrated theatre arts like this.  World of Paradox is designed for all audiences and is interactive in nature."/>
    <n v="250"/>
    <n v="0"/>
    <x v="2"/>
    <x v="0"/>
    <s v="USD"/>
    <n v="1427936400"/>
    <n v="1424221866"/>
    <b v="0"/>
    <n v="33"/>
    <b v="0"/>
    <x v="1"/>
    <s v="plays"/>
    <x v="4106"/>
    <x v="0"/>
    <m/>
  </r>
  <r>
    <n v="4107"/>
    <s v="Sacrifice"/>
    <s v="A new dramatic comedy dealing with a father's unwillingness to let go of his past causes major problems for the future of his daughter."/>
    <n v="3000"/>
    <n v="0"/>
    <x v="2"/>
    <x v="0"/>
    <s v="USD"/>
    <n v="1411596001"/>
    <n v="1409608801"/>
    <b v="0"/>
    <n v="4"/>
    <b v="0"/>
    <x v="1"/>
    <s v="plays"/>
    <x v="4107"/>
    <x v="3"/>
    <m/>
  </r>
  <r>
    <n v="4108"/>
    <s v="The Black Woman's Attitude Stage Play"/>
    <s v="We are producing and directing a stage play that will focus on relationships and the stereotypes/truths that prohibit growth."/>
    <n v="9600"/>
    <n v="0"/>
    <x v="2"/>
    <x v="0"/>
    <s v="USD"/>
    <n v="1488517200"/>
    <n v="1485909937"/>
    <b v="0"/>
    <n v="1"/>
    <b v="0"/>
    <x v="1"/>
    <s v="plays"/>
    <x v="4108"/>
    <x v="1"/>
    <m/>
  </r>
  <r>
    <n v="4109"/>
    <s v="Jack the Lad"/>
    <s v="Jack the Lad - a new play that explores how far the boundaries of friendship will stretch when morality and loyalties clash."/>
    <n v="10000"/>
    <n v="0"/>
    <x v="2"/>
    <x v="1"/>
    <s v="GBP"/>
    <n v="1448805404"/>
    <n v="1446209804"/>
    <b v="0"/>
    <n v="0"/>
    <b v="0"/>
    <x v="1"/>
    <s v="plays"/>
    <x v="4109"/>
    <x v="0"/>
    <m/>
  </r>
  <r>
    <n v="4110"/>
    <s v="Take Tartuffe to Edinburgh Fringe Festival!"/>
    <s v="Set in the height of sex, drugs and rock 'n' roll this production is an exciting new take on Moliere's classic! Performing with SpaceUK"/>
    <n v="75000"/>
    <n v="0"/>
    <x v="2"/>
    <x v="1"/>
    <s v="GBP"/>
    <n v="1469113351"/>
    <n v="1463929351"/>
    <b v="0"/>
    <n v="6"/>
    <b v="0"/>
    <x v="1"/>
    <s v="plays"/>
    <x v="4110"/>
    <x v="2"/>
    <m/>
  </r>
  <r>
    <n v="4111"/>
    <s v="REBORN IN LOVE"/>
    <s v="REBORN IN LOVE is the sequel to REBORN FROM ABOVE: A Tale of Eternal Love.  This is part two, of a One-Act play series."/>
    <n v="270"/>
    <n v="0"/>
    <x v="2"/>
    <x v="0"/>
    <s v="USD"/>
    <n v="1424747740"/>
    <n v="1422155740"/>
    <b v="0"/>
    <n v="6"/>
    <b v="0"/>
    <x v="1"/>
    <s v="plays"/>
    <x v="4111"/>
    <x v="0"/>
    <m/>
  </r>
  <r>
    <n v="4112"/>
    <s v="A Great New Controversial Play - &quot;The Divide&quot;."/>
    <s v="Set in Southern America â€œThe Divideâ€ is a stage play that touches on the issues that are forefront in America and the world."/>
    <n v="600"/>
    <n v="0"/>
    <x v="2"/>
    <x v="17"/>
    <s v="EUR"/>
    <n v="1456617600"/>
    <n v="1454280186"/>
    <b v="0"/>
    <n v="1"/>
    <b v="0"/>
    <x v="1"/>
    <s v="plays"/>
    <x v="4112"/>
    <x v="2"/>
    <m/>
  </r>
  <r>
    <n v="4113"/>
    <s v="The Toy Box by Anthony H. Wallace"/>
    <s v="A family oriented play about Christians &amp; the sins they live with, portrayed by &quot;puppets and toys&quot; at Queensbury Theater in Houston."/>
    <n v="500"/>
    <n v="0"/>
    <x v="2"/>
    <x v="0"/>
    <s v="USD"/>
    <n v="1452234840"/>
    <n v="1450619123"/>
    <b v="0"/>
    <n v="3"/>
    <b v="0"/>
    <x v="1"/>
    <s v="plays"/>
    <x v="4113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B10A5-0AF4-2648-A0DD-0D1963E8F791}" name="PivotTable7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6" hier="-1"/>
  </pageFields>
  <dataFields count="1">
    <dataField name="Count of outcomes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C78CC-34B0-CB42-BBED-D70CB0A38174}">
  <dimension ref="A1:E18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5" t="s">
        <v>8332</v>
      </c>
      <c r="B1" t="s">
        <v>8271</v>
      </c>
    </row>
    <row r="2" spans="1:5" x14ac:dyDescent="0.2">
      <c r="A2" s="5" t="s">
        <v>8319</v>
      </c>
      <c r="B2" t="s">
        <v>8318</v>
      </c>
    </row>
    <row r="4" spans="1:5" x14ac:dyDescent="0.2">
      <c r="A4" s="5" t="s">
        <v>8317</v>
      </c>
      <c r="B4" s="5" t="s">
        <v>8314</v>
      </c>
    </row>
    <row r="5" spans="1:5" x14ac:dyDescent="0.2">
      <c r="A5" s="5" t="s">
        <v>8316</v>
      </c>
      <c r="B5" s="21" t="s">
        <v>8218</v>
      </c>
      <c r="C5" t="s">
        <v>8220</v>
      </c>
      <c r="D5" t="s">
        <v>8219</v>
      </c>
      <c r="E5" t="s">
        <v>8315</v>
      </c>
    </row>
    <row r="6" spans="1:5" x14ac:dyDescent="0.2">
      <c r="A6" s="6" t="s">
        <v>8326</v>
      </c>
      <c r="B6" s="4">
        <v>56</v>
      </c>
      <c r="C6" s="4">
        <v>33</v>
      </c>
      <c r="D6" s="4">
        <v>7</v>
      </c>
      <c r="E6" s="4">
        <v>96</v>
      </c>
    </row>
    <row r="7" spans="1:5" x14ac:dyDescent="0.2">
      <c r="A7" s="6" t="s">
        <v>8327</v>
      </c>
      <c r="B7" s="4">
        <v>71</v>
      </c>
      <c r="C7" s="4">
        <v>39</v>
      </c>
      <c r="D7" s="4">
        <v>3</v>
      </c>
      <c r="E7" s="4">
        <v>113</v>
      </c>
    </row>
    <row r="8" spans="1:5" x14ac:dyDescent="0.2">
      <c r="A8" s="6" t="s">
        <v>8328</v>
      </c>
      <c r="B8" s="4">
        <v>56</v>
      </c>
      <c r="C8" s="4">
        <v>33</v>
      </c>
      <c r="D8" s="4">
        <v>3</v>
      </c>
      <c r="E8" s="4">
        <v>92</v>
      </c>
    </row>
    <row r="9" spans="1:5" x14ac:dyDescent="0.2">
      <c r="A9" s="6" t="s">
        <v>8329</v>
      </c>
      <c r="B9" s="4">
        <v>71</v>
      </c>
      <c r="C9" s="4">
        <v>40</v>
      </c>
      <c r="D9" s="4">
        <v>2</v>
      </c>
      <c r="E9" s="4">
        <v>113</v>
      </c>
    </row>
    <row r="10" spans="1:5" x14ac:dyDescent="0.2">
      <c r="A10" s="6" t="s">
        <v>8320</v>
      </c>
      <c r="B10" s="4">
        <v>111</v>
      </c>
      <c r="C10" s="4">
        <v>52</v>
      </c>
      <c r="D10" s="4">
        <v>3</v>
      </c>
      <c r="E10" s="4">
        <v>166</v>
      </c>
    </row>
    <row r="11" spans="1:5" x14ac:dyDescent="0.2">
      <c r="A11" s="6" t="s">
        <v>8330</v>
      </c>
      <c r="B11" s="4">
        <v>100</v>
      </c>
      <c r="C11" s="4">
        <v>49</v>
      </c>
      <c r="D11" s="4">
        <v>4</v>
      </c>
      <c r="E11" s="4">
        <v>153</v>
      </c>
    </row>
    <row r="12" spans="1:5" x14ac:dyDescent="0.2">
      <c r="A12" s="6" t="s">
        <v>8321</v>
      </c>
      <c r="B12" s="4">
        <v>87</v>
      </c>
      <c r="C12" s="4">
        <v>50</v>
      </c>
      <c r="D12" s="4">
        <v>1</v>
      </c>
      <c r="E12" s="4">
        <v>138</v>
      </c>
    </row>
    <row r="13" spans="1:5" x14ac:dyDescent="0.2">
      <c r="A13" s="6" t="s">
        <v>8322</v>
      </c>
      <c r="B13" s="4">
        <v>72</v>
      </c>
      <c r="C13" s="4">
        <v>47</v>
      </c>
      <c r="D13" s="4">
        <v>4</v>
      </c>
      <c r="E13" s="4">
        <v>123</v>
      </c>
    </row>
    <row r="14" spans="1:5" x14ac:dyDescent="0.2">
      <c r="A14" s="6" t="s">
        <v>8323</v>
      </c>
      <c r="B14" s="4">
        <v>59</v>
      </c>
      <c r="C14" s="4">
        <v>34</v>
      </c>
      <c r="D14" s="4">
        <v>4</v>
      </c>
      <c r="E14" s="4">
        <v>97</v>
      </c>
    </row>
    <row r="15" spans="1:5" x14ac:dyDescent="0.2">
      <c r="A15" s="6" t="s">
        <v>8324</v>
      </c>
      <c r="B15" s="4">
        <v>65</v>
      </c>
      <c r="C15" s="4">
        <v>50</v>
      </c>
      <c r="D15" s="4"/>
      <c r="E15" s="4">
        <v>115</v>
      </c>
    </row>
    <row r="16" spans="1:5" x14ac:dyDescent="0.2">
      <c r="A16" s="6" t="s">
        <v>8325</v>
      </c>
      <c r="B16" s="4">
        <v>54</v>
      </c>
      <c r="C16" s="4">
        <v>31</v>
      </c>
      <c r="D16" s="4">
        <v>3</v>
      </c>
      <c r="E16" s="4">
        <v>88</v>
      </c>
    </row>
    <row r="17" spans="1:5" x14ac:dyDescent="0.2">
      <c r="A17" s="6" t="s">
        <v>8331</v>
      </c>
      <c r="B17" s="4">
        <v>37</v>
      </c>
      <c r="C17" s="4">
        <v>35</v>
      </c>
      <c r="D17" s="4">
        <v>3</v>
      </c>
      <c r="E17" s="4">
        <v>75</v>
      </c>
    </row>
    <row r="18" spans="1:5" x14ac:dyDescent="0.2">
      <c r="A18" s="6" t="s">
        <v>8315</v>
      </c>
      <c r="B18" s="4">
        <v>839</v>
      </c>
      <c r="C18" s="4">
        <v>493</v>
      </c>
      <c r="D18" s="4">
        <v>37</v>
      </c>
      <c r="E18" s="4">
        <v>1369</v>
      </c>
    </row>
  </sheetData>
  <sortState columnSort="1" ref="A4:E18">
    <sortCondition descending="1" ref="D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4115"/>
  <sheetViews>
    <sheetView zoomScaleNormal="100" workbookViewId="0">
      <selection activeCell="J522" sqref="J522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2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0.83203125" style="17" bestFit="1" customWidth="1"/>
    <col min="17" max="17" width="8.83203125" style="17"/>
  </cols>
  <sheetData>
    <row r="1" spans="1:17" ht="16" x14ac:dyDescent="0.2">
      <c r="A1" s="8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8" t="s">
        <v>8263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12" t="s">
        <v>8355</v>
      </c>
      <c r="O1" s="8" t="s">
        <v>8354</v>
      </c>
      <c r="P1" s="15" t="s">
        <v>8333</v>
      </c>
      <c r="Q1" s="15" t="s">
        <v>8319</v>
      </c>
    </row>
    <row r="2" spans="1:17" ht="35" hidden="1" customHeight="1" x14ac:dyDescent="0.2">
      <c r="A2">
        <v>0</v>
      </c>
      <c r="B2" s="1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8264</v>
      </c>
      <c r="O2" t="s">
        <v>8265</v>
      </c>
      <c r="P2" s="16">
        <f>(((J2/60)/60)/24)+DATE(1970,1,1)</f>
        <v>42177.007071759261</v>
      </c>
      <c r="Q2" s="17">
        <f>YEAR(P2)</f>
        <v>2015</v>
      </c>
    </row>
    <row r="3" spans="1:17" ht="32" hidden="1" x14ac:dyDescent="0.2">
      <c r="A3">
        <v>1</v>
      </c>
      <c r="B3" s="1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8264</v>
      </c>
      <c r="O3" t="s">
        <v>8265</v>
      </c>
      <c r="P3" s="16">
        <f t="shared" ref="P3:P66" si="0">(((J3/60)/60)/24)+DATE(1970,1,1)</f>
        <v>42766.600497685184</v>
      </c>
      <c r="Q3" s="17">
        <f t="shared" ref="Q3:Q66" si="1">YEAR(P3)</f>
        <v>2017</v>
      </c>
    </row>
    <row r="4" spans="1:17" ht="48" hidden="1" x14ac:dyDescent="0.2">
      <c r="A4">
        <v>2</v>
      </c>
      <c r="B4" s="1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8264</v>
      </c>
      <c r="O4" t="s">
        <v>8265</v>
      </c>
      <c r="P4" s="16">
        <f t="shared" si="0"/>
        <v>42405.702349537038</v>
      </c>
      <c r="Q4" s="17">
        <f t="shared" si="1"/>
        <v>2016</v>
      </c>
    </row>
    <row r="5" spans="1:17" ht="32" hidden="1" x14ac:dyDescent="0.2">
      <c r="A5">
        <v>3</v>
      </c>
      <c r="B5" s="1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8264</v>
      </c>
      <c r="O5" t="s">
        <v>8265</v>
      </c>
      <c r="P5" s="16">
        <f t="shared" si="0"/>
        <v>41828.515127314815</v>
      </c>
      <c r="Q5" s="17">
        <f t="shared" si="1"/>
        <v>2014</v>
      </c>
    </row>
    <row r="6" spans="1:17" ht="64" hidden="1" x14ac:dyDescent="0.2">
      <c r="A6">
        <v>4</v>
      </c>
      <c r="B6" s="1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8264</v>
      </c>
      <c r="O6" t="s">
        <v>8265</v>
      </c>
      <c r="P6" s="16">
        <f t="shared" si="0"/>
        <v>42327.834247685183</v>
      </c>
      <c r="Q6" s="17">
        <f t="shared" si="1"/>
        <v>2015</v>
      </c>
    </row>
    <row r="7" spans="1:17" ht="48" hidden="1" x14ac:dyDescent="0.2">
      <c r="A7">
        <v>5</v>
      </c>
      <c r="B7" s="1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8264</v>
      </c>
      <c r="O7" t="s">
        <v>8265</v>
      </c>
      <c r="P7" s="16">
        <f t="shared" si="0"/>
        <v>42563.932951388888</v>
      </c>
      <c r="Q7" s="17">
        <f t="shared" si="1"/>
        <v>2016</v>
      </c>
    </row>
    <row r="8" spans="1:17" ht="48" hidden="1" x14ac:dyDescent="0.2">
      <c r="A8">
        <v>6</v>
      </c>
      <c r="B8" s="1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8264</v>
      </c>
      <c r="O8" t="s">
        <v>8265</v>
      </c>
      <c r="P8" s="16">
        <f t="shared" si="0"/>
        <v>41794.072337962964</v>
      </c>
      <c r="Q8" s="17">
        <f t="shared" si="1"/>
        <v>2014</v>
      </c>
    </row>
    <row r="9" spans="1:17" ht="48" hidden="1" x14ac:dyDescent="0.2">
      <c r="A9">
        <v>7</v>
      </c>
      <c r="B9" s="1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8264</v>
      </c>
      <c r="O9" t="s">
        <v>8265</v>
      </c>
      <c r="P9" s="16">
        <f t="shared" si="0"/>
        <v>42516.047071759262</v>
      </c>
      <c r="Q9" s="17">
        <f t="shared" si="1"/>
        <v>2016</v>
      </c>
    </row>
    <row r="10" spans="1:17" ht="16" hidden="1" x14ac:dyDescent="0.2">
      <c r="A10">
        <v>8</v>
      </c>
      <c r="B10" s="1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8264</v>
      </c>
      <c r="O10" t="s">
        <v>8265</v>
      </c>
      <c r="P10" s="16">
        <f t="shared" si="0"/>
        <v>42468.94458333333</v>
      </c>
      <c r="Q10" s="17">
        <f t="shared" si="1"/>
        <v>2016</v>
      </c>
    </row>
    <row r="11" spans="1:17" ht="48" hidden="1" x14ac:dyDescent="0.2">
      <c r="A11">
        <v>9</v>
      </c>
      <c r="B11" s="1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8264</v>
      </c>
      <c r="O11" t="s">
        <v>8265</v>
      </c>
      <c r="P11" s="16">
        <f t="shared" si="0"/>
        <v>42447.103518518517</v>
      </c>
      <c r="Q11" s="17">
        <f t="shared" si="1"/>
        <v>2016</v>
      </c>
    </row>
    <row r="12" spans="1:17" ht="48" hidden="1" x14ac:dyDescent="0.2">
      <c r="A12">
        <v>10</v>
      </c>
      <c r="B12" s="1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8264</v>
      </c>
      <c r="O12" t="s">
        <v>8265</v>
      </c>
      <c r="P12" s="16">
        <f t="shared" si="0"/>
        <v>41780.068043981482</v>
      </c>
      <c r="Q12" s="17">
        <f t="shared" si="1"/>
        <v>2014</v>
      </c>
    </row>
    <row r="13" spans="1:17" ht="48" hidden="1" x14ac:dyDescent="0.2">
      <c r="A13">
        <v>11</v>
      </c>
      <c r="B13" s="1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8264</v>
      </c>
      <c r="O13" t="s">
        <v>8265</v>
      </c>
      <c r="P13" s="16">
        <f t="shared" si="0"/>
        <v>42572.778495370367</v>
      </c>
      <c r="Q13" s="17">
        <f t="shared" si="1"/>
        <v>2016</v>
      </c>
    </row>
    <row r="14" spans="1:17" ht="48" hidden="1" x14ac:dyDescent="0.2">
      <c r="A14">
        <v>12</v>
      </c>
      <c r="B14" s="1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8264</v>
      </c>
      <c r="O14" t="s">
        <v>8265</v>
      </c>
      <c r="P14" s="16">
        <f t="shared" si="0"/>
        <v>41791.713252314818</v>
      </c>
      <c r="Q14" s="17">
        <f t="shared" si="1"/>
        <v>2014</v>
      </c>
    </row>
    <row r="15" spans="1:17" ht="32" hidden="1" x14ac:dyDescent="0.2">
      <c r="A15">
        <v>13</v>
      </c>
      <c r="B15" s="1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8264</v>
      </c>
      <c r="O15" t="s">
        <v>8265</v>
      </c>
      <c r="P15" s="16">
        <f t="shared" si="0"/>
        <v>42508.677187499998</v>
      </c>
      <c r="Q15" s="17">
        <f t="shared" si="1"/>
        <v>2016</v>
      </c>
    </row>
    <row r="16" spans="1:17" ht="32" hidden="1" x14ac:dyDescent="0.2">
      <c r="A16">
        <v>14</v>
      </c>
      <c r="B16" s="1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8264</v>
      </c>
      <c r="O16" t="s">
        <v>8265</v>
      </c>
      <c r="P16" s="16">
        <f t="shared" si="0"/>
        <v>41808.02648148148</v>
      </c>
      <c r="Q16" s="17">
        <f t="shared" si="1"/>
        <v>2014</v>
      </c>
    </row>
    <row r="17" spans="1:17" ht="48" hidden="1" x14ac:dyDescent="0.2">
      <c r="A17">
        <v>15</v>
      </c>
      <c r="B17" s="1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8264</v>
      </c>
      <c r="O17" t="s">
        <v>8265</v>
      </c>
      <c r="P17" s="16">
        <f t="shared" si="0"/>
        <v>42256.391875000001</v>
      </c>
      <c r="Q17" s="17">
        <f t="shared" si="1"/>
        <v>2015</v>
      </c>
    </row>
    <row r="18" spans="1:17" ht="48" hidden="1" x14ac:dyDescent="0.2">
      <c r="A18">
        <v>16</v>
      </c>
      <c r="B18" s="1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8264</v>
      </c>
      <c r="O18" t="s">
        <v>8265</v>
      </c>
      <c r="P18" s="16">
        <f t="shared" si="0"/>
        <v>41760.796423611115</v>
      </c>
      <c r="Q18" s="17">
        <f t="shared" si="1"/>
        <v>2014</v>
      </c>
    </row>
    <row r="19" spans="1:17" ht="48" hidden="1" x14ac:dyDescent="0.2">
      <c r="A19">
        <v>17</v>
      </c>
      <c r="B19" s="1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8264</v>
      </c>
      <c r="O19" t="s">
        <v>8265</v>
      </c>
      <c r="P19" s="16">
        <f t="shared" si="0"/>
        <v>41917.731736111113</v>
      </c>
      <c r="Q19" s="17">
        <f t="shared" si="1"/>
        <v>2014</v>
      </c>
    </row>
    <row r="20" spans="1:17" ht="48" hidden="1" x14ac:dyDescent="0.2">
      <c r="A20">
        <v>18</v>
      </c>
      <c r="B20" s="1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8264</v>
      </c>
      <c r="O20" t="s">
        <v>8265</v>
      </c>
      <c r="P20" s="16">
        <f t="shared" si="0"/>
        <v>41869.542314814818</v>
      </c>
      <c r="Q20" s="17">
        <f t="shared" si="1"/>
        <v>2014</v>
      </c>
    </row>
    <row r="21" spans="1:17" ht="48" hidden="1" x14ac:dyDescent="0.2">
      <c r="A21">
        <v>19</v>
      </c>
      <c r="B21" s="1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8264</v>
      </c>
      <c r="O21" t="s">
        <v>8265</v>
      </c>
      <c r="P21" s="16">
        <f t="shared" si="0"/>
        <v>42175.816365740742</v>
      </c>
      <c r="Q21" s="17">
        <f t="shared" si="1"/>
        <v>2015</v>
      </c>
    </row>
    <row r="22" spans="1:17" ht="48" hidden="1" x14ac:dyDescent="0.2">
      <c r="A22">
        <v>20</v>
      </c>
      <c r="B22" s="1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8264</v>
      </c>
      <c r="O22" t="s">
        <v>8265</v>
      </c>
      <c r="P22" s="16">
        <f t="shared" si="0"/>
        <v>42200.758240740746</v>
      </c>
      <c r="Q22" s="17">
        <f t="shared" si="1"/>
        <v>2015</v>
      </c>
    </row>
    <row r="23" spans="1:17" ht="48" hidden="1" x14ac:dyDescent="0.2">
      <c r="A23">
        <v>21</v>
      </c>
      <c r="B23" s="1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8264</v>
      </c>
      <c r="O23" t="s">
        <v>8265</v>
      </c>
      <c r="P23" s="16">
        <f t="shared" si="0"/>
        <v>41878.627187500002</v>
      </c>
      <c r="Q23" s="17">
        <f t="shared" si="1"/>
        <v>2014</v>
      </c>
    </row>
    <row r="24" spans="1:17" ht="32" hidden="1" x14ac:dyDescent="0.2">
      <c r="A24">
        <v>22</v>
      </c>
      <c r="B24" s="1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8264</v>
      </c>
      <c r="O24" t="s">
        <v>8265</v>
      </c>
      <c r="P24" s="16">
        <f t="shared" si="0"/>
        <v>41989.91134259259</v>
      </c>
      <c r="Q24" s="17">
        <f t="shared" si="1"/>
        <v>2014</v>
      </c>
    </row>
    <row r="25" spans="1:17" ht="48" hidden="1" x14ac:dyDescent="0.2">
      <c r="A25">
        <v>23</v>
      </c>
      <c r="B25" s="1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8264</v>
      </c>
      <c r="O25" t="s">
        <v>8265</v>
      </c>
      <c r="P25" s="16">
        <f t="shared" si="0"/>
        <v>42097.778946759259</v>
      </c>
      <c r="Q25" s="17">
        <f t="shared" si="1"/>
        <v>2015</v>
      </c>
    </row>
    <row r="26" spans="1:17" ht="32" hidden="1" x14ac:dyDescent="0.2">
      <c r="A26">
        <v>24</v>
      </c>
      <c r="B26" s="1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8264</v>
      </c>
      <c r="O26" t="s">
        <v>8265</v>
      </c>
      <c r="P26" s="16">
        <f t="shared" si="0"/>
        <v>42229.820173611108</v>
      </c>
      <c r="Q26" s="17">
        <f t="shared" si="1"/>
        <v>2015</v>
      </c>
    </row>
    <row r="27" spans="1:17" ht="48" hidden="1" x14ac:dyDescent="0.2">
      <c r="A27">
        <v>25</v>
      </c>
      <c r="B27" s="1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8264</v>
      </c>
      <c r="O27" t="s">
        <v>8265</v>
      </c>
      <c r="P27" s="16">
        <f t="shared" si="0"/>
        <v>42318.025011574078</v>
      </c>
      <c r="Q27" s="17">
        <f t="shared" si="1"/>
        <v>2015</v>
      </c>
    </row>
    <row r="28" spans="1:17" ht="48" hidden="1" x14ac:dyDescent="0.2">
      <c r="A28">
        <v>26</v>
      </c>
      <c r="B28" s="1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8264</v>
      </c>
      <c r="O28" t="s">
        <v>8265</v>
      </c>
      <c r="P28" s="16">
        <f t="shared" si="0"/>
        <v>41828.515555555554</v>
      </c>
      <c r="Q28" s="17">
        <f t="shared" si="1"/>
        <v>2014</v>
      </c>
    </row>
    <row r="29" spans="1:17" ht="48" hidden="1" x14ac:dyDescent="0.2">
      <c r="A29">
        <v>27</v>
      </c>
      <c r="B29" s="1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8264</v>
      </c>
      <c r="O29" t="s">
        <v>8265</v>
      </c>
      <c r="P29" s="16">
        <f t="shared" si="0"/>
        <v>41929.164733796293</v>
      </c>
      <c r="Q29" s="17">
        <f t="shared" si="1"/>
        <v>2014</v>
      </c>
    </row>
    <row r="30" spans="1:17" ht="32" hidden="1" x14ac:dyDescent="0.2">
      <c r="A30">
        <v>28</v>
      </c>
      <c r="B30" s="1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8264</v>
      </c>
      <c r="O30" t="s">
        <v>8265</v>
      </c>
      <c r="P30" s="16">
        <f t="shared" si="0"/>
        <v>42324.96393518518</v>
      </c>
      <c r="Q30" s="17">
        <f t="shared" si="1"/>
        <v>2015</v>
      </c>
    </row>
    <row r="31" spans="1:17" ht="48" hidden="1" x14ac:dyDescent="0.2">
      <c r="A31">
        <v>29</v>
      </c>
      <c r="B31" s="1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8264</v>
      </c>
      <c r="O31" t="s">
        <v>8265</v>
      </c>
      <c r="P31" s="16">
        <f t="shared" si="0"/>
        <v>41812.67324074074</v>
      </c>
      <c r="Q31" s="17">
        <f t="shared" si="1"/>
        <v>2014</v>
      </c>
    </row>
    <row r="32" spans="1:17" ht="48" hidden="1" x14ac:dyDescent="0.2">
      <c r="A32">
        <v>30</v>
      </c>
      <c r="B32" s="1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8264</v>
      </c>
      <c r="O32" t="s">
        <v>8265</v>
      </c>
      <c r="P32" s="16">
        <f t="shared" si="0"/>
        <v>41842.292997685188</v>
      </c>
      <c r="Q32" s="17">
        <f t="shared" si="1"/>
        <v>2014</v>
      </c>
    </row>
    <row r="33" spans="1:17" ht="48" hidden="1" x14ac:dyDescent="0.2">
      <c r="A33">
        <v>31</v>
      </c>
      <c r="B33" s="1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8264</v>
      </c>
      <c r="O33" t="s">
        <v>8265</v>
      </c>
      <c r="P33" s="16">
        <f t="shared" si="0"/>
        <v>42376.79206018518</v>
      </c>
      <c r="Q33" s="17">
        <f t="shared" si="1"/>
        <v>2016</v>
      </c>
    </row>
    <row r="34" spans="1:17" ht="48" hidden="1" x14ac:dyDescent="0.2">
      <c r="A34">
        <v>32</v>
      </c>
      <c r="B34" s="1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8264</v>
      </c>
      <c r="O34" t="s">
        <v>8265</v>
      </c>
      <c r="P34" s="16">
        <f t="shared" si="0"/>
        <v>42461.627511574072</v>
      </c>
      <c r="Q34" s="17">
        <f t="shared" si="1"/>
        <v>2016</v>
      </c>
    </row>
    <row r="35" spans="1:17" ht="48" hidden="1" x14ac:dyDescent="0.2">
      <c r="A35">
        <v>33</v>
      </c>
      <c r="B35" s="1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8264</v>
      </c>
      <c r="O35" t="s">
        <v>8265</v>
      </c>
      <c r="P35" s="16">
        <f t="shared" si="0"/>
        <v>42286.660891203705</v>
      </c>
      <c r="Q35" s="17">
        <f t="shared" si="1"/>
        <v>2015</v>
      </c>
    </row>
    <row r="36" spans="1:17" ht="48" hidden="1" x14ac:dyDescent="0.2">
      <c r="A36">
        <v>34</v>
      </c>
      <c r="B36" s="1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8264</v>
      </c>
      <c r="O36" t="s">
        <v>8265</v>
      </c>
      <c r="P36" s="16">
        <f t="shared" si="0"/>
        <v>41841.321770833332</v>
      </c>
      <c r="Q36" s="17">
        <f t="shared" si="1"/>
        <v>2014</v>
      </c>
    </row>
    <row r="37" spans="1:17" ht="32" hidden="1" x14ac:dyDescent="0.2">
      <c r="A37">
        <v>35</v>
      </c>
      <c r="B37" s="1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8264</v>
      </c>
      <c r="O37" t="s">
        <v>8265</v>
      </c>
      <c r="P37" s="16">
        <f t="shared" si="0"/>
        <v>42098.291828703703</v>
      </c>
      <c r="Q37" s="17">
        <f t="shared" si="1"/>
        <v>2015</v>
      </c>
    </row>
    <row r="38" spans="1:17" ht="32" hidden="1" x14ac:dyDescent="0.2">
      <c r="A38">
        <v>36</v>
      </c>
      <c r="B38" s="1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8264</v>
      </c>
      <c r="O38" t="s">
        <v>8265</v>
      </c>
      <c r="P38" s="16">
        <f t="shared" si="0"/>
        <v>42068.307002314818</v>
      </c>
      <c r="Q38" s="17">
        <f t="shared" si="1"/>
        <v>2015</v>
      </c>
    </row>
    <row r="39" spans="1:17" ht="48" hidden="1" x14ac:dyDescent="0.2">
      <c r="A39">
        <v>37</v>
      </c>
      <c r="B39" s="1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8264</v>
      </c>
      <c r="O39" t="s">
        <v>8265</v>
      </c>
      <c r="P39" s="16">
        <f t="shared" si="0"/>
        <v>42032.693043981482</v>
      </c>
      <c r="Q39" s="17">
        <f t="shared" si="1"/>
        <v>2015</v>
      </c>
    </row>
    <row r="40" spans="1:17" ht="48" hidden="1" x14ac:dyDescent="0.2">
      <c r="A40">
        <v>38</v>
      </c>
      <c r="B40" s="1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8264</v>
      </c>
      <c r="O40" t="s">
        <v>8265</v>
      </c>
      <c r="P40" s="16">
        <f t="shared" si="0"/>
        <v>41375.057222222218</v>
      </c>
      <c r="Q40" s="17">
        <f t="shared" si="1"/>
        <v>2013</v>
      </c>
    </row>
    <row r="41" spans="1:17" ht="48" hidden="1" x14ac:dyDescent="0.2">
      <c r="A41">
        <v>39</v>
      </c>
      <c r="B41" s="1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8264</v>
      </c>
      <c r="O41" t="s">
        <v>8265</v>
      </c>
      <c r="P41" s="16">
        <f t="shared" si="0"/>
        <v>41754.047083333331</v>
      </c>
      <c r="Q41" s="17">
        <f t="shared" si="1"/>
        <v>2014</v>
      </c>
    </row>
    <row r="42" spans="1:17" ht="48" hidden="1" x14ac:dyDescent="0.2">
      <c r="A42">
        <v>40</v>
      </c>
      <c r="B42" s="1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8264</v>
      </c>
      <c r="O42" t="s">
        <v>8265</v>
      </c>
      <c r="P42" s="16">
        <f t="shared" si="0"/>
        <v>41789.21398148148</v>
      </c>
      <c r="Q42" s="17">
        <f t="shared" si="1"/>
        <v>2014</v>
      </c>
    </row>
    <row r="43" spans="1:17" ht="48" hidden="1" x14ac:dyDescent="0.2">
      <c r="A43">
        <v>41</v>
      </c>
      <c r="B43" s="1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8264</v>
      </c>
      <c r="O43" t="s">
        <v>8265</v>
      </c>
      <c r="P43" s="16">
        <f t="shared" si="0"/>
        <v>41887.568912037037</v>
      </c>
      <c r="Q43" s="17">
        <f t="shared" si="1"/>
        <v>2014</v>
      </c>
    </row>
    <row r="44" spans="1:17" ht="48" hidden="1" x14ac:dyDescent="0.2">
      <c r="A44">
        <v>42</v>
      </c>
      <c r="B44" s="1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8264</v>
      </c>
      <c r="O44" t="s">
        <v>8265</v>
      </c>
      <c r="P44" s="16">
        <f t="shared" si="0"/>
        <v>41971.639189814814</v>
      </c>
      <c r="Q44" s="17">
        <f t="shared" si="1"/>
        <v>2014</v>
      </c>
    </row>
    <row r="45" spans="1:17" ht="48" hidden="1" x14ac:dyDescent="0.2">
      <c r="A45">
        <v>43</v>
      </c>
      <c r="B45" s="1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8264</v>
      </c>
      <c r="O45" t="s">
        <v>8265</v>
      </c>
      <c r="P45" s="16">
        <f t="shared" si="0"/>
        <v>41802.790347222224</v>
      </c>
      <c r="Q45" s="17">
        <f t="shared" si="1"/>
        <v>2014</v>
      </c>
    </row>
    <row r="46" spans="1:17" ht="48" hidden="1" x14ac:dyDescent="0.2">
      <c r="A46">
        <v>44</v>
      </c>
      <c r="B46" s="1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8264</v>
      </c>
      <c r="O46" t="s">
        <v>8265</v>
      </c>
      <c r="P46" s="16">
        <f t="shared" si="0"/>
        <v>41874.098807870374</v>
      </c>
      <c r="Q46" s="17">
        <f t="shared" si="1"/>
        <v>2014</v>
      </c>
    </row>
    <row r="47" spans="1:17" ht="48" hidden="1" x14ac:dyDescent="0.2">
      <c r="A47">
        <v>45</v>
      </c>
      <c r="B47" s="1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8264</v>
      </c>
      <c r="O47" t="s">
        <v>8265</v>
      </c>
      <c r="P47" s="16">
        <f t="shared" si="0"/>
        <v>42457.623923611114</v>
      </c>
      <c r="Q47" s="17">
        <f t="shared" si="1"/>
        <v>2016</v>
      </c>
    </row>
    <row r="48" spans="1:17" ht="48" hidden="1" x14ac:dyDescent="0.2">
      <c r="A48">
        <v>46</v>
      </c>
      <c r="B48" s="1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8264</v>
      </c>
      <c r="O48" t="s">
        <v>8265</v>
      </c>
      <c r="P48" s="16">
        <f t="shared" si="0"/>
        <v>42323.964976851858</v>
      </c>
      <c r="Q48" s="17">
        <f t="shared" si="1"/>
        <v>2015</v>
      </c>
    </row>
    <row r="49" spans="1:17" ht="48" hidden="1" x14ac:dyDescent="0.2">
      <c r="A49">
        <v>47</v>
      </c>
      <c r="B49" s="1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8264</v>
      </c>
      <c r="O49" t="s">
        <v>8265</v>
      </c>
      <c r="P49" s="16">
        <f t="shared" si="0"/>
        <v>41932.819525462961</v>
      </c>
      <c r="Q49" s="17">
        <f t="shared" si="1"/>
        <v>2014</v>
      </c>
    </row>
    <row r="50" spans="1:17" ht="48" hidden="1" x14ac:dyDescent="0.2">
      <c r="A50">
        <v>48</v>
      </c>
      <c r="B50" s="1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8264</v>
      </c>
      <c r="O50" t="s">
        <v>8265</v>
      </c>
      <c r="P50" s="16">
        <f t="shared" si="0"/>
        <v>42033.516898148147</v>
      </c>
      <c r="Q50" s="17">
        <f t="shared" si="1"/>
        <v>2015</v>
      </c>
    </row>
    <row r="51" spans="1:17" ht="16" hidden="1" x14ac:dyDescent="0.2">
      <c r="A51">
        <v>49</v>
      </c>
      <c r="B51" s="1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8264</v>
      </c>
      <c r="O51" t="s">
        <v>8265</v>
      </c>
      <c r="P51" s="16">
        <f t="shared" si="0"/>
        <v>42271.176446759258</v>
      </c>
      <c r="Q51" s="17">
        <f t="shared" si="1"/>
        <v>2015</v>
      </c>
    </row>
    <row r="52" spans="1:17" ht="48" hidden="1" x14ac:dyDescent="0.2">
      <c r="A52">
        <v>50</v>
      </c>
      <c r="B52" s="1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8264</v>
      </c>
      <c r="O52" t="s">
        <v>8265</v>
      </c>
      <c r="P52" s="16">
        <f t="shared" si="0"/>
        <v>41995.752986111111</v>
      </c>
      <c r="Q52" s="17">
        <f t="shared" si="1"/>
        <v>2014</v>
      </c>
    </row>
    <row r="53" spans="1:17" ht="48" hidden="1" x14ac:dyDescent="0.2">
      <c r="A53">
        <v>51</v>
      </c>
      <c r="B53" s="1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8264</v>
      </c>
      <c r="O53" t="s">
        <v>8265</v>
      </c>
      <c r="P53" s="16">
        <f t="shared" si="0"/>
        <v>42196.928668981483</v>
      </c>
      <c r="Q53" s="17">
        <f t="shared" si="1"/>
        <v>2015</v>
      </c>
    </row>
    <row r="54" spans="1:17" ht="48" hidden="1" x14ac:dyDescent="0.2">
      <c r="A54">
        <v>52</v>
      </c>
      <c r="B54" s="1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8264</v>
      </c>
      <c r="O54" t="s">
        <v>8265</v>
      </c>
      <c r="P54" s="16">
        <f t="shared" si="0"/>
        <v>41807.701921296299</v>
      </c>
      <c r="Q54" s="17">
        <f t="shared" si="1"/>
        <v>2014</v>
      </c>
    </row>
    <row r="55" spans="1:17" ht="32" hidden="1" x14ac:dyDescent="0.2">
      <c r="A55">
        <v>53</v>
      </c>
      <c r="B55" s="1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8264</v>
      </c>
      <c r="O55" t="s">
        <v>8265</v>
      </c>
      <c r="P55" s="16">
        <f t="shared" si="0"/>
        <v>41719.549131944441</v>
      </c>
      <c r="Q55" s="17">
        <f t="shared" si="1"/>
        <v>2014</v>
      </c>
    </row>
    <row r="56" spans="1:17" ht="48" hidden="1" x14ac:dyDescent="0.2">
      <c r="A56">
        <v>54</v>
      </c>
      <c r="B56" s="1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8264</v>
      </c>
      <c r="O56" t="s">
        <v>8265</v>
      </c>
      <c r="P56" s="16">
        <f t="shared" si="0"/>
        <v>42333.713206018518</v>
      </c>
      <c r="Q56" s="17">
        <f t="shared" si="1"/>
        <v>2015</v>
      </c>
    </row>
    <row r="57" spans="1:17" ht="48" hidden="1" x14ac:dyDescent="0.2">
      <c r="A57">
        <v>55</v>
      </c>
      <c r="B57" s="1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8264</v>
      </c>
      <c r="O57" t="s">
        <v>8265</v>
      </c>
      <c r="P57" s="16">
        <f t="shared" si="0"/>
        <v>42496.968935185185</v>
      </c>
      <c r="Q57" s="17">
        <f t="shared" si="1"/>
        <v>2016</v>
      </c>
    </row>
    <row r="58" spans="1:17" ht="32" hidden="1" x14ac:dyDescent="0.2">
      <c r="A58">
        <v>56</v>
      </c>
      <c r="B58" s="1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8264</v>
      </c>
      <c r="O58" t="s">
        <v>8265</v>
      </c>
      <c r="P58" s="16">
        <f t="shared" si="0"/>
        <v>42149.548888888887</v>
      </c>
      <c r="Q58" s="17">
        <f t="shared" si="1"/>
        <v>2015</v>
      </c>
    </row>
    <row r="59" spans="1:17" ht="48" hidden="1" x14ac:dyDescent="0.2">
      <c r="A59">
        <v>57</v>
      </c>
      <c r="B59" s="1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8264</v>
      </c>
      <c r="O59" t="s">
        <v>8265</v>
      </c>
      <c r="P59" s="16">
        <f t="shared" si="0"/>
        <v>42089.83289351852</v>
      </c>
      <c r="Q59" s="17">
        <f t="shared" si="1"/>
        <v>2015</v>
      </c>
    </row>
    <row r="60" spans="1:17" ht="32" hidden="1" x14ac:dyDescent="0.2">
      <c r="A60">
        <v>58</v>
      </c>
      <c r="B60" s="1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8264</v>
      </c>
      <c r="O60" t="s">
        <v>8265</v>
      </c>
      <c r="P60" s="16">
        <f t="shared" si="0"/>
        <v>41932.745046296295</v>
      </c>
      <c r="Q60" s="17">
        <f t="shared" si="1"/>
        <v>2014</v>
      </c>
    </row>
    <row r="61" spans="1:17" ht="48" hidden="1" x14ac:dyDescent="0.2">
      <c r="A61">
        <v>59</v>
      </c>
      <c r="B61" s="1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8264</v>
      </c>
      <c r="O61" t="s">
        <v>8265</v>
      </c>
      <c r="P61" s="16">
        <f t="shared" si="0"/>
        <v>42230.23583333334</v>
      </c>
      <c r="Q61" s="17">
        <f t="shared" si="1"/>
        <v>2015</v>
      </c>
    </row>
    <row r="62" spans="1:17" ht="48" hidden="1" x14ac:dyDescent="0.2">
      <c r="A62">
        <v>60</v>
      </c>
      <c r="B62" s="1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8264</v>
      </c>
      <c r="O62" t="s">
        <v>8266</v>
      </c>
      <c r="P62" s="16">
        <f t="shared" si="0"/>
        <v>41701.901817129627</v>
      </c>
      <c r="Q62" s="17">
        <f t="shared" si="1"/>
        <v>2014</v>
      </c>
    </row>
    <row r="63" spans="1:17" ht="48" hidden="1" x14ac:dyDescent="0.2">
      <c r="A63">
        <v>61</v>
      </c>
      <c r="B63" s="1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8264</v>
      </c>
      <c r="O63" t="s">
        <v>8266</v>
      </c>
      <c r="P63" s="16">
        <f t="shared" si="0"/>
        <v>41409.814317129632</v>
      </c>
      <c r="Q63" s="17">
        <f t="shared" si="1"/>
        <v>2013</v>
      </c>
    </row>
    <row r="64" spans="1:17" ht="48" hidden="1" x14ac:dyDescent="0.2">
      <c r="A64">
        <v>62</v>
      </c>
      <c r="B64" s="1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8264</v>
      </c>
      <c r="O64" t="s">
        <v>8266</v>
      </c>
      <c r="P64" s="16">
        <f t="shared" si="0"/>
        <v>41311.799513888887</v>
      </c>
      <c r="Q64" s="17">
        <f t="shared" si="1"/>
        <v>2013</v>
      </c>
    </row>
    <row r="65" spans="1:17" ht="48" hidden="1" x14ac:dyDescent="0.2">
      <c r="A65">
        <v>63</v>
      </c>
      <c r="B65" s="1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8264</v>
      </c>
      <c r="O65" t="s">
        <v>8266</v>
      </c>
      <c r="P65" s="16">
        <f t="shared" si="0"/>
        <v>41612.912187499998</v>
      </c>
      <c r="Q65" s="17">
        <f t="shared" si="1"/>
        <v>2013</v>
      </c>
    </row>
    <row r="66" spans="1:17" ht="48" hidden="1" x14ac:dyDescent="0.2">
      <c r="A66">
        <v>64</v>
      </c>
      <c r="B66" s="1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8264</v>
      </c>
      <c r="O66" t="s">
        <v>8266</v>
      </c>
      <c r="P66" s="16">
        <f t="shared" si="0"/>
        <v>41433.01829861111</v>
      </c>
      <c r="Q66" s="17">
        <f t="shared" si="1"/>
        <v>2013</v>
      </c>
    </row>
    <row r="67" spans="1:17" ht="32" hidden="1" x14ac:dyDescent="0.2">
      <c r="A67">
        <v>65</v>
      </c>
      <c r="B67" s="1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8264</v>
      </c>
      <c r="O67" t="s">
        <v>8266</v>
      </c>
      <c r="P67" s="16">
        <f t="shared" ref="P67:P130" si="2">(((J67/60)/60)/24)+DATE(1970,1,1)</f>
        <v>41835.821226851855</v>
      </c>
      <c r="Q67" s="17">
        <f t="shared" ref="Q67:Q130" si="3">YEAR(P67)</f>
        <v>2014</v>
      </c>
    </row>
    <row r="68" spans="1:17" ht="32" hidden="1" x14ac:dyDescent="0.2">
      <c r="A68">
        <v>66</v>
      </c>
      <c r="B68" s="1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8264</v>
      </c>
      <c r="O68" t="s">
        <v>8266</v>
      </c>
      <c r="P68" s="16">
        <f t="shared" si="2"/>
        <v>42539.849768518514</v>
      </c>
      <c r="Q68" s="17">
        <f t="shared" si="3"/>
        <v>2016</v>
      </c>
    </row>
    <row r="69" spans="1:17" ht="48" hidden="1" x14ac:dyDescent="0.2">
      <c r="A69">
        <v>67</v>
      </c>
      <c r="B69" s="1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8264</v>
      </c>
      <c r="O69" t="s">
        <v>8266</v>
      </c>
      <c r="P69" s="16">
        <f t="shared" si="2"/>
        <v>41075.583379629628</v>
      </c>
      <c r="Q69" s="17">
        <f t="shared" si="3"/>
        <v>2012</v>
      </c>
    </row>
    <row r="70" spans="1:17" ht="64" hidden="1" x14ac:dyDescent="0.2">
      <c r="A70">
        <v>68</v>
      </c>
      <c r="B70" s="1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8264</v>
      </c>
      <c r="O70" t="s">
        <v>8266</v>
      </c>
      <c r="P70" s="16">
        <f t="shared" si="2"/>
        <v>41663.569340277776</v>
      </c>
      <c r="Q70" s="17">
        <f t="shared" si="3"/>
        <v>2014</v>
      </c>
    </row>
    <row r="71" spans="1:17" ht="48" hidden="1" x14ac:dyDescent="0.2">
      <c r="A71">
        <v>69</v>
      </c>
      <c r="B71" s="1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8264</v>
      </c>
      <c r="O71" t="s">
        <v>8266</v>
      </c>
      <c r="P71" s="16">
        <f t="shared" si="2"/>
        <v>40786.187789351854</v>
      </c>
      <c r="Q71" s="17">
        <f t="shared" si="3"/>
        <v>2011</v>
      </c>
    </row>
    <row r="72" spans="1:17" ht="48" hidden="1" x14ac:dyDescent="0.2">
      <c r="A72">
        <v>70</v>
      </c>
      <c r="B72" s="1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8264</v>
      </c>
      <c r="O72" t="s">
        <v>8266</v>
      </c>
      <c r="P72" s="16">
        <f t="shared" si="2"/>
        <v>40730.896354166667</v>
      </c>
      <c r="Q72" s="17">
        <f t="shared" si="3"/>
        <v>2011</v>
      </c>
    </row>
    <row r="73" spans="1:17" ht="48" hidden="1" x14ac:dyDescent="0.2">
      <c r="A73">
        <v>71</v>
      </c>
      <c r="B73" s="1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8264</v>
      </c>
      <c r="O73" t="s">
        <v>8266</v>
      </c>
      <c r="P73" s="16">
        <f t="shared" si="2"/>
        <v>40997.271493055552</v>
      </c>
      <c r="Q73" s="17">
        <f t="shared" si="3"/>
        <v>2012</v>
      </c>
    </row>
    <row r="74" spans="1:17" ht="48" hidden="1" x14ac:dyDescent="0.2">
      <c r="A74">
        <v>72</v>
      </c>
      <c r="B74" s="1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8264</v>
      </c>
      <c r="O74" t="s">
        <v>8266</v>
      </c>
      <c r="P74" s="16">
        <f t="shared" si="2"/>
        <v>41208.010196759256</v>
      </c>
      <c r="Q74" s="17">
        <f t="shared" si="3"/>
        <v>2012</v>
      </c>
    </row>
    <row r="75" spans="1:17" ht="48" hidden="1" x14ac:dyDescent="0.2">
      <c r="A75">
        <v>73</v>
      </c>
      <c r="B75" s="1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8264</v>
      </c>
      <c r="O75" t="s">
        <v>8266</v>
      </c>
      <c r="P75" s="16">
        <f t="shared" si="2"/>
        <v>40587.75675925926</v>
      </c>
      <c r="Q75" s="17">
        <f t="shared" si="3"/>
        <v>2011</v>
      </c>
    </row>
    <row r="76" spans="1:17" ht="48" hidden="1" x14ac:dyDescent="0.2">
      <c r="A76">
        <v>74</v>
      </c>
      <c r="B76" s="1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8264</v>
      </c>
      <c r="O76" t="s">
        <v>8266</v>
      </c>
      <c r="P76" s="16">
        <f t="shared" si="2"/>
        <v>42360.487210648149</v>
      </c>
      <c r="Q76" s="17">
        <f t="shared" si="3"/>
        <v>2015</v>
      </c>
    </row>
    <row r="77" spans="1:17" ht="48" hidden="1" x14ac:dyDescent="0.2">
      <c r="A77">
        <v>75</v>
      </c>
      <c r="B77" s="1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8264</v>
      </c>
      <c r="O77" t="s">
        <v>8266</v>
      </c>
      <c r="P77" s="16">
        <f t="shared" si="2"/>
        <v>41357.209166666667</v>
      </c>
      <c r="Q77" s="17">
        <f t="shared" si="3"/>
        <v>2013</v>
      </c>
    </row>
    <row r="78" spans="1:17" ht="48" hidden="1" x14ac:dyDescent="0.2">
      <c r="A78">
        <v>76</v>
      </c>
      <c r="B78" s="1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8264</v>
      </c>
      <c r="O78" t="s">
        <v>8266</v>
      </c>
      <c r="P78" s="16">
        <f t="shared" si="2"/>
        <v>40844.691643518519</v>
      </c>
      <c r="Q78" s="17">
        <f t="shared" si="3"/>
        <v>2011</v>
      </c>
    </row>
    <row r="79" spans="1:17" ht="48" hidden="1" x14ac:dyDescent="0.2">
      <c r="A79">
        <v>77</v>
      </c>
      <c r="B79" s="1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8264</v>
      </c>
      <c r="O79" t="s">
        <v>8266</v>
      </c>
      <c r="P79" s="16">
        <f t="shared" si="2"/>
        <v>40997.144872685189</v>
      </c>
      <c r="Q79" s="17">
        <f t="shared" si="3"/>
        <v>2012</v>
      </c>
    </row>
    <row r="80" spans="1:17" ht="96" hidden="1" x14ac:dyDescent="0.2">
      <c r="A80">
        <v>78</v>
      </c>
      <c r="B80" s="1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8264</v>
      </c>
      <c r="O80" t="s">
        <v>8266</v>
      </c>
      <c r="P80" s="16">
        <f t="shared" si="2"/>
        <v>42604.730567129634</v>
      </c>
      <c r="Q80" s="17">
        <f t="shared" si="3"/>
        <v>2016</v>
      </c>
    </row>
    <row r="81" spans="1:17" ht="48" hidden="1" x14ac:dyDescent="0.2">
      <c r="A81">
        <v>79</v>
      </c>
      <c r="B81" s="1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8264</v>
      </c>
      <c r="O81" t="s">
        <v>8266</v>
      </c>
      <c r="P81" s="16">
        <f t="shared" si="2"/>
        <v>41724.776539351849</v>
      </c>
      <c r="Q81" s="17">
        <f t="shared" si="3"/>
        <v>2014</v>
      </c>
    </row>
    <row r="82" spans="1:17" ht="48" hidden="1" x14ac:dyDescent="0.2">
      <c r="A82">
        <v>80</v>
      </c>
      <c r="B82" s="1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8264</v>
      </c>
      <c r="O82" t="s">
        <v>8266</v>
      </c>
      <c r="P82" s="16">
        <f t="shared" si="2"/>
        <v>41583.083981481483</v>
      </c>
      <c r="Q82" s="17">
        <f t="shared" si="3"/>
        <v>2013</v>
      </c>
    </row>
    <row r="83" spans="1:17" ht="48" hidden="1" x14ac:dyDescent="0.2">
      <c r="A83">
        <v>81</v>
      </c>
      <c r="B83" s="1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8264</v>
      </c>
      <c r="O83" t="s">
        <v>8266</v>
      </c>
      <c r="P83" s="16">
        <f t="shared" si="2"/>
        <v>41100.158877314818</v>
      </c>
      <c r="Q83" s="17">
        <f t="shared" si="3"/>
        <v>2012</v>
      </c>
    </row>
    <row r="84" spans="1:17" ht="48" hidden="1" x14ac:dyDescent="0.2">
      <c r="A84">
        <v>82</v>
      </c>
      <c r="B84" s="1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8264</v>
      </c>
      <c r="O84" t="s">
        <v>8266</v>
      </c>
      <c r="P84" s="16">
        <f t="shared" si="2"/>
        <v>40795.820150462961</v>
      </c>
      <c r="Q84" s="17">
        <f t="shared" si="3"/>
        <v>2011</v>
      </c>
    </row>
    <row r="85" spans="1:17" ht="48" hidden="1" x14ac:dyDescent="0.2">
      <c r="A85">
        <v>83</v>
      </c>
      <c r="B85" s="1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8264</v>
      </c>
      <c r="O85" t="s">
        <v>8266</v>
      </c>
      <c r="P85" s="16">
        <f t="shared" si="2"/>
        <v>42042.615613425922</v>
      </c>
      <c r="Q85" s="17">
        <f t="shared" si="3"/>
        <v>2015</v>
      </c>
    </row>
    <row r="86" spans="1:17" ht="48" hidden="1" x14ac:dyDescent="0.2">
      <c r="A86">
        <v>84</v>
      </c>
      <c r="B86" s="1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8264</v>
      </c>
      <c r="O86" t="s">
        <v>8266</v>
      </c>
      <c r="P86" s="16">
        <f t="shared" si="2"/>
        <v>40648.757939814815</v>
      </c>
      <c r="Q86" s="17">
        <f t="shared" si="3"/>
        <v>2011</v>
      </c>
    </row>
    <row r="87" spans="1:17" ht="48" hidden="1" x14ac:dyDescent="0.2">
      <c r="A87">
        <v>85</v>
      </c>
      <c r="B87" s="1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8264</v>
      </c>
      <c r="O87" t="s">
        <v>8266</v>
      </c>
      <c r="P87" s="16">
        <f t="shared" si="2"/>
        <v>40779.125428240739</v>
      </c>
      <c r="Q87" s="17">
        <f t="shared" si="3"/>
        <v>2011</v>
      </c>
    </row>
    <row r="88" spans="1:17" ht="48" hidden="1" x14ac:dyDescent="0.2">
      <c r="A88">
        <v>86</v>
      </c>
      <c r="B88" s="1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8264</v>
      </c>
      <c r="O88" t="s">
        <v>8266</v>
      </c>
      <c r="P88" s="16">
        <f t="shared" si="2"/>
        <v>42291.556076388893</v>
      </c>
      <c r="Q88" s="17">
        <f t="shared" si="3"/>
        <v>2015</v>
      </c>
    </row>
    <row r="89" spans="1:17" ht="48" hidden="1" x14ac:dyDescent="0.2">
      <c r="A89">
        <v>87</v>
      </c>
      <c r="B89" s="1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8264</v>
      </c>
      <c r="O89" t="s">
        <v>8266</v>
      </c>
      <c r="P89" s="16">
        <f t="shared" si="2"/>
        <v>40322.53938657407</v>
      </c>
      <c r="Q89" s="17">
        <f t="shared" si="3"/>
        <v>2010</v>
      </c>
    </row>
    <row r="90" spans="1:17" ht="48" hidden="1" x14ac:dyDescent="0.2">
      <c r="A90">
        <v>88</v>
      </c>
      <c r="B90" s="1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8264</v>
      </c>
      <c r="O90" t="s">
        <v>8266</v>
      </c>
      <c r="P90" s="16">
        <f t="shared" si="2"/>
        <v>41786.65892361111</v>
      </c>
      <c r="Q90" s="17">
        <f t="shared" si="3"/>
        <v>2014</v>
      </c>
    </row>
    <row r="91" spans="1:17" ht="48" hidden="1" x14ac:dyDescent="0.2">
      <c r="A91">
        <v>89</v>
      </c>
      <c r="B91" s="1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8264</v>
      </c>
      <c r="O91" t="s">
        <v>8266</v>
      </c>
      <c r="P91" s="16">
        <f t="shared" si="2"/>
        <v>41402.752222222225</v>
      </c>
      <c r="Q91" s="17">
        <f t="shared" si="3"/>
        <v>2013</v>
      </c>
    </row>
    <row r="92" spans="1:17" ht="32" hidden="1" x14ac:dyDescent="0.2">
      <c r="A92">
        <v>90</v>
      </c>
      <c r="B92" s="1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8264</v>
      </c>
      <c r="O92" t="s">
        <v>8266</v>
      </c>
      <c r="P92" s="16">
        <f t="shared" si="2"/>
        <v>40706.297442129631</v>
      </c>
      <c r="Q92" s="17">
        <f t="shared" si="3"/>
        <v>2011</v>
      </c>
    </row>
    <row r="93" spans="1:17" ht="48" hidden="1" x14ac:dyDescent="0.2">
      <c r="A93">
        <v>91</v>
      </c>
      <c r="B93" s="1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8264</v>
      </c>
      <c r="O93" t="s">
        <v>8266</v>
      </c>
      <c r="P93" s="16">
        <f t="shared" si="2"/>
        <v>40619.402361111112</v>
      </c>
      <c r="Q93" s="17">
        <f t="shared" si="3"/>
        <v>2011</v>
      </c>
    </row>
    <row r="94" spans="1:17" ht="48" hidden="1" x14ac:dyDescent="0.2">
      <c r="A94">
        <v>92</v>
      </c>
      <c r="B94" s="1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8264</v>
      </c>
      <c r="O94" t="s">
        <v>8266</v>
      </c>
      <c r="P94" s="16">
        <f t="shared" si="2"/>
        <v>42721.198877314819</v>
      </c>
      <c r="Q94" s="17">
        <f t="shared" si="3"/>
        <v>2016</v>
      </c>
    </row>
    <row r="95" spans="1:17" ht="48" hidden="1" x14ac:dyDescent="0.2">
      <c r="A95">
        <v>93</v>
      </c>
      <c r="B95" s="1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8264</v>
      </c>
      <c r="O95" t="s">
        <v>8266</v>
      </c>
      <c r="P95" s="16">
        <f t="shared" si="2"/>
        <v>41065.858067129629</v>
      </c>
      <c r="Q95" s="17">
        <f t="shared" si="3"/>
        <v>2012</v>
      </c>
    </row>
    <row r="96" spans="1:17" ht="48" hidden="1" x14ac:dyDescent="0.2">
      <c r="A96">
        <v>94</v>
      </c>
      <c r="B96" s="1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8264</v>
      </c>
      <c r="O96" t="s">
        <v>8266</v>
      </c>
      <c r="P96" s="16">
        <f t="shared" si="2"/>
        <v>41716.717847222222</v>
      </c>
      <c r="Q96" s="17">
        <f t="shared" si="3"/>
        <v>2014</v>
      </c>
    </row>
    <row r="97" spans="1:17" ht="48" hidden="1" x14ac:dyDescent="0.2">
      <c r="A97">
        <v>95</v>
      </c>
      <c r="B97" s="1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8264</v>
      </c>
      <c r="O97" t="s">
        <v>8266</v>
      </c>
      <c r="P97" s="16">
        <f t="shared" si="2"/>
        <v>40935.005104166667</v>
      </c>
      <c r="Q97" s="17">
        <f t="shared" si="3"/>
        <v>2012</v>
      </c>
    </row>
    <row r="98" spans="1:17" ht="48" hidden="1" x14ac:dyDescent="0.2">
      <c r="A98">
        <v>96</v>
      </c>
      <c r="B98" s="1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8264</v>
      </c>
      <c r="O98" t="s">
        <v>8266</v>
      </c>
      <c r="P98" s="16">
        <f t="shared" si="2"/>
        <v>40324.662511574075</v>
      </c>
      <c r="Q98" s="17">
        <f t="shared" si="3"/>
        <v>2010</v>
      </c>
    </row>
    <row r="99" spans="1:17" ht="48" hidden="1" x14ac:dyDescent="0.2">
      <c r="A99">
        <v>97</v>
      </c>
      <c r="B99" s="1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8264</v>
      </c>
      <c r="O99" t="s">
        <v>8266</v>
      </c>
      <c r="P99" s="16">
        <f t="shared" si="2"/>
        <v>40706.135208333333</v>
      </c>
      <c r="Q99" s="17">
        <f t="shared" si="3"/>
        <v>2011</v>
      </c>
    </row>
    <row r="100" spans="1:17" ht="48" hidden="1" x14ac:dyDescent="0.2">
      <c r="A100">
        <v>98</v>
      </c>
      <c r="B100" s="1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8264</v>
      </c>
      <c r="O100" t="s">
        <v>8266</v>
      </c>
      <c r="P100" s="16">
        <f t="shared" si="2"/>
        <v>41214.79483796296</v>
      </c>
      <c r="Q100" s="17">
        <f t="shared" si="3"/>
        <v>2012</v>
      </c>
    </row>
    <row r="101" spans="1:17" ht="32" hidden="1" x14ac:dyDescent="0.2">
      <c r="A101">
        <v>99</v>
      </c>
      <c r="B101" s="1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8264</v>
      </c>
      <c r="O101" t="s">
        <v>8266</v>
      </c>
      <c r="P101" s="16">
        <f t="shared" si="2"/>
        <v>41631.902766203704</v>
      </c>
      <c r="Q101" s="17">
        <f t="shared" si="3"/>
        <v>2013</v>
      </c>
    </row>
    <row r="102" spans="1:17" ht="48" hidden="1" x14ac:dyDescent="0.2">
      <c r="A102">
        <v>100</v>
      </c>
      <c r="B102" s="1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8264</v>
      </c>
      <c r="O102" t="s">
        <v>8266</v>
      </c>
      <c r="P102" s="16">
        <f t="shared" si="2"/>
        <v>41197.753310185188</v>
      </c>
      <c r="Q102" s="17">
        <f t="shared" si="3"/>
        <v>2012</v>
      </c>
    </row>
    <row r="103" spans="1:17" ht="48" hidden="1" x14ac:dyDescent="0.2">
      <c r="A103">
        <v>101</v>
      </c>
      <c r="B103" s="1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8264</v>
      </c>
      <c r="O103" t="s">
        <v>8266</v>
      </c>
      <c r="P103" s="16">
        <f t="shared" si="2"/>
        <v>41274.776736111111</v>
      </c>
      <c r="Q103" s="17">
        <f t="shared" si="3"/>
        <v>2012</v>
      </c>
    </row>
    <row r="104" spans="1:17" ht="48" hidden="1" x14ac:dyDescent="0.2">
      <c r="A104">
        <v>102</v>
      </c>
      <c r="B104" s="1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8264</v>
      </c>
      <c r="O104" t="s">
        <v>8266</v>
      </c>
      <c r="P104" s="16">
        <f t="shared" si="2"/>
        <v>40505.131168981483</v>
      </c>
      <c r="Q104" s="17">
        <f t="shared" si="3"/>
        <v>2010</v>
      </c>
    </row>
    <row r="105" spans="1:17" ht="32" hidden="1" x14ac:dyDescent="0.2">
      <c r="A105">
        <v>103</v>
      </c>
      <c r="B105" s="1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8264</v>
      </c>
      <c r="O105" t="s">
        <v>8266</v>
      </c>
      <c r="P105" s="16">
        <f t="shared" si="2"/>
        <v>41682.805902777778</v>
      </c>
      <c r="Q105" s="17">
        <f t="shared" si="3"/>
        <v>2014</v>
      </c>
    </row>
    <row r="106" spans="1:17" ht="32" hidden="1" x14ac:dyDescent="0.2">
      <c r="A106">
        <v>104</v>
      </c>
      <c r="B106" s="1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8264</v>
      </c>
      <c r="O106" t="s">
        <v>8266</v>
      </c>
      <c r="P106" s="16">
        <f t="shared" si="2"/>
        <v>40612.695208333331</v>
      </c>
      <c r="Q106" s="17">
        <f t="shared" si="3"/>
        <v>2011</v>
      </c>
    </row>
    <row r="107" spans="1:17" ht="48" hidden="1" x14ac:dyDescent="0.2">
      <c r="A107">
        <v>105</v>
      </c>
      <c r="B107" s="1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8264</v>
      </c>
      <c r="O107" t="s">
        <v>8266</v>
      </c>
      <c r="P107" s="16">
        <f t="shared" si="2"/>
        <v>42485.724768518514</v>
      </c>
      <c r="Q107" s="17">
        <f t="shared" si="3"/>
        <v>2016</v>
      </c>
    </row>
    <row r="108" spans="1:17" ht="16" hidden="1" x14ac:dyDescent="0.2">
      <c r="A108">
        <v>106</v>
      </c>
      <c r="B108" s="1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8264</v>
      </c>
      <c r="O108" t="s">
        <v>8266</v>
      </c>
      <c r="P108" s="16">
        <f t="shared" si="2"/>
        <v>40987.776631944449</v>
      </c>
      <c r="Q108" s="17">
        <f t="shared" si="3"/>
        <v>2012</v>
      </c>
    </row>
    <row r="109" spans="1:17" ht="48" hidden="1" x14ac:dyDescent="0.2">
      <c r="A109">
        <v>107</v>
      </c>
      <c r="B109" s="1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8264</v>
      </c>
      <c r="O109" t="s">
        <v>8266</v>
      </c>
      <c r="P109" s="16">
        <f t="shared" si="2"/>
        <v>40635.982488425929</v>
      </c>
      <c r="Q109" s="17">
        <f t="shared" si="3"/>
        <v>2011</v>
      </c>
    </row>
    <row r="110" spans="1:17" ht="48" hidden="1" x14ac:dyDescent="0.2">
      <c r="A110">
        <v>108</v>
      </c>
      <c r="B110" s="1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8264</v>
      </c>
      <c r="O110" t="s">
        <v>8266</v>
      </c>
      <c r="P110" s="16">
        <f t="shared" si="2"/>
        <v>41365.613078703704</v>
      </c>
      <c r="Q110" s="17">
        <f t="shared" si="3"/>
        <v>2013</v>
      </c>
    </row>
    <row r="111" spans="1:17" ht="48" hidden="1" x14ac:dyDescent="0.2">
      <c r="A111">
        <v>109</v>
      </c>
      <c r="B111" s="1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8264</v>
      </c>
      <c r="O111" t="s">
        <v>8266</v>
      </c>
      <c r="P111" s="16">
        <f t="shared" si="2"/>
        <v>40570.025810185187</v>
      </c>
      <c r="Q111" s="17">
        <f t="shared" si="3"/>
        <v>2011</v>
      </c>
    </row>
    <row r="112" spans="1:17" ht="48" hidden="1" x14ac:dyDescent="0.2">
      <c r="A112">
        <v>110</v>
      </c>
      <c r="B112" s="1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8264</v>
      </c>
      <c r="O112" t="s">
        <v>8266</v>
      </c>
      <c r="P112" s="16">
        <f t="shared" si="2"/>
        <v>41557.949687500004</v>
      </c>
      <c r="Q112" s="17">
        <f t="shared" si="3"/>
        <v>2013</v>
      </c>
    </row>
    <row r="113" spans="1:17" ht="48" hidden="1" x14ac:dyDescent="0.2">
      <c r="A113">
        <v>111</v>
      </c>
      <c r="B113" s="1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8264</v>
      </c>
      <c r="O113" t="s">
        <v>8266</v>
      </c>
      <c r="P113" s="16">
        <f t="shared" si="2"/>
        <v>42125.333182870367</v>
      </c>
      <c r="Q113" s="17">
        <f t="shared" si="3"/>
        <v>2015</v>
      </c>
    </row>
    <row r="114" spans="1:17" ht="48" hidden="1" x14ac:dyDescent="0.2">
      <c r="A114">
        <v>112</v>
      </c>
      <c r="B114" s="1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8264</v>
      </c>
      <c r="O114" t="s">
        <v>8266</v>
      </c>
      <c r="P114" s="16">
        <f t="shared" si="2"/>
        <v>41718.043032407404</v>
      </c>
      <c r="Q114" s="17">
        <f t="shared" si="3"/>
        <v>2014</v>
      </c>
    </row>
    <row r="115" spans="1:17" ht="32" hidden="1" x14ac:dyDescent="0.2">
      <c r="A115">
        <v>113</v>
      </c>
      <c r="B115" s="1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8264</v>
      </c>
      <c r="O115" t="s">
        <v>8266</v>
      </c>
      <c r="P115" s="16">
        <f t="shared" si="2"/>
        <v>40753.758425925924</v>
      </c>
      <c r="Q115" s="17">
        <f t="shared" si="3"/>
        <v>2011</v>
      </c>
    </row>
    <row r="116" spans="1:17" ht="48" hidden="1" x14ac:dyDescent="0.2">
      <c r="A116">
        <v>114</v>
      </c>
      <c r="B116" s="1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8264</v>
      </c>
      <c r="O116" t="s">
        <v>8266</v>
      </c>
      <c r="P116" s="16">
        <f t="shared" si="2"/>
        <v>40861.27416666667</v>
      </c>
      <c r="Q116" s="17">
        <f t="shared" si="3"/>
        <v>2011</v>
      </c>
    </row>
    <row r="117" spans="1:17" ht="16" hidden="1" x14ac:dyDescent="0.2">
      <c r="A117">
        <v>115</v>
      </c>
      <c r="B117" s="1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8264</v>
      </c>
      <c r="O117" t="s">
        <v>8266</v>
      </c>
      <c r="P117" s="16">
        <f t="shared" si="2"/>
        <v>40918.738935185182</v>
      </c>
      <c r="Q117" s="17">
        <f t="shared" si="3"/>
        <v>2012</v>
      </c>
    </row>
    <row r="118" spans="1:17" ht="48" hidden="1" x14ac:dyDescent="0.2">
      <c r="A118">
        <v>116</v>
      </c>
      <c r="B118" s="1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8264</v>
      </c>
      <c r="O118" t="s">
        <v>8266</v>
      </c>
      <c r="P118" s="16">
        <f t="shared" si="2"/>
        <v>40595.497164351851</v>
      </c>
      <c r="Q118" s="17">
        <f t="shared" si="3"/>
        <v>2011</v>
      </c>
    </row>
    <row r="119" spans="1:17" ht="48" hidden="1" x14ac:dyDescent="0.2">
      <c r="A119">
        <v>117</v>
      </c>
      <c r="B119" s="1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8264</v>
      </c>
      <c r="O119" t="s">
        <v>8266</v>
      </c>
      <c r="P119" s="16">
        <f t="shared" si="2"/>
        <v>40248.834999999999</v>
      </c>
      <c r="Q119" s="17">
        <f t="shared" si="3"/>
        <v>2010</v>
      </c>
    </row>
    <row r="120" spans="1:17" ht="32" hidden="1" x14ac:dyDescent="0.2">
      <c r="A120">
        <v>118</v>
      </c>
      <c r="B120" s="1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8264</v>
      </c>
      <c r="O120" t="s">
        <v>8266</v>
      </c>
      <c r="P120" s="16">
        <f t="shared" si="2"/>
        <v>40723.053657407407</v>
      </c>
      <c r="Q120" s="17">
        <f t="shared" si="3"/>
        <v>2011</v>
      </c>
    </row>
    <row r="121" spans="1:17" ht="48" hidden="1" x14ac:dyDescent="0.2">
      <c r="A121">
        <v>119</v>
      </c>
      <c r="B121" s="1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8264</v>
      </c>
      <c r="O121" t="s">
        <v>8266</v>
      </c>
      <c r="P121" s="16">
        <f t="shared" si="2"/>
        <v>40739.069282407407</v>
      </c>
      <c r="Q121" s="17">
        <f t="shared" si="3"/>
        <v>2011</v>
      </c>
    </row>
    <row r="122" spans="1:17" ht="48" hidden="1" x14ac:dyDescent="0.2">
      <c r="A122">
        <v>120</v>
      </c>
      <c r="B122" s="1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8264</v>
      </c>
      <c r="O122" t="s">
        <v>8267</v>
      </c>
      <c r="P122" s="16">
        <f t="shared" si="2"/>
        <v>42616.049849537041</v>
      </c>
      <c r="Q122" s="17">
        <f t="shared" si="3"/>
        <v>2016</v>
      </c>
    </row>
    <row r="123" spans="1:17" ht="48" hidden="1" x14ac:dyDescent="0.2">
      <c r="A123">
        <v>121</v>
      </c>
      <c r="B123" s="1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8264</v>
      </c>
      <c r="O123" t="s">
        <v>8267</v>
      </c>
      <c r="P123" s="16">
        <f t="shared" si="2"/>
        <v>42096.704976851848</v>
      </c>
      <c r="Q123" s="17">
        <f t="shared" si="3"/>
        <v>2015</v>
      </c>
    </row>
    <row r="124" spans="1:17" ht="32" hidden="1" x14ac:dyDescent="0.2">
      <c r="A124">
        <v>122</v>
      </c>
      <c r="B124" s="1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8264</v>
      </c>
      <c r="O124" t="s">
        <v>8267</v>
      </c>
      <c r="P124" s="16">
        <f t="shared" si="2"/>
        <v>42593.431793981479</v>
      </c>
      <c r="Q124" s="17">
        <f t="shared" si="3"/>
        <v>2016</v>
      </c>
    </row>
    <row r="125" spans="1:17" ht="48" hidden="1" x14ac:dyDescent="0.2">
      <c r="A125">
        <v>123</v>
      </c>
      <c r="B125" s="1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8264</v>
      </c>
      <c r="O125" t="s">
        <v>8267</v>
      </c>
      <c r="P125" s="16">
        <f t="shared" si="2"/>
        <v>41904.781990740739</v>
      </c>
      <c r="Q125" s="17">
        <f t="shared" si="3"/>
        <v>2014</v>
      </c>
    </row>
    <row r="126" spans="1:17" ht="48" hidden="1" x14ac:dyDescent="0.2">
      <c r="A126">
        <v>124</v>
      </c>
      <c r="B126" s="1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8264</v>
      </c>
      <c r="O126" t="s">
        <v>8267</v>
      </c>
      <c r="P126" s="16">
        <f t="shared" si="2"/>
        <v>42114.928726851853</v>
      </c>
      <c r="Q126" s="17">
        <f t="shared" si="3"/>
        <v>2015</v>
      </c>
    </row>
    <row r="127" spans="1:17" ht="48" hidden="1" x14ac:dyDescent="0.2">
      <c r="A127">
        <v>125</v>
      </c>
      <c r="B127" s="1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8264</v>
      </c>
      <c r="O127" t="s">
        <v>8267</v>
      </c>
      <c r="P127" s="16">
        <f t="shared" si="2"/>
        <v>42709.993981481486</v>
      </c>
      <c r="Q127" s="17">
        <f t="shared" si="3"/>
        <v>2016</v>
      </c>
    </row>
    <row r="128" spans="1:17" ht="48" hidden="1" x14ac:dyDescent="0.2">
      <c r="A128">
        <v>126</v>
      </c>
      <c r="B128" s="1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8264</v>
      </c>
      <c r="O128" t="s">
        <v>8267</v>
      </c>
      <c r="P128" s="16">
        <f t="shared" si="2"/>
        <v>42135.589548611111</v>
      </c>
      <c r="Q128" s="17">
        <f t="shared" si="3"/>
        <v>2015</v>
      </c>
    </row>
    <row r="129" spans="1:17" ht="48" hidden="1" x14ac:dyDescent="0.2">
      <c r="A129">
        <v>127</v>
      </c>
      <c r="B129" s="1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8264</v>
      </c>
      <c r="O129" t="s">
        <v>8267</v>
      </c>
      <c r="P129" s="16">
        <f t="shared" si="2"/>
        <v>42067.62431712963</v>
      </c>
      <c r="Q129" s="17">
        <f t="shared" si="3"/>
        <v>2015</v>
      </c>
    </row>
    <row r="130" spans="1:17" ht="32" hidden="1" x14ac:dyDescent="0.2">
      <c r="A130">
        <v>128</v>
      </c>
      <c r="B130" s="1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8264</v>
      </c>
      <c r="O130" t="s">
        <v>8267</v>
      </c>
      <c r="P130" s="16">
        <f t="shared" si="2"/>
        <v>42628.22792824074</v>
      </c>
      <c r="Q130" s="17">
        <f t="shared" si="3"/>
        <v>2016</v>
      </c>
    </row>
    <row r="131" spans="1:17" ht="48" hidden="1" x14ac:dyDescent="0.2">
      <c r="A131">
        <v>129</v>
      </c>
      <c r="B131" s="1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8264</v>
      </c>
      <c r="O131" t="s">
        <v>8267</v>
      </c>
      <c r="P131" s="16">
        <f t="shared" ref="P131:P194" si="4">(((J131/60)/60)/24)+DATE(1970,1,1)</f>
        <v>41882.937303240738</v>
      </c>
      <c r="Q131" s="17">
        <f t="shared" ref="Q131:Q194" si="5">YEAR(P131)</f>
        <v>2014</v>
      </c>
    </row>
    <row r="132" spans="1:17" ht="48" hidden="1" x14ac:dyDescent="0.2">
      <c r="A132">
        <v>130</v>
      </c>
      <c r="B132" s="1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8264</v>
      </c>
      <c r="O132" t="s">
        <v>8267</v>
      </c>
      <c r="P132" s="16">
        <f t="shared" si="4"/>
        <v>41778.915416666663</v>
      </c>
      <c r="Q132" s="17">
        <f t="shared" si="5"/>
        <v>2014</v>
      </c>
    </row>
    <row r="133" spans="1:17" ht="16" hidden="1" x14ac:dyDescent="0.2">
      <c r="A133">
        <v>131</v>
      </c>
      <c r="B133" s="1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8264</v>
      </c>
      <c r="O133" t="s">
        <v>8267</v>
      </c>
      <c r="P133" s="16">
        <f t="shared" si="4"/>
        <v>42541.837511574078</v>
      </c>
      <c r="Q133" s="17">
        <f t="shared" si="5"/>
        <v>2016</v>
      </c>
    </row>
    <row r="134" spans="1:17" ht="48" hidden="1" x14ac:dyDescent="0.2">
      <c r="A134">
        <v>132</v>
      </c>
      <c r="B134" s="1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8264</v>
      </c>
      <c r="O134" t="s">
        <v>8267</v>
      </c>
      <c r="P134" s="16">
        <f t="shared" si="4"/>
        <v>41905.812581018516</v>
      </c>
      <c r="Q134" s="17">
        <f t="shared" si="5"/>
        <v>2014</v>
      </c>
    </row>
    <row r="135" spans="1:17" ht="32" hidden="1" x14ac:dyDescent="0.2">
      <c r="A135">
        <v>133</v>
      </c>
      <c r="B135" s="1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8264</v>
      </c>
      <c r="O135" t="s">
        <v>8267</v>
      </c>
      <c r="P135" s="16">
        <f t="shared" si="4"/>
        <v>42491.80768518518</v>
      </c>
      <c r="Q135" s="17">
        <f t="shared" si="5"/>
        <v>2016</v>
      </c>
    </row>
    <row r="136" spans="1:17" ht="32" hidden="1" x14ac:dyDescent="0.2">
      <c r="A136">
        <v>134</v>
      </c>
      <c r="B136" s="1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8264</v>
      </c>
      <c r="O136" t="s">
        <v>8267</v>
      </c>
      <c r="P136" s="16">
        <f t="shared" si="4"/>
        <v>42221.909930555557</v>
      </c>
      <c r="Q136" s="17">
        <f t="shared" si="5"/>
        <v>2015</v>
      </c>
    </row>
    <row r="137" spans="1:17" ht="48" hidden="1" x14ac:dyDescent="0.2">
      <c r="A137">
        <v>135</v>
      </c>
      <c r="B137" s="1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8264</v>
      </c>
      <c r="O137" t="s">
        <v>8267</v>
      </c>
      <c r="P137" s="16">
        <f t="shared" si="4"/>
        <v>41788.381909722222</v>
      </c>
      <c r="Q137" s="17">
        <f t="shared" si="5"/>
        <v>2014</v>
      </c>
    </row>
    <row r="138" spans="1:17" ht="48" hidden="1" x14ac:dyDescent="0.2">
      <c r="A138">
        <v>136</v>
      </c>
      <c r="B138" s="1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8264</v>
      </c>
      <c r="O138" t="s">
        <v>8267</v>
      </c>
      <c r="P138" s="16">
        <f t="shared" si="4"/>
        <v>42096.410115740742</v>
      </c>
      <c r="Q138" s="17">
        <f t="shared" si="5"/>
        <v>2015</v>
      </c>
    </row>
    <row r="139" spans="1:17" ht="48" hidden="1" x14ac:dyDescent="0.2">
      <c r="A139">
        <v>137</v>
      </c>
      <c r="B139" s="1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8264</v>
      </c>
      <c r="O139" t="s">
        <v>8267</v>
      </c>
      <c r="P139" s="16">
        <f t="shared" si="4"/>
        <v>42239.573993055557</v>
      </c>
      <c r="Q139" s="17">
        <f t="shared" si="5"/>
        <v>2015</v>
      </c>
    </row>
    <row r="140" spans="1:17" ht="48" hidden="1" x14ac:dyDescent="0.2">
      <c r="A140">
        <v>138</v>
      </c>
      <c r="B140" s="1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8264</v>
      </c>
      <c r="O140" t="s">
        <v>8267</v>
      </c>
      <c r="P140" s="16">
        <f t="shared" si="4"/>
        <v>42186.257418981477</v>
      </c>
      <c r="Q140" s="17">
        <f t="shared" si="5"/>
        <v>2015</v>
      </c>
    </row>
    <row r="141" spans="1:17" ht="32" hidden="1" x14ac:dyDescent="0.2">
      <c r="A141">
        <v>139</v>
      </c>
      <c r="B141" s="1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8264</v>
      </c>
      <c r="O141" t="s">
        <v>8267</v>
      </c>
      <c r="P141" s="16">
        <f t="shared" si="4"/>
        <v>42187.920972222222</v>
      </c>
      <c r="Q141" s="17">
        <f t="shared" si="5"/>
        <v>2015</v>
      </c>
    </row>
    <row r="142" spans="1:17" ht="48" hidden="1" x14ac:dyDescent="0.2">
      <c r="A142">
        <v>140</v>
      </c>
      <c r="B142" s="1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8264</v>
      </c>
      <c r="O142" t="s">
        <v>8267</v>
      </c>
      <c r="P142" s="16">
        <f t="shared" si="4"/>
        <v>42053.198287037041</v>
      </c>
      <c r="Q142" s="17">
        <f t="shared" si="5"/>
        <v>2015</v>
      </c>
    </row>
    <row r="143" spans="1:17" ht="48" hidden="1" x14ac:dyDescent="0.2">
      <c r="A143">
        <v>141</v>
      </c>
      <c r="B143" s="1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8264</v>
      </c>
      <c r="O143" t="s">
        <v>8267</v>
      </c>
      <c r="P143" s="16">
        <f t="shared" si="4"/>
        <v>42110.153043981481</v>
      </c>
      <c r="Q143" s="17">
        <f t="shared" si="5"/>
        <v>2015</v>
      </c>
    </row>
    <row r="144" spans="1:17" ht="48" hidden="1" x14ac:dyDescent="0.2">
      <c r="A144">
        <v>142</v>
      </c>
      <c r="B144" s="1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8264</v>
      </c>
      <c r="O144" t="s">
        <v>8267</v>
      </c>
      <c r="P144" s="16">
        <f t="shared" si="4"/>
        <v>41938.893263888887</v>
      </c>
      <c r="Q144" s="17">
        <f t="shared" si="5"/>
        <v>2014</v>
      </c>
    </row>
    <row r="145" spans="1:17" ht="48" hidden="1" x14ac:dyDescent="0.2">
      <c r="A145">
        <v>143</v>
      </c>
      <c r="B145" s="1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8264</v>
      </c>
      <c r="O145" t="s">
        <v>8267</v>
      </c>
      <c r="P145" s="16">
        <f t="shared" si="4"/>
        <v>42559.064143518524</v>
      </c>
      <c r="Q145" s="17">
        <f t="shared" si="5"/>
        <v>2016</v>
      </c>
    </row>
    <row r="146" spans="1:17" ht="48" hidden="1" x14ac:dyDescent="0.2">
      <c r="A146">
        <v>144</v>
      </c>
      <c r="B146" s="1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8264</v>
      </c>
      <c r="O146" t="s">
        <v>8267</v>
      </c>
      <c r="P146" s="16">
        <f t="shared" si="4"/>
        <v>42047.762407407412</v>
      </c>
      <c r="Q146" s="17">
        <f t="shared" si="5"/>
        <v>2015</v>
      </c>
    </row>
    <row r="147" spans="1:17" ht="48" hidden="1" x14ac:dyDescent="0.2">
      <c r="A147">
        <v>145</v>
      </c>
      <c r="B147" s="1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8264</v>
      </c>
      <c r="O147" t="s">
        <v>8267</v>
      </c>
      <c r="P147" s="16">
        <f t="shared" si="4"/>
        <v>42200.542268518519</v>
      </c>
      <c r="Q147" s="17">
        <f t="shared" si="5"/>
        <v>2015</v>
      </c>
    </row>
    <row r="148" spans="1:17" ht="48" hidden="1" x14ac:dyDescent="0.2">
      <c r="A148">
        <v>146</v>
      </c>
      <c r="B148" s="1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8264</v>
      </c>
      <c r="O148" t="s">
        <v>8267</v>
      </c>
      <c r="P148" s="16">
        <f t="shared" si="4"/>
        <v>42693.016180555554</v>
      </c>
      <c r="Q148" s="17">
        <f t="shared" si="5"/>
        <v>2016</v>
      </c>
    </row>
    <row r="149" spans="1:17" ht="32" hidden="1" x14ac:dyDescent="0.2">
      <c r="A149">
        <v>147</v>
      </c>
      <c r="B149" s="1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8264</v>
      </c>
      <c r="O149" t="s">
        <v>8267</v>
      </c>
      <c r="P149" s="16">
        <f t="shared" si="4"/>
        <v>41969.767824074079</v>
      </c>
      <c r="Q149" s="17">
        <f t="shared" si="5"/>
        <v>2014</v>
      </c>
    </row>
    <row r="150" spans="1:17" ht="48" hidden="1" x14ac:dyDescent="0.2">
      <c r="A150">
        <v>148</v>
      </c>
      <c r="B150" s="1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8264</v>
      </c>
      <c r="O150" t="s">
        <v>8267</v>
      </c>
      <c r="P150" s="16">
        <f t="shared" si="4"/>
        <v>42397.281666666662</v>
      </c>
      <c r="Q150" s="17">
        <f t="shared" si="5"/>
        <v>2016</v>
      </c>
    </row>
    <row r="151" spans="1:17" ht="48" hidden="1" x14ac:dyDescent="0.2">
      <c r="A151">
        <v>149</v>
      </c>
      <c r="B151" s="1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8264</v>
      </c>
      <c r="O151" t="s">
        <v>8267</v>
      </c>
      <c r="P151" s="16">
        <f t="shared" si="4"/>
        <v>41968.172106481477</v>
      </c>
      <c r="Q151" s="17">
        <f t="shared" si="5"/>
        <v>2014</v>
      </c>
    </row>
    <row r="152" spans="1:17" ht="48" hidden="1" x14ac:dyDescent="0.2">
      <c r="A152">
        <v>150</v>
      </c>
      <c r="B152" s="1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8264</v>
      </c>
      <c r="O152" t="s">
        <v>8267</v>
      </c>
      <c r="P152" s="16">
        <f t="shared" si="4"/>
        <v>42090.161828703705</v>
      </c>
      <c r="Q152" s="17">
        <f t="shared" si="5"/>
        <v>2015</v>
      </c>
    </row>
    <row r="153" spans="1:17" ht="48" hidden="1" x14ac:dyDescent="0.2">
      <c r="A153">
        <v>151</v>
      </c>
      <c r="B153" s="1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8264</v>
      </c>
      <c r="O153" t="s">
        <v>8267</v>
      </c>
      <c r="P153" s="16">
        <f t="shared" si="4"/>
        <v>42113.550821759258</v>
      </c>
      <c r="Q153" s="17">
        <f t="shared" si="5"/>
        <v>2015</v>
      </c>
    </row>
    <row r="154" spans="1:17" ht="32" hidden="1" x14ac:dyDescent="0.2">
      <c r="A154">
        <v>152</v>
      </c>
      <c r="B154" s="1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8264</v>
      </c>
      <c r="O154" t="s">
        <v>8267</v>
      </c>
      <c r="P154" s="16">
        <f t="shared" si="4"/>
        <v>41875.077546296299</v>
      </c>
      <c r="Q154" s="17">
        <f t="shared" si="5"/>
        <v>2014</v>
      </c>
    </row>
    <row r="155" spans="1:17" ht="48" hidden="1" x14ac:dyDescent="0.2">
      <c r="A155">
        <v>153</v>
      </c>
      <c r="B155" s="1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8264</v>
      </c>
      <c r="O155" t="s">
        <v>8267</v>
      </c>
      <c r="P155" s="16">
        <f t="shared" si="4"/>
        <v>41933.586157407408</v>
      </c>
      <c r="Q155" s="17">
        <f t="shared" si="5"/>
        <v>2014</v>
      </c>
    </row>
    <row r="156" spans="1:17" ht="32" hidden="1" x14ac:dyDescent="0.2">
      <c r="A156">
        <v>154</v>
      </c>
      <c r="B156" s="1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8264</v>
      </c>
      <c r="O156" t="s">
        <v>8267</v>
      </c>
      <c r="P156" s="16">
        <f t="shared" si="4"/>
        <v>42115.547395833331</v>
      </c>
      <c r="Q156" s="17">
        <f t="shared" si="5"/>
        <v>2015</v>
      </c>
    </row>
    <row r="157" spans="1:17" ht="64" hidden="1" x14ac:dyDescent="0.2">
      <c r="A157">
        <v>155</v>
      </c>
      <c r="B157" s="1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8264</v>
      </c>
      <c r="O157" t="s">
        <v>8267</v>
      </c>
      <c r="P157" s="16">
        <f t="shared" si="4"/>
        <v>42168.559432870374</v>
      </c>
      <c r="Q157" s="17">
        <f t="shared" si="5"/>
        <v>2015</v>
      </c>
    </row>
    <row r="158" spans="1:17" ht="48" hidden="1" x14ac:dyDescent="0.2">
      <c r="A158">
        <v>156</v>
      </c>
      <c r="B158" s="1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8264</v>
      </c>
      <c r="O158" t="s">
        <v>8267</v>
      </c>
      <c r="P158" s="16">
        <f t="shared" si="4"/>
        <v>41794.124953703707</v>
      </c>
      <c r="Q158" s="17">
        <f t="shared" si="5"/>
        <v>2014</v>
      </c>
    </row>
    <row r="159" spans="1:17" ht="48" hidden="1" x14ac:dyDescent="0.2">
      <c r="A159">
        <v>157</v>
      </c>
      <c r="B159" s="1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8264</v>
      </c>
      <c r="O159" t="s">
        <v>8267</v>
      </c>
      <c r="P159" s="16">
        <f t="shared" si="4"/>
        <v>42396.911712962959</v>
      </c>
      <c r="Q159" s="17">
        <f t="shared" si="5"/>
        <v>2016</v>
      </c>
    </row>
    <row r="160" spans="1:17" ht="48" hidden="1" x14ac:dyDescent="0.2">
      <c r="A160">
        <v>158</v>
      </c>
      <c r="B160" s="1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8264</v>
      </c>
      <c r="O160" t="s">
        <v>8267</v>
      </c>
      <c r="P160" s="16">
        <f t="shared" si="4"/>
        <v>41904.07671296296</v>
      </c>
      <c r="Q160" s="17">
        <f t="shared" si="5"/>
        <v>2014</v>
      </c>
    </row>
    <row r="161" spans="1:17" ht="48" hidden="1" x14ac:dyDescent="0.2">
      <c r="A161">
        <v>159</v>
      </c>
      <c r="B161" s="1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8264</v>
      </c>
      <c r="O161" t="s">
        <v>8267</v>
      </c>
      <c r="P161" s="16">
        <f t="shared" si="4"/>
        <v>42514.434548611112</v>
      </c>
      <c r="Q161" s="17">
        <f t="shared" si="5"/>
        <v>2016</v>
      </c>
    </row>
    <row r="162" spans="1:17" ht="48" hidden="1" x14ac:dyDescent="0.2">
      <c r="A162">
        <v>160</v>
      </c>
      <c r="B162" s="1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8264</v>
      </c>
      <c r="O162" t="s">
        <v>8268</v>
      </c>
      <c r="P162" s="16">
        <f t="shared" si="4"/>
        <v>42171.913090277783</v>
      </c>
      <c r="Q162" s="17">
        <f t="shared" si="5"/>
        <v>2015</v>
      </c>
    </row>
    <row r="163" spans="1:17" ht="48" hidden="1" x14ac:dyDescent="0.2">
      <c r="A163">
        <v>161</v>
      </c>
      <c r="B163" s="1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8264</v>
      </c>
      <c r="O163" t="s">
        <v>8268</v>
      </c>
      <c r="P163" s="16">
        <f t="shared" si="4"/>
        <v>41792.687442129631</v>
      </c>
      <c r="Q163" s="17">
        <f t="shared" si="5"/>
        <v>2014</v>
      </c>
    </row>
    <row r="164" spans="1:17" ht="48" hidden="1" x14ac:dyDescent="0.2">
      <c r="A164">
        <v>162</v>
      </c>
      <c r="B164" s="1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8264</v>
      </c>
      <c r="O164" t="s">
        <v>8268</v>
      </c>
      <c r="P164" s="16">
        <f t="shared" si="4"/>
        <v>41835.126805555556</v>
      </c>
      <c r="Q164" s="17">
        <f t="shared" si="5"/>
        <v>2014</v>
      </c>
    </row>
    <row r="165" spans="1:17" ht="64" hidden="1" x14ac:dyDescent="0.2">
      <c r="A165">
        <v>163</v>
      </c>
      <c r="B165" s="1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8264</v>
      </c>
      <c r="O165" t="s">
        <v>8268</v>
      </c>
      <c r="P165" s="16">
        <f t="shared" si="4"/>
        <v>42243.961273148147</v>
      </c>
      <c r="Q165" s="17">
        <f t="shared" si="5"/>
        <v>2015</v>
      </c>
    </row>
    <row r="166" spans="1:17" ht="48" hidden="1" x14ac:dyDescent="0.2">
      <c r="A166">
        <v>164</v>
      </c>
      <c r="B166" s="1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8264</v>
      </c>
      <c r="O166" t="s">
        <v>8268</v>
      </c>
      <c r="P166" s="16">
        <f t="shared" si="4"/>
        <v>41841.762743055559</v>
      </c>
      <c r="Q166" s="17">
        <f t="shared" si="5"/>
        <v>2014</v>
      </c>
    </row>
    <row r="167" spans="1:17" ht="32" hidden="1" x14ac:dyDescent="0.2">
      <c r="A167">
        <v>165</v>
      </c>
      <c r="B167" s="1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8264</v>
      </c>
      <c r="O167" t="s">
        <v>8268</v>
      </c>
      <c r="P167" s="16">
        <f t="shared" si="4"/>
        <v>42351.658842592587</v>
      </c>
      <c r="Q167" s="17">
        <f t="shared" si="5"/>
        <v>2015</v>
      </c>
    </row>
    <row r="168" spans="1:17" ht="48" hidden="1" x14ac:dyDescent="0.2">
      <c r="A168">
        <v>166</v>
      </c>
      <c r="B168" s="1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8264</v>
      </c>
      <c r="O168" t="s">
        <v>8268</v>
      </c>
      <c r="P168" s="16">
        <f t="shared" si="4"/>
        <v>42721.075949074075</v>
      </c>
      <c r="Q168" s="17">
        <f t="shared" si="5"/>
        <v>2016</v>
      </c>
    </row>
    <row r="169" spans="1:17" ht="48" hidden="1" x14ac:dyDescent="0.2">
      <c r="A169">
        <v>167</v>
      </c>
      <c r="B169" s="1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8264</v>
      </c>
      <c r="O169" t="s">
        <v>8268</v>
      </c>
      <c r="P169" s="16">
        <f t="shared" si="4"/>
        <v>42160.927488425921</v>
      </c>
      <c r="Q169" s="17">
        <f t="shared" si="5"/>
        <v>2015</v>
      </c>
    </row>
    <row r="170" spans="1:17" ht="48" hidden="1" x14ac:dyDescent="0.2">
      <c r="A170">
        <v>168</v>
      </c>
      <c r="B170" s="1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8264</v>
      </c>
      <c r="O170" t="s">
        <v>8268</v>
      </c>
      <c r="P170" s="16">
        <f t="shared" si="4"/>
        <v>42052.83530092593</v>
      </c>
      <c r="Q170" s="17">
        <f t="shared" si="5"/>
        <v>2015</v>
      </c>
    </row>
    <row r="171" spans="1:17" ht="48" hidden="1" x14ac:dyDescent="0.2">
      <c r="A171">
        <v>169</v>
      </c>
      <c r="B171" s="1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8264</v>
      </c>
      <c r="O171" t="s">
        <v>8268</v>
      </c>
      <c r="P171" s="16">
        <f t="shared" si="4"/>
        <v>41900.505312499998</v>
      </c>
      <c r="Q171" s="17">
        <f t="shared" si="5"/>
        <v>2014</v>
      </c>
    </row>
    <row r="172" spans="1:17" ht="48" hidden="1" x14ac:dyDescent="0.2">
      <c r="A172">
        <v>170</v>
      </c>
      <c r="B172" s="1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8264</v>
      </c>
      <c r="O172" t="s">
        <v>8268</v>
      </c>
      <c r="P172" s="16">
        <f t="shared" si="4"/>
        <v>42216.977812500001</v>
      </c>
      <c r="Q172" s="17">
        <f t="shared" si="5"/>
        <v>2015</v>
      </c>
    </row>
    <row r="173" spans="1:17" ht="48" hidden="1" x14ac:dyDescent="0.2">
      <c r="A173">
        <v>171</v>
      </c>
      <c r="B173" s="1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8264</v>
      </c>
      <c r="O173" t="s">
        <v>8268</v>
      </c>
      <c r="P173" s="16">
        <f t="shared" si="4"/>
        <v>42534.180717592593</v>
      </c>
      <c r="Q173" s="17">
        <f t="shared" si="5"/>
        <v>2016</v>
      </c>
    </row>
    <row r="174" spans="1:17" ht="48" hidden="1" x14ac:dyDescent="0.2">
      <c r="A174">
        <v>172</v>
      </c>
      <c r="B174" s="1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8264</v>
      </c>
      <c r="O174" t="s">
        <v>8268</v>
      </c>
      <c r="P174" s="16">
        <f t="shared" si="4"/>
        <v>42047.394942129627</v>
      </c>
      <c r="Q174" s="17">
        <f t="shared" si="5"/>
        <v>2015</v>
      </c>
    </row>
    <row r="175" spans="1:17" ht="48" hidden="1" x14ac:dyDescent="0.2">
      <c r="A175">
        <v>173</v>
      </c>
      <c r="B175" s="1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8264</v>
      </c>
      <c r="O175" t="s">
        <v>8268</v>
      </c>
      <c r="P175" s="16">
        <f t="shared" si="4"/>
        <v>42033.573009259257</v>
      </c>
      <c r="Q175" s="17">
        <f t="shared" si="5"/>
        <v>2015</v>
      </c>
    </row>
    <row r="176" spans="1:17" ht="48" hidden="1" x14ac:dyDescent="0.2">
      <c r="A176">
        <v>174</v>
      </c>
      <c r="B176" s="1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8264</v>
      </c>
      <c r="O176" t="s">
        <v>8268</v>
      </c>
      <c r="P176" s="16">
        <f t="shared" si="4"/>
        <v>42072.758981481486</v>
      </c>
      <c r="Q176" s="17">
        <f t="shared" si="5"/>
        <v>2015</v>
      </c>
    </row>
    <row r="177" spans="1:17" ht="48" hidden="1" x14ac:dyDescent="0.2">
      <c r="A177">
        <v>175</v>
      </c>
      <c r="B177" s="1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8264</v>
      </c>
      <c r="O177" t="s">
        <v>8268</v>
      </c>
      <c r="P177" s="16">
        <f t="shared" si="4"/>
        <v>41855.777905092589</v>
      </c>
      <c r="Q177" s="17">
        <f t="shared" si="5"/>
        <v>2014</v>
      </c>
    </row>
    <row r="178" spans="1:17" ht="48" hidden="1" x14ac:dyDescent="0.2">
      <c r="A178">
        <v>176</v>
      </c>
      <c r="B178" s="1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8264</v>
      </c>
      <c r="O178" t="s">
        <v>8268</v>
      </c>
      <c r="P178" s="16">
        <f t="shared" si="4"/>
        <v>42191.824062500003</v>
      </c>
      <c r="Q178" s="17">
        <f t="shared" si="5"/>
        <v>2015</v>
      </c>
    </row>
    <row r="179" spans="1:17" ht="32" hidden="1" x14ac:dyDescent="0.2">
      <c r="A179">
        <v>177</v>
      </c>
      <c r="B179" s="1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8264</v>
      </c>
      <c r="O179" t="s">
        <v>8268</v>
      </c>
      <c r="P179" s="16">
        <f t="shared" si="4"/>
        <v>42070.047754629632</v>
      </c>
      <c r="Q179" s="17">
        <f t="shared" si="5"/>
        <v>2015</v>
      </c>
    </row>
    <row r="180" spans="1:17" ht="32" hidden="1" x14ac:dyDescent="0.2">
      <c r="A180">
        <v>178</v>
      </c>
      <c r="B180" s="1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8264</v>
      </c>
      <c r="O180" t="s">
        <v>8268</v>
      </c>
      <c r="P180" s="16">
        <f t="shared" si="4"/>
        <v>42304.955381944441</v>
      </c>
      <c r="Q180" s="17">
        <f t="shared" si="5"/>
        <v>2015</v>
      </c>
    </row>
    <row r="181" spans="1:17" ht="32" hidden="1" x14ac:dyDescent="0.2">
      <c r="A181">
        <v>179</v>
      </c>
      <c r="B181" s="1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8264</v>
      </c>
      <c r="O181" t="s">
        <v>8268</v>
      </c>
      <c r="P181" s="16">
        <f t="shared" si="4"/>
        <v>42403.080497685187</v>
      </c>
      <c r="Q181" s="17">
        <f t="shared" si="5"/>
        <v>2016</v>
      </c>
    </row>
    <row r="182" spans="1:17" ht="48" hidden="1" x14ac:dyDescent="0.2">
      <c r="A182">
        <v>180</v>
      </c>
      <c r="B182" s="1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8264</v>
      </c>
      <c r="O182" t="s">
        <v>8268</v>
      </c>
      <c r="P182" s="16">
        <f t="shared" si="4"/>
        <v>42067.991238425922</v>
      </c>
      <c r="Q182" s="17">
        <f t="shared" si="5"/>
        <v>2015</v>
      </c>
    </row>
    <row r="183" spans="1:17" ht="48" hidden="1" x14ac:dyDescent="0.2">
      <c r="A183">
        <v>181</v>
      </c>
      <c r="B183" s="1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8264</v>
      </c>
      <c r="O183" t="s">
        <v>8268</v>
      </c>
      <c r="P183" s="16">
        <f t="shared" si="4"/>
        <v>42147.741840277777</v>
      </c>
      <c r="Q183" s="17">
        <f t="shared" si="5"/>
        <v>2015</v>
      </c>
    </row>
    <row r="184" spans="1:17" ht="48" hidden="1" x14ac:dyDescent="0.2">
      <c r="A184">
        <v>182</v>
      </c>
      <c r="B184" s="1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8264</v>
      </c>
      <c r="O184" t="s">
        <v>8268</v>
      </c>
      <c r="P184" s="16">
        <f t="shared" si="4"/>
        <v>42712.011944444443</v>
      </c>
      <c r="Q184" s="17">
        <f t="shared" si="5"/>
        <v>2016</v>
      </c>
    </row>
    <row r="185" spans="1:17" ht="16" hidden="1" x14ac:dyDescent="0.2">
      <c r="A185">
        <v>183</v>
      </c>
      <c r="B185" s="1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8264</v>
      </c>
      <c r="O185" t="s">
        <v>8268</v>
      </c>
      <c r="P185" s="16">
        <f t="shared" si="4"/>
        <v>41939.810300925928</v>
      </c>
      <c r="Q185" s="17">
        <f t="shared" si="5"/>
        <v>2014</v>
      </c>
    </row>
    <row r="186" spans="1:17" ht="48" hidden="1" x14ac:dyDescent="0.2">
      <c r="A186">
        <v>184</v>
      </c>
      <c r="B186" s="1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8264</v>
      </c>
      <c r="O186" t="s">
        <v>8268</v>
      </c>
      <c r="P186" s="16">
        <f t="shared" si="4"/>
        <v>41825.791226851856</v>
      </c>
      <c r="Q186" s="17">
        <f t="shared" si="5"/>
        <v>2014</v>
      </c>
    </row>
    <row r="187" spans="1:17" ht="16" hidden="1" x14ac:dyDescent="0.2">
      <c r="A187">
        <v>185</v>
      </c>
      <c r="B187" s="1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8264</v>
      </c>
      <c r="O187" t="s">
        <v>8268</v>
      </c>
      <c r="P187" s="16">
        <f t="shared" si="4"/>
        <v>42570.91133101852</v>
      </c>
      <c r="Q187" s="17">
        <f t="shared" si="5"/>
        <v>2016</v>
      </c>
    </row>
    <row r="188" spans="1:17" ht="48" hidden="1" x14ac:dyDescent="0.2">
      <c r="A188">
        <v>186</v>
      </c>
      <c r="B188" s="1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8264</v>
      </c>
      <c r="O188" t="s">
        <v>8268</v>
      </c>
      <c r="P188" s="16">
        <f t="shared" si="4"/>
        <v>42767.812893518523</v>
      </c>
      <c r="Q188" s="17">
        <f t="shared" si="5"/>
        <v>2017</v>
      </c>
    </row>
    <row r="189" spans="1:17" ht="32" hidden="1" x14ac:dyDescent="0.2">
      <c r="A189">
        <v>187</v>
      </c>
      <c r="B189" s="1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8264</v>
      </c>
      <c r="O189" t="s">
        <v>8268</v>
      </c>
      <c r="P189" s="16">
        <f t="shared" si="4"/>
        <v>42182.234456018516</v>
      </c>
      <c r="Q189" s="17">
        <f t="shared" si="5"/>
        <v>2015</v>
      </c>
    </row>
    <row r="190" spans="1:17" ht="48" hidden="1" x14ac:dyDescent="0.2">
      <c r="A190">
        <v>188</v>
      </c>
      <c r="B190" s="1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8264</v>
      </c>
      <c r="O190" t="s">
        <v>8268</v>
      </c>
      <c r="P190" s="16">
        <f t="shared" si="4"/>
        <v>41857.18304398148</v>
      </c>
      <c r="Q190" s="17">
        <f t="shared" si="5"/>
        <v>2014</v>
      </c>
    </row>
    <row r="191" spans="1:17" ht="48" hidden="1" x14ac:dyDescent="0.2">
      <c r="A191">
        <v>189</v>
      </c>
      <c r="B191" s="1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8264</v>
      </c>
      <c r="O191" t="s">
        <v>8268</v>
      </c>
      <c r="P191" s="16">
        <f t="shared" si="4"/>
        <v>42556.690706018519</v>
      </c>
      <c r="Q191" s="17">
        <f t="shared" si="5"/>
        <v>2016</v>
      </c>
    </row>
    <row r="192" spans="1:17" ht="16" hidden="1" x14ac:dyDescent="0.2">
      <c r="A192">
        <v>190</v>
      </c>
      <c r="B192" s="1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8264</v>
      </c>
      <c r="O192" t="s">
        <v>8268</v>
      </c>
      <c r="P192" s="16">
        <f t="shared" si="4"/>
        <v>42527.650995370372</v>
      </c>
      <c r="Q192" s="17">
        <f t="shared" si="5"/>
        <v>2016</v>
      </c>
    </row>
    <row r="193" spans="1:17" ht="48" hidden="1" x14ac:dyDescent="0.2">
      <c r="A193">
        <v>191</v>
      </c>
      <c r="B193" s="1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8264</v>
      </c>
      <c r="O193" t="s">
        <v>8268</v>
      </c>
      <c r="P193" s="16">
        <f t="shared" si="4"/>
        <v>42239.441412037035</v>
      </c>
      <c r="Q193" s="17">
        <f t="shared" si="5"/>
        <v>2015</v>
      </c>
    </row>
    <row r="194" spans="1:17" ht="48" hidden="1" x14ac:dyDescent="0.2">
      <c r="A194">
        <v>192</v>
      </c>
      <c r="B194" s="1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8264</v>
      </c>
      <c r="O194" t="s">
        <v>8268</v>
      </c>
      <c r="P194" s="16">
        <f t="shared" si="4"/>
        <v>41899.792037037041</v>
      </c>
      <c r="Q194" s="17">
        <f t="shared" si="5"/>
        <v>2014</v>
      </c>
    </row>
    <row r="195" spans="1:17" ht="48" hidden="1" x14ac:dyDescent="0.2">
      <c r="A195">
        <v>193</v>
      </c>
      <c r="B195" s="1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8264</v>
      </c>
      <c r="O195" t="s">
        <v>8268</v>
      </c>
      <c r="P195" s="16">
        <f t="shared" ref="P195:P258" si="6">(((J195/60)/60)/24)+DATE(1970,1,1)</f>
        <v>41911.934791666667</v>
      </c>
      <c r="Q195" s="17">
        <f t="shared" ref="Q195:Q258" si="7">YEAR(P195)</f>
        <v>2014</v>
      </c>
    </row>
    <row r="196" spans="1:17" ht="48" hidden="1" x14ac:dyDescent="0.2">
      <c r="A196">
        <v>194</v>
      </c>
      <c r="B196" s="1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8264</v>
      </c>
      <c r="O196" t="s">
        <v>8268</v>
      </c>
      <c r="P196" s="16">
        <f t="shared" si="6"/>
        <v>42375.996886574074</v>
      </c>
      <c r="Q196" s="17">
        <f t="shared" si="7"/>
        <v>2016</v>
      </c>
    </row>
    <row r="197" spans="1:17" ht="48" hidden="1" x14ac:dyDescent="0.2">
      <c r="A197">
        <v>195</v>
      </c>
      <c r="B197" s="1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8264</v>
      </c>
      <c r="O197" t="s">
        <v>8268</v>
      </c>
      <c r="P197" s="16">
        <f t="shared" si="6"/>
        <v>42135.67050925926</v>
      </c>
      <c r="Q197" s="17">
        <f t="shared" si="7"/>
        <v>2015</v>
      </c>
    </row>
    <row r="198" spans="1:17" ht="48" hidden="1" x14ac:dyDescent="0.2">
      <c r="A198">
        <v>196</v>
      </c>
      <c r="B198" s="1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8264</v>
      </c>
      <c r="O198" t="s">
        <v>8268</v>
      </c>
      <c r="P198" s="16">
        <f t="shared" si="6"/>
        <v>42259.542800925927</v>
      </c>
      <c r="Q198" s="17">
        <f t="shared" si="7"/>
        <v>2015</v>
      </c>
    </row>
    <row r="199" spans="1:17" ht="48" hidden="1" x14ac:dyDescent="0.2">
      <c r="A199">
        <v>197</v>
      </c>
      <c r="B199" s="1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8264</v>
      </c>
      <c r="O199" t="s">
        <v>8268</v>
      </c>
      <c r="P199" s="16">
        <f t="shared" si="6"/>
        <v>42741.848379629635</v>
      </c>
      <c r="Q199" s="17">
        <f t="shared" si="7"/>
        <v>2017</v>
      </c>
    </row>
    <row r="200" spans="1:17" ht="48" hidden="1" x14ac:dyDescent="0.2">
      <c r="A200">
        <v>198</v>
      </c>
      <c r="B200" s="1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8264</v>
      </c>
      <c r="O200" t="s">
        <v>8268</v>
      </c>
      <c r="P200" s="16">
        <f t="shared" si="6"/>
        <v>41887.383356481485</v>
      </c>
      <c r="Q200" s="17">
        <f t="shared" si="7"/>
        <v>2014</v>
      </c>
    </row>
    <row r="201" spans="1:17" ht="48" hidden="1" x14ac:dyDescent="0.2">
      <c r="A201">
        <v>199</v>
      </c>
      <c r="B201" s="1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8264</v>
      </c>
      <c r="O201" t="s">
        <v>8268</v>
      </c>
      <c r="P201" s="16">
        <f t="shared" si="6"/>
        <v>42584.123865740738</v>
      </c>
      <c r="Q201" s="17">
        <f t="shared" si="7"/>
        <v>2016</v>
      </c>
    </row>
    <row r="202" spans="1:17" ht="32" hidden="1" x14ac:dyDescent="0.2">
      <c r="A202">
        <v>200</v>
      </c>
      <c r="B202" s="1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8264</v>
      </c>
      <c r="O202" t="s">
        <v>8268</v>
      </c>
      <c r="P202" s="16">
        <f t="shared" si="6"/>
        <v>41867.083368055559</v>
      </c>
      <c r="Q202" s="17">
        <f t="shared" si="7"/>
        <v>2014</v>
      </c>
    </row>
    <row r="203" spans="1:17" ht="48" hidden="1" x14ac:dyDescent="0.2">
      <c r="A203">
        <v>201</v>
      </c>
      <c r="B203" s="1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8264</v>
      </c>
      <c r="O203" t="s">
        <v>8268</v>
      </c>
      <c r="P203" s="16">
        <f t="shared" si="6"/>
        <v>42023.818622685183</v>
      </c>
      <c r="Q203" s="17">
        <f t="shared" si="7"/>
        <v>2015</v>
      </c>
    </row>
    <row r="204" spans="1:17" ht="16" hidden="1" x14ac:dyDescent="0.2">
      <c r="A204">
        <v>202</v>
      </c>
      <c r="B204" s="1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8264</v>
      </c>
      <c r="O204" t="s">
        <v>8268</v>
      </c>
      <c r="P204" s="16">
        <f t="shared" si="6"/>
        <v>42255.927824074075</v>
      </c>
      <c r="Q204" s="17">
        <f t="shared" si="7"/>
        <v>2015</v>
      </c>
    </row>
    <row r="205" spans="1:17" ht="48" hidden="1" x14ac:dyDescent="0.2">
      <c r="A205">
        <v>203</v>
      </c>
      <c r="B205" s="1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8264</v>
      </c>
      <c r="O205" t="s">
        <v>8268</v>
      </c>
      <c r="P205" s="16">
        <f t="shared" si="6"/>
        <v>41973.847962962958</v>
      </c>
      <c r="Q205" s="17">
        <f t="shared" si="7"/>
        <v>2014</v>
      </c>
    </row>
    <row r="206" spans="1:17" ht="48" hidden="1" x14ac:dyDescent="0.2">
      <c r="A206">
        <v>204</v>
      </c>
      <c r="B206" s="1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8264</v>
      </c>
      <c r="O206" t="s">
        <v>8268</v>
      </c>
      <c r="P206" s="16">
        <f t="shared" si="6"/>
        <v>42556.583368055552</v>
      </c>
      <c r="Q206" s="17">
        <f t="shared" si="7"/>
        <v>2016</v>
      </c>
    </row>
    <row r="207" spans="1:17" ht="48" hidden="1" x14ac:dyDescent="0.2">
      <c r="A207">
        <v>205</v>
      </c>
      <c r="B207" s="1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8264</v>
      </c>
      <c r="O207" t="s">
        <v>8268</v>
      </c>
      <c r="P207" s="16">
        <f t="shared" si="6"/>
        <v>42248.632199074069</v>
      </c>
      <c r="Q207" s="17">
        <f t="shared" si="7"/>
        <v>2015</v>
      </c>
    </row>
    <row r="208" spans="1:17" ht="48" hidden="1" x14ac:dyDescent="0.2">
      <c r="A208">
        <v>206</v>
      </c>
      <c r="B208" s="1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8264</v>
      </c>
      <c r="O208" t="s">
        <v>8268</v>
      </c>
      <c r="P208" s="16">
        <f t="shared" si="6"/>
        <v>42567.004432870366</v>
      </c>
      <c r="Q208" s="17">
        <f t="shared" si="7"/>
        <v>2016</v>
      </c>
    </row>
    <row r="209" spans="1:17" ht="48" hidden="1" x14ac:dyDescent="0.2">
      <c r="A209">
        <v>207</v>
      </c>
      <c r="B209" s="1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8264</v>
      </c>
      <c r="O209" t="s">
        <v>8268</v>
      </c>
      <c r="P209" s="16">
        <f t="shared" si="6"/>
        <v>41978.197199074071</v>
      </c>
      <c r="Q209" s="17">
        <f t="shared" si="7"/>
        <v>2014</v>
      </c>
    </row>
    <row r="210" spans="1:17" ht="48" hidden="1" x14ac:dyDescent="0.2">
      <c r="A210">
        <v>208</v>
      </c>
      <c r="B210" s="1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8264</v>
      </c>
      <c r="O210" t="s">
        <v>8268</v>
      </c>
      <c r="P210" s="16">
        <f t="shared" si="6"/>
        <v>41959.369988425926</v>
      </c>
      <c r="Q210" s="17">
        <f t="shared" si="7"/>
        <v>2014</v>
      </c>
    </row>
    <row r="211" spans="1:17" ht="48" hidden="1" x14ac:dyDescent="0.2">
      <c r="A211">
        <v>209</v>
      </c>
      <c r="B211" s="1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8264</v>
      </c>
      <c r="O211" t="s">
        <v>8268</v>
      </c>
      <c r="P211" s="16">
        <f t="shared" si="6"/>
        <v>42165.922858796301</v>
      </c>
      <c r="Q211" s="17">
        <f t="shared" si="7"/>
        <v>2015</v>
      </c>
    </row>
    <row r="212" spans="1:17" ht="48" hidden="1" x14ac:dyDescent="0.2">
      <c r="A212">
        <v>210</v>
      </c>
      <c r="B212" s="1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8264</v>
      </c>
      <c r="O212" t="s">
        <v>8268</v>
      </c>
      <c r="P212" s="16">
        <f t="shared" si="6"/>
        <v>42249.064722222218</v>
      </c>
      <c r="Q212" s="17">
        <f t="shared" si="7"/>
        <v>2015</v>
      </c>
    </row>
    <row r="213" spans="1:17" ht="48" hidden="1" x14ac:dyDescent="0.2">
      <c r="A213">
        <v>211</v>
      </c>
      <c r="B213" s="1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8264</v>
      </c>
      <c r="O213" t="s">
        <v>8268</v>
      </c>
      <c r="P213" s="16">
        <f t="shared" si="6"/>
        <v>42236.159918981488</v>
      </c>
      <c r="Q213" s="17">
        <f t="shared" si="7"/>
        <v>2015</v>
      </c>
    </row>
    <row r="214" spans="1:17" ht="32" hidden="1" x14ac:dyDescent="0.2">
      <c r="A214">
        <v>212</v>
      </c>
      <c r="B214" s="1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8264</v>
      </c>
      <c r="O214" t="s">
        <v>8268</v>
      </c>
      <c r="P214" s="16">
        <f t="shared" si="6"/>
        <v>42416.881018518514</v>
      </c>
      <c r="Q214" s="17">
        <f t="shared" si="7"/>
        <v>2016</v>
      </c>
    </row>
    <row r="215" spans="1:17" ht="48" hidden="1" x14ac:dyDescent="0.2">
      <c r="A215">
        <v>213</v>
      </c>
      <c r="B215" s="1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8264</v>
      </c>
      <c r="O215" t="s">
        <v>8268</v>
      </c>
      <c r="P215" s="16">
        <f t="shared" si="6"/>
        <v>42202.594293981485</v>
      </c>
      <c r="Q215" s="17">
        <f t="shared" si="7"/>
        <v>2015</v>
      </c>
    </row>
    <row r="216" spans="1:17" ht="48" hidden="1" x14ac:dyDescent="0.2">
      <c r="A216">
        <v>214</v>
      </c>
      <c r="B216" s="1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8264</v>
      </c>
      <c r="O216" t="s">
        <v>8268</v>
      </c>
      <c r="P216" s="16">
        <f t="shared" si="6"/>
        <v>42009.64061342593</v>
      </c>
      <c r="Q216" s="17">
        <f t="shared" si="7"/>
        <v>2015</v>
      </c>
    </row>
    <row r="217" spans="1:17" ht="48" hidden="1" x14ac:dyDescent="0.2">
      <c r="A217">
        <v>215</v>
      </c>
      <c r="B217" s="1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8264</v>
      </c>
      <c r="O217" t="s">
        <v>8268</v>
      </c>
      <c r="P217" s="16">
        <f t="shared" si="6"/>
        <v>42375.230115740742</v>
      </c>
      <c r="Q217" s="17">
        <f t="shared" si="7"/>
        <v>2016</v>
      </c>
    </row>
    <row r="218" spans="1:17" ht="48" hidden="1" x14ac:dyDescent="0.2">
      <c r="A218">
        <v>216</v>
      </c>
      <c r="B218" s="1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8264</v>
      </c>
      <c r="O218" t="s">
        <v>8268</v>
      </c>
      <c r="P218" s="16">
        <f t="shared" si="6"/>
        <v>42066.958761574075</v>
      </c>
      <c r="Q218" s="17">
        <f t="shared" si="7"/>
        <v>2015</v>
      </c>
    </row>
    <row r="219" spans="1:17" ht="16" hidden="1" x14ac:dyDescent="0.2">
      <c r="A219">
        <v>217</v>
      </c>
      <c r="B219" s="1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8264</v>
      </c>
      <c r="O219" t="s">
        <v>8268</v>
      </c>
      <c r="P219" s="16">
        <f t="shared" si="6"/>
        <v>41970.64061342593</v>
      </c>
      <c r="Q219" s="17">
        <f t="shared" si="7"/>
        <v>2014</v>
      </c>
    </row>
    <row r="220" spans="1:17" ht="48" hidden="1" x14ac:dyDescent="0.2">
      <c r="A220">
        <v>218</v>
      </c>
      <c r="B220" s="1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8264</v>
      </c>
      <c r="O220" t="s">
        <v>8268</v>
      </c>
      <c r="P220" s="16">
        <f t="shared" si="6"/>
        <v>42079.628344907411</v>
      </c>
      <c r="Q220" s="17">
        <f t="shared" si="7"/>
        <v>2015</v>
      </c>
    </row>
    <row r="221" spans="1:17" ht="32" hidden="1" x14ac:dyDescent="0.2">
      <c r="A221">
        <v>219</v>
      </c>
      <c r="B221" s="1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8264</v>
      </c>
      <c r="O221" t="s">
        <v>8268</v>
      </c>
      <c r="P221" s="16">
        <f t="shared" si="6"/>
        <v>42429.326678240745</v>
      </c>
      <c r="Q221" s="17">
        <f t="shared" si="7"/>
        <v>2016</v>
      </c>
    </row>
    <row r="222" spans="1:17" ht="48" hidden="1" x14ac:dyDescent="0.2">
      <c r="A222">
        <v>220</v>
      </c>
      <c r="B222" s="1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8264</v>
      </c>
      <c r="O222" t="s">
        <v>8268</v>
      </c>
      <c r="P222" s="16">
        <f t="shared" si="6"/>
        <v>42195.643865740742</v>
      </c>
      <c r="Q222" s="17">
        <f t="shared" si="7"/>
        <v>2015</v>
      </c>
    </row>
    <row r="223" spans="1:17" ht="16" hidden="1" x14ac:dyDescent="0.2">
      <c r="A223">
        <v>221</v>
      </c>
      <c r="B223" s="1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8264</v>
      </c>
      <c r="O223" t="s">
        <v>8268</v>
      </c>
      <c r="P223" s="16">
        <f t="shared" si="6"/>
        <v>42031.837546296301</v>
      </c>
      <c r="Q223" s="17">
        <f t="shared" si="7"/>
        <v>2015</v>
      </c>
    </row>
    <row r="224" spans="1:17" ht="48" hidden="1" x14ac:dyDescent="0.2">
      <c r="A224">
        <v>222</v>
      </c>
      <c r="B224" s="1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8264</v>
      </c>
      <c r="O224" t="s">
        <v>8268</v>
      </c>
      <c r="P224" s="16">
        <f t="shared" si="6"/>
        <v>42031.769884259258</v>
      </c>
      <c r="Q224" s="17">
        <f t="shared" si="7"/>
        <v>2015</v>
      </c>
    </row>
    <row r="225" spans="1:17" ht="48" hidden="1" x14ac:dyDescent="0.2">
      <c r="A225">
        <v>223</v>
      </c>
      <c r="B225" s="1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8264</v>
      </c>
      <c r="O225" t="s">
        <v>8268</v>
      </c>
      <c r="P225" s="16">
        <f t="shared" si="6"/>
        <v>42482.048032407409</v>
      </c>
      <c r="Q225" s="17">
        <f t="shared" si="7"/>
        <v>2016</v>
      </c>
    </row>
    <row r="226" spans="1:17" ht="48" hidden="1" x14ac:dyDescent="0.2">
      <c r="A226">
        <v>224</v>
      </c>
      <c r="B226" s="1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8264</v>
      </c>
      <c r="O226" t="s">
        <v>8268</v>
      </c>
      <c r="P226" s="16">
        <f t="shared" si="6"/>
        <v>42135.235254629632</v>
      </c>
      <c r="Q226" s="17">
        <f t="shared" si="7"/>
        <v>2015</v>
      </c>
    </row>
    <row r="227" spans="1:17" ht="48" hidden="1" x14ac:dyDescent="0.2">
      <c r="A227">
        <v>225</v>
      </c>
      <c r="B227" s="1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8264</v>
      </c>
      <c r="O227" t="s">
        <v>8268</v>
      </c>
      <c r="P227" s="16">
        <f t="shared" si="6"/>
        <v>42438.961273148147</v>
      </c>
      <c r="Q227" s="17">
        <f t="shared" si="7"/>
        <v>2016</v>
      </c>
    </row>
    <row r="228" spans="1:17" ht="32" hidden="1" x14ac:dyDescent="0.2">
      <c r="A228">
        <v>226</v>
      </c>
      <c r="B228" s="1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8264</v>
      </c>
      <c r="O228" t="s">
        <v>8268</v>
      </c>
      <c r="P228" s="16">
        <f t="shared" si="6"/>
        <v>42106.666018518517</v>
      </c>
      <c r="Q228" s="17">
        <f t="shared" si="7"/>
        <v>2015</v>
      </c>
    </row>
    <row r="229" spans="1:17" ht="48" hidden="1" x14ac:dyDescent="0.2">
      <c r="A229">
        <v>227</v>
      </c>
      <c r="B229" s="1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8264</v>
      </c>
      <c r="O229" t="s">
        <v>8268</v>
      </c>
      <c r="P229" s="16">
        <f t="shared" si="6"/>
        <v>42164.893993055557</v>
      </c>
      <c r="Q229" s="17">
        <f t="shared" si="7"/>
        <v>2015</v>
      </c>
    </row>
    <row r="230" spans="1:17" ht="32" hidden="1" x14ac:dyDescent="0.2">
      <c r="A230">
        <v>228</v>
      </c>
      <c r="B230" s="1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8264</v>
      </c>
      <c r="O230" t="s">
        <v>8268</v>
      </c>
      <c r="P230" s="16">
        <f t="shared" si="6"/>
        <v>42096.686400462961</v>
      </c>
      <c r="Q230" s="17">
        <f t="shared" si="7"/>
        <v>2015</v>
      </c>
    </row>
    <row r="231" spans="1:17" ht="48" hidden="1" x14ac:dyDescent="0.2">
      <c r="A231">
        <v>229</v>
      </c>
      <c r="B231" s="1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8264</v>
      </c>
      <c r="O231" t="s">
        <v>8268</v>
      </c>
      <c r="P231" s="16">
        <f t="shared" si="6"/>
        <v>42383.933993055558</v>
      </c>
      <c r="Q231" s="17">
        <f t="shared" si="7"/>
        <v>2016</v>
      </c>
    </row>
    <row r="232" spans="1:17" ht="48" hidden="1" x14ac:dyDescent="0.2">
      <c r="A232">
        <v>230</v>
      </c>
      <c r="B232" s="1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8264</v>
      </c>
      <c r="O232" t="s">
        <v>8268</v>
      </c>
      <c r="P232" s="16">
        <f t="shared" si="6"/>
        <v>42129.777210648142</v>
      </c>
      <c r="Q232" s="17">
        <f t="shared" si="7"/>
        <v>2015</v>
      </c>
    </row>
    <row r="233" spans="1:17" ht="48" hidden="1" x14ac:dyDescent="0.2">
      <c r="A233">
        <v>231</v>
      </c>
      <c r="B233" s="1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8264</v>
      </c>
      <c r="O233" t="s">
        <v>8268</v>
      </c>
      <c r="P233" s="16">
        <f t="shared" si="6"/>
        <v>42341.958923611113</v>
      </c>
      <c r="Q233" s="17">
        <f t="shared" si="7"/>
        <v>2015</v>
      </c>
    </row>
    <row r="234" spans="1:17" ht="48" hidden="1" x14ac:dyDescent="0.2">
      <c r="A234">
        <v>232</v>
      </c>
      <c r="B234" s="1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8264</v>
      </c>
      <c r="O234" t="s">
        <v>8268</v>
      </c>
      <c r="P234" s="16">
        <f t="shared" si="6"/>
        <v>42032.82576388889</v>
      </c>
      <c r="Q234" s="17">
        <f t="shared" si="7"/>
        <v>2015</v>
      </c>
    </row>
    <row r="235" spans="1:17" ht="48" hidden="1" x14ac:dyDescent="0.2">
      <c r="A235">
        <v>233</v>
      </c>
      <c r="B235" s="1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8264</v>
      </c>
      <c r="O235" t="s">
        <v>8268</v>
      </c>
      <c r="P235" s="16">
        <f t="shared" si="6"/>
        <v>42612.911712962959</v>
      </c>
      <c r="Q235" s="17">
        <f t="shared" si="7"/>
        <v>2016</v>
      </c>
    </row>
    <row r="236" spans="1:17" ht="48" hidden="1" x14ac:dyDescent="0.2">
      <c r="A236">
        <v>234</v>
      </c>
      <c r="B236" s="1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8264</v>
      </c>
      <c r="O236" t="s">
        <v>8268</v>
      </c>
      <c r="P236" s="16">
        <f t="shared" si="6"/>
        <v>42136.035405092596</v>
      </c>
      <c r="Q236" s="17">
        <f t="shared" si="7"/>
        <v>2015</v>
      </c>
    </row>
    <row r="237" spans="1:17" ht="32" hidden="1" x14ac:dyDescent="0.2">
      <c r="A237">
        <v>235</v>
      </c>
      <c r="B237" s="1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8264</v>
      </c>
      <c r="O237" t="s">
        <v>8268</v>
      </c>
      <c r="P237" s="16">
        <f t="shared" si="6"/>
        <v>42164.908530092594</v>
      </c>
      <c r="Q237" s="17">
        <f t="shared" si="7"/>
        <v>2015</v>
      </c>
    </row>
    <row r="238" spans="1:17" ht="48" hidden="1" x14ac:dyDescent="0.2">
      <c r="A238">
        <v>236</v>
      </c>
      <c r="B238" s="1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8264</v>
      </c>
      <c r="O238" t="s">
        <v>8268</v>
      </c>
      <c r="P238" s="16">
        <f t="shared" si="6"/>
        <v>42321.08447916666</v>
      </c>
      <c r="Q238" s="17">
        <f t="shared" si="7"/>
        <v>2015</v>
      </c>
    </row>
    <row r="239" spans="1:17" ht="16" hidden="1" x14ac:dyDescent="0.2">
      <c r="A239">
        <v>237</v>
      </c>
      <c r="B239" s="1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8264</v>
      </c>
      <c r="O239" t="s">
        <v>8268</v>
      </c>
      <c r="P239" s="16">
        <f t="shared" si="6"/>
        <v>42377.577187499999</v>
      </c>
      <c r="Q239" s="17">
        <f t="shared" si="7"/>
        <v>2016</v>
      </c>
    </row>
    <row r="240" spans="1:17" ht="48" hidden="1" x14ac:dyDescent="0.2">
      <c r="A240">
        <v>238</v>
      </c>
      <c r="B240" s="1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8264</v>
      </c>
      <c r="O240" t="s">
        <v>8268</v>
      </c>
      <c r="P240" s="16">
        <f t="shared" si="6"/>
        <v>42713.962499999994</v>
      </c>
      <c r="Q240" s="17">
        <f t="shared" si="7"/>
        <v>2016</v>
      </c>
    </row>
    <row r="241" spans="1:17" ht="48" hidden="1" x14ac:dyDescent="0.2">
      <c r="A241">
        <v>239</v>
      </c>
      <c r="B241" s="1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8264</v>
      </c>
      <c r="O241" t="s">
        <v>8268</v>
      </c>
      <c r="P241" s="16">
        <f t="shared" si="6"/>
        <v>42297.110300925924</v>
      </c>
      <c r="Q241" s="17">
        <f t="shared" si="7"/>
        <v>2015</v>
      </c>
    </row>
    <row r="242" spans="1:17" ht="48" hidden="1" x14ac:dyDescent="0.2">
      <c r="A242">
        <v>240</v>
      </c>
      <c r="B242" s="1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8264</v>
      </c>
      <c r="O242" t="s">
        <v>8269</v>
      </c>
      <c r="P242" s="16">
        <f t="shared" si="6"/>
        <v>41354.708460648151</v>
      </c>
      <c r="Q242" s="17">
        <f t="shared" si="7"/>
        <v>2013</v>
      </c>
    </row>
    <row r="243" spans="1:17" ht="48" hidden="1" x14ac:dyDescent="0.2">
      <c r="A243">
        <v>241</v>
      </c>
      <c r="B243" s="1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8264</v>
      </c>
      <c r="O243" t="s">
        <v>8269</v>
      </c>
      <c r="P243" s="16">
        <f t="shared" si="6"/>
        <v>41949.697962962964</v>
      </c>
      <c r="Q243" s="17">
        <f t="shared" si="7"/>
        <v>2014</v>
      </c>
    </row>
    <row r="244" spans="1:17" ht="48" hidden="1" x14ac:dyDescent="0.2">
      <c r="A244">
        <v>242</v>
      </c>
      <c r="B244" s="1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8264</v>
      </c>
      <c r="O244" t="s">
        <v>8269</v>
      </c>
      <c r="P244" s="16">
        <f t="shared" si="6"/>
        <v>40862.492939814816</v>
      </c>
      <c r="Q244" s="17">
        <f t="shared" si="7"/>
        <v>2011</v>
      </c>
    </row>
    <row r="245" spans="1:17" ht="48" hidden="1" x14ac:dyDescent="0.2">
      <c r="A245">
        <v>243</v>
      </c>
      <c r="B245" s="1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8264</v>
      </c>
      <c r="O245" t="s">
        <v>8269</v>
      </c>
      <c r="P245" s="16">
        <f t="shared" si="6"/>
        <v>41662.047500000001</v>
      </c>
      <c r="Q245" s="17">
        <f t="shared" si="7"/>
        <v>2014</v>
      </c>
    </row>
    <row r="246" spans="1:17" ht="48" hidden="1" x14ac:dyDescent="0.2">
      <c r="A246">
        <v>244</v>
      </c>
      <c r="B246" s="14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8264</v>
      </c>
      <c r="O246" t="s">
        <v>8269</v>
      </c>
      <c r="P246" s="16">
        <f t="shared" si="6"/>
        <v>40213.323599537034</v>
      </c>
      <c r="Q246" s="17">
        <f t="shared" si="7"/>
        <v>2010</v>
      </c>
    </row>
    <row r="247" spans="1:17" ht="48" hidden="1" x14ac:dyDescent="0.2">
      <c r="A247">
        <v>245</v>
      </c>
      <c r="B247" s="1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8264</v>
      </c>
      <c r="O247" t="s">
        <v>8269</v>
      </c>
      <c r="P247" s="16">
        <f t="shared" si="6"/>
        <v>41107.053067129629</v>
      </c>
      <c r="Q247" s="17">
        <f t="shared" si="7"/>
        <v>2012</v>
      </c>
    </row>
    <row r="248" spans="1:17" ht="48" hidden="1" x14ac:dyDescent="0.2">
      <c r="A248">
        <v>246</v>
      </c>
      <c r="B248" s="1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8264</v>
      </c>
      <c r="O248" t="s">
        <v>8269</v>
      </c>
      <c r="P248" s="16">
        <f t="shared" si="6"/>
        <v>40480.363483796296</v>
      </c>
      <c r="Q248" s="17">
        <f t="shared" si="7"/>
        <v>2010</v>
      </c>
    </row>
    <row r="249" spans="1:17" ht="64" hidden="1" x14ac:dyDescent="0.2">
      <c r="A249">
        <v>247</v>
      </c>
      <c r="B249" s="1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8264</v>
      </c>
      <c r="O249" t="s">
        <v>8269</v>
      </c>
      <c r="P249" s="16">
        <f t="shared" si="6"/>
        <v>40430.604328703703</v>
      </c>
      <c r="Q249" s="17">
        <f t="shared" si="7"/>
        <v>2010</v>
      </c>
    </row>
    <row r="250" spans="1:17" ht="48" hidden="1" x14ac:dyDescent="0.2">
      <c r="A250">
        <v>248</v>
      </c>
      <c r="B250" s="1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8264</v>
      </c>
      <c r="O250" t="s">
        <v>8269</v>
      </c>
      <c r="P250" s="16">
        <f t="shared" si="6"/>
        <v>40870.774409722224</v>
      </c>
      <c r="Q250" s="17">
        <f t="shared" si="7"/>
        <v>2011</v>
      </c>
    </row>
    <row r="251" spans="1:17" ht="48" hidden="1" x14ac:dyDescent="0.2">
      <c r="A251">
        <v>249</v>
      </c>
      <c r="B251" s="1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8264</v>
      </c>
      <c r="O251" t="s">
        <v>8269</v>
      </c>
      <c r="P251" s="16">
        <f t="shared" si="6"/>
        <v>40332.923842592594</v>
      </c>
      <c r="Q251" s="17">
        <f t="shared" si="7"/>
        <v>2010</v>
      </c>
    </row>
    <row r="252" spans="1:17" ht="48" hidden="1" x14ac:dyDescent="0.2">
      <c r="A252">
        <v>250</v>
      </c>
      <c r="B252" s="1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8264</v>
      </c>
      <c r="O252" t="s">
        <v>8269</v>
      </c>
      <c r="P252" s="16">
        <f t="shared" si="6"/>
        <v>41401.565868055557</v>
      </c>
      <c r="Q252" s="17">
        <f t="shared" si="7"/>
        <v>2013</v>
      </c>
    </row>
    <row r="253" spans="1:17" ht="48" hidden="1" x14ac:dyDescent="0.2">
      <c r="A253">
        <v>251</v>
      </c>
      <c r="B253" s="1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8264</v>
      </c>
      <c r="O253" t="s">
        <v>8269</v>
      </c>
      <c r="P253" s="16">
        <f t="shared" si="6"/>
        <v>41013.787569444445</v>
      </c>
      <c r="Q253" s="17">
        <f t="shared" si="7"/>
        <v>2012</v>
      </c>
    </row>
    <row r="254" spans="1:17" ht="48" hidden="1" x14ac:dyDescent="0.2">
      <c r="A254">
        <v>252</v>
      </c>
      <c r="B254" s="1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8264</v>
      </c>
      <c r="O254" t="s">
        <v>8269</v>
      </c>
      <c r="P254" s="16">
        <f t="shared" si="6"/>
        <v>40266.662708333337</v>
      </c>
      <c r="Q254" s="17">
        <f t="shared" si="7"/>
        <v>2010</v>
      </c>
    </row>
    <row r="255" spans="1:17" ht="48" hidden="1" x14ac:dyDescent="0.2">
      <c r="A255">
        <v>253</v>
      </c>
      <c r="B255" s="1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8264</v>
      </c>
      <c r="O255" t="s">
        <v>8269</v>
      </c>
      <c r="P255" s="16">
        <f t="shared" si="6"/>
        <v>40924.650868055556</v>
      </c>
      <c r="Q255" s="17">
        <f t="shared" si="7"/>
        <v>2012</v>
      </c>
    </row>
    <row r="256" spans="1:17" ht="48" hidden="1" x14ac:dyDescent="0.2">
      <c r="A256">
        <v>254</v>
      </c>
      <c r="B256" s="1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8264</v>
      </c>
      <c r="O256" t="s">
        <v>8269</v>
      </c>
      <c r="P256" s="16">
        <f t="shared" si="6"/>
        <v>42263.952662037031</v>
      </c>
      <c r="Q256" s="17">
        <f t="shared" si="7"/>
        <v>2015</v>
      </c>
    </row>
    <row r="257" spans="1:17" ht="32" hidden="1" x14ac:dyDescent="0.2">
      <c r="A257">
        <v>255</v>
      </c>
      <c r="B257" s="1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8264</v>
      </c>
      <c r="O257" t="s">
        <v>8269</v>
      </c>
      <c r="P257" s="16">
        <f t="shared" si="6"/>
        <v>40588.526412037041</v>
      </c>
      <c r="Q257" s="17">
        <f t="shared" si="7"/>
        <v>2011</v>
      </c>
    </row>
    <row r="258" spans="1:17" ht="48" hidden="1" x14ac:dyDescent="0.2">
      <c r="A258">
        <v>256</v>
      </c>
      <c r="B258" s="1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8264</v>
      </c>
      <c r="O258" t="s">
        <v>8269</v>
      </c>
      <c r="P258" s="16">
        <f t="shared" si="6"/>
        <v>41319.769293981481</v>
      </c>
      <c r="Q258" s="17">
        <f t="shared" si="7"/>
        <v>2013</v>
      </c>
    </row>
    <row r="259" spans="1:17" ht="48" hidden="1" x14ac:dyDescent="0.2">
      <c r="A259">
        <v>257</v>
      </c>
      <c r="B259" s="1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8264</v>
      </c>
      <c r="O259" t="s">
        <v>8269</v>
      </c>
      <c r="P259" s="16">
        <f t="shared" ref="P259:P322" si="8">(((J259/60)/60)/24)+DATE(1970,1,1)</f>
        <v>42479.626875000002</v>
      </c>
      <c r="Q259" s="17">
        <f t="shared" ref="Q259:Q322" si="9">YEAR(P259)</f>
        <v>2016</v>
      </c>
    </row>
    <row r="260" spans="1:17" ht="48" hidden="1" x14ac:dyDescent="0.2">
      <c r="A260">
        <v>258</v>
      </c>
      <c r="B260" s="1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8264</v>
      </c>
      <c r="O260" t="s">
        <v>8269</v>
      </c>
      <c r="P260" s="16">
        <f t="shared" si="8"/>
        <v>40682.051689814813</v>
      </c>
      <c r="Q260" s="17">
        <f t="shared" si="9"/>
        <v>2011</v>
      </c>
    </row>
    <row r="261" spans="1:17" ht="48" hidden="1" x14ac:dyDescent="0.2">
      <c r="A261">
        <v>259</v>
      </c>
      <c r="B261" s="1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8264</v>
      </c>
      <c r="O261" t="s">
        <v>8269</v>
      </c>
      <c r="P261" s="16">
        <f t="shared" si="8"/>
        <v>42072.738067129627</v>
      </c>
      <c r="Q261" s="17">
        <f t="shared" si="9"/>
        <v>2015</v>
      </c>
    </row>
    <row r="262" spans="1:17" ht="32" hidden="1" x14ac:dyDescent="0.2">
      <c r="A262">
        <v>260</v>
      </c>
      <c r="B262" s="1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8264</v>
      </c>
      <c r="O262" t="s">
        <v>8269</v>
      </c>
      <c r="P262" s="16">
        <f t="shared" si="8"/>
        <v>40330.755543981482</v>
      </c>
      <c r="Q262" s="17">
        <f t="shared" si="9"/>
        <v>2010</v>
      </c>
    </row>
    <row r="263" spans="1:17" ht="32" hidden="1" x14ac:dyDescent="0.2">
      <c r="A263">
        <v>261</v>
      </c>
      <c r="B263" s="1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8264</v>
      </c>
      <c r="O263" t="s">
        <v>8269</v>
      </c>
      <c r="P263" s="16">
        <f t="shared" si="8"/>
        <v>41017.885462962964</v>
      </c>
      <c r="Q263" s="17">
        <f t="shared" si="9"/>
        <v>2012</v>
      </c>
    </row>
    <row r="264" spans="1:17" ht="32" hidden="1" x14ac:dyDescent="0.2">
      <c r="A264">
        <v>262</v>
      </c>
      <c r="B264" s="1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8264</v>
      </c>
      <c r="O264" t="s">
        <v>8269</v>
      </c>
      <c r="P264" s="16">
        <f t="shared" si="8"/>
        <v>40555.24800925926</v>
      </c>
      <c r="Q264" s="17">
        <f t="shared" si="9"/>
        <v>2011</v>
      </c>
    </row>
    <row r="265" spans="1:17" ht="64" hidden="1" x14ac:dyDescent="0.2">
      <c r="A265">
        <v>263</v>
      </c>
      <c r="B265" s="1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8264</v>
      </c>
      <c r="O265" t="s">
        <v>8269</v>
      </c>
      <c r="P265" s="16">
        <f t="shared" si="8"/>
        <v>41149.954791666663</v>
      </c>
      <c r="Q265" s="17">
        <f t="shared" si="9"/>
        <v>2012</v>
      </c>
    </row>
    <row r="266" spans="1:17" ht="64" hidden="1" x14ac:dyDescent="0.2">
      <c r="A266">
        <v>264</v>
      </c>
      <c r="B266" s="1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8264</v>
      </c>
      <c r="O266" t="s">
        <v>8269</v>
      </c>
      <c r="P266" s="16">
        <f t="shared" si="8"/>
        <v>41010.620312500003</v>
      </c>
      <c r="Q266" s="17">
        <f t="shared" si="9"/>
        <v>2012</v>
      </c>
    </row>
    <row r="267" spans="1:17" ht="64" hidden="1" x14ac:dyDescent="0.2">
      <c r="A267">
        <v>265</v>
      </c>
      <c r="B267" s="1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8264</v>
      </c>
      <c r="O267" t="s">
        <v>8269</v>
      </c>
      <c r="P267" s="16">
        <f t="shared" si="8"/>
        <v>40267.245717592588</v>
      </c>
      <c r="Q267" s="17">
        <f t="shared" si="9"/>
        <v>2010</v>
      </c>
    </row>
    <row r="268" spans="1:17" ht="48" hidden="1" x14ac:dyDescent="0.2">
      <c r="A268">
        <v>266</v>
      </c>
      <c r="B268" s="1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8264</v>
      </c>
      <c r="O268" t="s">
        <v>8269</v>
      </c>
      <c r="P268" s="16">
        <f t="shared" si="8"/>
        <v>40205.174849537041</v>
      </c>
      <c r="Q268" s="17">
        <f t="shared" si="9"/>
        <v>2010</v>
      </c>
    </row>
    <row r="269" spans="1:17" ht="48" hidden="1" x14ac:dyDescent="0.2">
      <c r="A269">
        <v>267</v>
      </c>
      <c r="B269" s="1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8264</v>
      </c>
      <c r="O269" t="s">
        <v>8269</v>
      </c>
      <c r="P269" s="16">
        <f t="shared" si="8"/>
        <v>41785.452534722222</v>
      </c>
      <c r="Q269" s="17">
        <f t="shared" si="9"/>
        <v>2014</v>
      </c>
    </row>
    <row r="270" spans="1:17" ht="48" hidden="1" x14ac:dyDescent="0.2">
      <c r="A270">
        <v>268</v>
      </c>
      <c r="B270" s="1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8264</v>
      </c>
      <c r="O270" t="s">
        <v>8269</v>
      </c>
      <c r="P270" s="16">
        <f t="shared" si="8"/>
        <v>40809.15252314815</v>
      </c>
      <c r="Q270" s="17">
        <f t="shared" si="9"/>
        <v>2011</v>
      </c>
    </row>
    <row r="271" spans="1:17" ht="48" hidden="1" x14ac:dyDescent="0.2">
      <c r="A271">
        <v>269</v>
      </c>
      <c r="B271" s="1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8264</v>
      </c>
      <c r="O271" t="s">
        <v>8269</v>
      </c>
      <c r="P271" s="16">
        <f t="shared" si="8"/>
        <v>42758.197013888886</v>
      </c>
      <c r="Q271" s="17">
        <f t="shared" si="9"/>
        <v>2017</v>
      </c>
    </row>
    <row r="272" spans="1:17" ht="48" hidden="1" x14ac:dyDescent="0.2">
      <c r="A272">
        <v>270</v>
      </c>
      <c r="B272" s="1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8264</v>
      </c>
      <c r="O272" t="s">
        <v>8269</v>
      </c>
      <c r="P272" s="16">
        <f t="shared" si="8"/>
        <v>40637.866550925923</v>
      </c>
      <c r="Q272" s="17">
        <f t="shared" si="9"/>
        <v>2011</v>
      </c>
    </row>
    <row r="273" spans="1:17" ht="48" hidden="1" x14ac:dyDescent="0.2">
      <c r="A273">
        <v>271</v>
      </c>
      <c r="B273" s="1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8264</v>
      </c>
      <c r="O273" t="s">
        <v>8269</v>
      </c>
      <c r="P273" s="16">
        <f t="shared" si="8"/>
        <v>41612.10024305556</v>
      </c>
      <c r="Q273" s="17">
        <f t="shared" si="9"/>
        <v>2013</v>
      </c>
    </row>
    <row r="274" spans="1:17" ht="48" hidden="1" x14ac:dyDescent="0.2">
      <c r="A274">
        <v>272</v>
      </c>
      <c r="B274" s="1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8264</v>
      </c>
      <c r="O274" t="s">
        <v>8269</v>
      </c>
      <c r="P274" s="16">
        <f t="shared" si="8"/>
        <v>40235.900358796294</v>
      </c>
      <c r="Q274" s="17">
        <f t="shared" si="9"/>
        <v>2010</v>
      </c>
    </row>
    <row r="275" spans="1:17" ht="48" hidden="1" x14ac:dyDescent="0.2">
      <c r="A275">
        <v>273</v>
      </c>
      <c r="B275" s="1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8264</v>
      </c>
      <c r="O275" t="s">
        <v>8269</v>
      </c>
      <c r="P275" s="16">
        <f t="shared" si="8"/>
        <v>40697.498449074075</v>
      </c>
      <c r="Q275" s="17">
        <f t="shared" si="9"/>
        <v>2011</v>
      </c>
    </row>
    <row r="276" spans="1:17" ht="48" hidden="1" x14ac:dyDescent="0.2">
      <c r="A276">
        <v>274</v>
      </c>
      <c r="B276" s="1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8264</v>
      </c>
      <c r="O276" t="s">
        <v>8269</v>
      </c>
      <c r="P276" s="16">
        <f t="shared" si="8"/>
        <v>40969.912372685183</v>
      </c>
      <c r="Q276" s="17">
        <f t="shared" si="9"/>
        <v>2012</v>
      </c>
    </row>
    <row r="277" spans="1:17" ht="48" hidden="1" x14ac:dyDescent="0.2">
      <c r="A277">
        <v>275</v>
      </c>
      <c r="B277" s="1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8264</v>
      </c>
      <c r="O277" t="s">
        <v>8269</v>
      </c>
      <c r="P277" s="16">
        <f t="shared" si="8"/>
        <v>41193.032013888893</v>
      </c>
      <c r="Q277" s="17">
        <f t="shared" si="9"/>
        <v>2012</v>
      </c>
    </row>
    <row r="278" spans="1:17" ht="48" hidden="1" x14ac:dyDescent="0.2">
      <c r="A278">
        <v>276</v>
      </c>
      <c r="B278" s="1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8264</v>
      </c>
      <c r="O278" t="s">
        <v>8269</v>
      </c>
      <c r="P278" s="16">
        <f t="shared" si="8"/>
        <v>40967.081874999996</v>
      </c>
      <c r="Q278" s="17">
        <f t="shared" si="9"/>
        <v>2012</v>
      </c>
    </row>
    <row r="279" spans="1:17" ht="48" hidden="1" x14ac:dyDescent="0.2">
      <c r="A279">
        <v>277</v>
      </c>
      <c r="B279" s="1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8264</v>
      </c>
      <c r="O279" t="s">
        <v>8269</v>
      </c>
      <c r="P279" s="16">
        <f t="shared" si="8"/>
        <v>42117.891423611116</v>
      </c>
      <c r="Q279" s="17">
        <f t="shared" si="9"/>
        <v>2015</v>
      </c>
    </row>
    <row r="280" spans="1:17" ht="32" hidden="1" x14ac:dyDescent="0.2">
      <c r="A280">
        <v>278</v>
      </c>
      <c r="B280" s="1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8264</v>
      </c>
      <c r="O280" t="s">
        <v>8269</v>
      </c>
      <c r="P280" s="16">
        <f t="shared" si="8"/>
        <v>41164.040960648148</v>
      </c>
      <c r="Q280" s="17">
        <f t="shared" si="9"/>
        <v>2012</v>
      </c>
    </row>
    <row r="281" spans="1:17" ht="48" hidden="1" x14ac:dyDescent="0.2">
      <c r="A281">
        <v>279</v>
      </c>
      <c r="B281" s="1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8264</v>
      </c>
      <c r="O281" t="s">
        <v>8269</v>
      </c>
      <c r="P281" s="16">
        <f t="shared" si="8"/>
        <v>42759.244166666671</v>
      </c>
      <c r="Q281" s="17">
        <f t="shared" si="9"/>
        <v>2017</v>
      </c>
    </row>
    <row r="282" spans="1:17" ht="48" hidden="1" x14ac:dyDescent="0.2">
      <c r="A282">
        <v>280</v>
      </c>
      <c r="B282" s="1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8264</v>
      </c>
      <c r="O282" t="s">
        <v>8269</v>
      </c>
      <c r="P282" s="16">
        <f t="shared" si="8"/>
        <v>41744.590682870366</v>
      </c>
      <c r="Q282" s="17">
        <f t="shared" si="9"/>
        <v>2014</v>
      </c>
    </row>
    <row r="283" spans="1:17" ht="48" hidden="1" x14ac:dyDescent="0.2">
      <c r="A283">
        <v>281</v>
      </c>
      <c r="B283" s="1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8264</v>
      </c>
      <c r="O283" t="s">
        <v>8269</v>
      </c>
      <c r="P283" s="16">
        <f t="shared" si="8"/>
        <v>39950.163344907407</v>
      </c>
      <c r="Q283" s="17">
        <f t="shared" si="9"/>
        <v>2009</v>
      </c>
    </row>
    <row r="284" spans="1:17" ht="48" hidden="1" x14ac:dyDescent="0.2">
      <c r="A284">
        <v>282</v>
      </c>
      <c r="B284" s="1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8264</v>
      </c>
      <c r="O284" t="s">
        <v>8269</v>
      </c>
      <c r="P284" s="16">
        <f t="shared" si="8"/>
        <v>40194.920046296298</v>
      </c>
      <c r="Q284" s="17">
        <f t="shared" si="9"/>
        <v>2010</v>
      </c>
    </row>
    <row r="285" spans="1:17" ht="32" hidden="1" x14ac:dyDescent="0.2">
      <c r="A285">
        <v>283</v>
      </c>
      <c r="B285" s="1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8264</v>
      </c>
      <c r="O285" t="s">
        <v>8269</v>
      </c>
      <c r="P285" s="16">
        <f t="shared" si="8"/>
        <v>40675.71</v>
      </c>
      <c r="Q285" s="17">
        <f t="shared" si="9"/>
        <v>2011</v>
      </c>
    </row>
    <row r="286" spans="1:17" ht="48" hidden="1" x14ac:dyDescent="0.2">
      <c r="A286">
        <v>284</v>
      </c>
      <c r="B286" s="1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8264</v>
      </c>
      <c r="O286" t="s">
        <v>8269</v>
      </c>
      <c r="P286" s="16">
        <f t="shared" si="8"/>
        <v>40904.738194444442</v>
      </c>
      <c r="Q286" s="17">
        <f t="shared" si="9"/>
        <v>2011</v>
      </c>
    </row>
    <row r="287" spans="1:17" ht="48" hidden="1" x14ac:dyDescent="0.2">
      <c r="A287">
        <v>285</v>
      </c>
      <c r="B287" s="1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8264</v>
      </c>
      <c r="O287" t="s">
        <v>8269</v>
      </c>
      <c r="P287" s="16">
        <f t="shared" si="8"/>
        <v>41506.756111111114</v>
      </c>
      <c r="Q287" s="17">
        <f t="shared" si="9"/>
        <v>2013</v>
      </c>
    </row>
    <row r="288" spans="1:17" ht="48" hidden="1" x14ac:dyDescent="0.2">
      <c r="A288">
        <v>286</v>
      </c>
      <c r="B288" s="1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8264</v>
      </c>
      <c r="O288" t="s">
        <v>8269</v>
      </c>
      <c r="P288" s="16">
        <f t="shared" si="8"/>
        <v>41313.816249999996</v>
      </c>
      <c r="Q288" s="17">
        <f t="shared" si="9"/>
        <v>2013</v>
      </c>
    </row>
    <row r="289" spans="1:17" ht="32" hidden="1" x14ac:dyDescent="0.2">
      <c r="A289">
        <v>287</v>
      </c>
      <c r="B289" s="1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8264</v>
      </c>
      <c r="O289" t="s">
        <v>8269</v>
      </c>
      <c r="P289" s="16">
        <f t="shared" si="8"/>
        <v>41184.277986111112</v>
      </c>
      <c r="Q289" s="17">
        <f t="shared" si="9"/>
        <v>2012</v>
      </c>
    </row>
    <row r="290" spans="1:17" ht="48" hidden="1" x14ac:dyDescent="0.2">
      <c r="A290">
        <v>288</v>
      </c>
      <c r="B290" s="1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8264</v>
      </c>
      <c r="O290" t="s">
        <v>8269</v>
      </c>
      <c r="P290" s="16">
        <f t="shared" si="8"/>
        <v>41051.168900462959</v>
      </c>
      <c r="Q290" s="17">
        <f t="shared" si="9"/>
        <v>2012</v>
      </c>
    </row>
    <row r="291" spans="1:17" ht="48" hidden="1" x14ac:dyDescent="0.2">
      <c r="A291">
        <v>289</v>
      </c>
      <c r="B291" s="1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8264</v>
      </c>
      <c r="O291" t="s">
        <v>8269</v>
      </c>
      <c r="P291" s="16">
        <f t="shared" si="8"/>
        <v>41550.456412037034</v>
      </c>
      <c r="Q291" s="17">
        <f t="shared" si="9"/>
        <v>2013</v>
      </c>
    </row>
    <row r="292" spans="1:17" ht="32" hidden="1" x14ac:dyDescent="0.2">
      <c r="A292">
        <v>290</v>
      </c>
      <c r="B292" s="1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8264</v>
      </c>
      <c r="O292" t="s">
        <v>8269</v>
      </c>
      <c r="P292" s="16">
        <f t="shared" si="8"/>
        <v>40526.36917824074</v>
      </c>
      <c r="Q292" s="17">
        <f t="shared" si="9"/>
        <v>2010</v>
      </c>
    </row>
    <row r="293" spans="1:17" ht="48" hidden="1" x14ac:dyDescent="0.2">
      <c r="A293">
        <v>291</v>
      </c>
      <c r="B293" s="1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8264</v>
      </c>
      <c r="O293" t="s">
        <v>8269</v>
      </c>
      <c r="P293" s="16">
        <f t="shared" si="8"/>
        <v>41376.769050925926</v>
      </c>
      <c r="Q293" s="17">
        <f t="shared" si="9"/>
        <v>2013</v>
      </c>
    </row>
    <row r="294" spans="1:17" ht="48" hidden="1" x14ac:dyDescent="0.2">
      <c r="A294">
        <v>292</v>
      </c>
      <c r="B294" s="1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8264</v>
      </c>
      <c r="O294" t="s">
        <v>8269</v>
      </c>
      <c r="P294" s="16">
        <f t="shared" si="8"/>
        <v>40812.803229166668</v>
      </c>
      <c r="Q294" s="17">
        <f t="shared" si="9"/>
        <v>2011</v>
      </c>
    </row>
    <row r="295" spans="1:17" ht="48" hidden="1" x14ac:dyDescent="0.2">
      <c r="A295">
        <v>293</v>
      </c>
      <c r="B295" s="1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8264</v>
      </c>
      <c r="O295" t="s">
        <v>8269</v>
      </c>
      <c r="P295" s="16">
        <f t="shared" si="8"/>
        <v>41719.667986111112</v>
      </c>
      <c r="Q295" s="17">
        <f t="shared" si="9"/>
        <v>2014</v>
      </c>
    </row>
    <row r="296" spans="1:17" ht="48" hidden="1" x14ac:dyDescent="0.2">
      <c r="A296">
        <v>294</v>
      </c>
      <c r="B296" s="1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8264</v>
      </c>
      <c r="O296" t="s">
        <v>8269</v>
      </c>
      <c r="P296" s="16">
        <f t="shared" si="8"/>
        <v>40343.084421296298</v>
      </c>
      <c r="Q296" s="17">
        <f t="shared" si="9"/>
        <v>2010</v>
      </c>
    </row>
    <row r="297" spans="1:17" ht="48" hidden="1" x14ac:dyDescent="0.2">
      <c r="A297">
        <v>295</v>
      </c>
      <c r="B297" s="1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8264</v>
      </c>
      <c r="O297" t="s">
        <v>8269</v>
      </c>
      <c r="P297" s="16">
        <f t="shared" si="8"/>
        <v>41519.004733796297</v>
      </c>
      <c r="Q297" s="17">
        <f t="shared" si="9"/>
        <v>2013</v>
      </c>
    </row>
    <row r="298" spans="1:17" ht="48" hidden="1" x14ac:dyDescent="0.2">
      <c r="A298">
        <v>296</v>
      </c>
      <c r="B298" s="1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8264</v>
      </c>
      <c r="O298" t="s">
        <v>8269</v>
      </c>
      <c r="P298" s="16">
        <f t="shared" si="8"/>
        <v>41134.475497685184</v>
      </c>
      <c r="Q298" s="17">
        <f t="shared" si="9"/>
        <v>2012</v>
      </c>
    </row>
    <row r="299" spans="1:17" ht="48" hidden="1" x14ac:dyDescent="0.2">
      <c r="A299">
        <v>297</v>
      </c>
      <c r="B299" s="1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8264</v>
      </c>
      <c r="O299" t="s">
        <v>8269</v>
      </c>
      <c r="P299" s="16">
        <f t="shared" si="8"/>
        <v>42089.72802083334</v>
      </c>
      <c r="Q299" s="17">
        <f t="shared" si="9"/>
        <v>2015</v>
      </c>
    </row>
    <row r="300" spans="1:17" ht="32" hidden="1" x14ac:dyDescent="0.2">
      <c r="A300">
        <v>298</v>
      </c>
      <c r="B300" s="1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8264</v>
      </c>
      <c r="O300" t="s">
        <v>8269</v>
      </c>
      <c r="P300" s="16">
        <f t="shared" si="8"/>
        <v>41709.463518518518</v>
      </c>
      <c r="Q300" s="17">
        <f t="shared" si="9"/>
        <v>2014</v>
      </c>
    </row>
    <row r="301" spans="1:17" ht="48" hidden="1" x14ac:dyDescent="0.2">
      <c r="A301">
        <v>299</v>
      </c>
      <c r="B301" s="1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8264</v>
      </c>
      <c r="O301" t="s">
        <v>8269</v>
      </c>
      <c r="P301" s="16">
        <f t="shared" si="8"/>
        <v>40469.225231481483</v>
      </c>
      <c r="Q301" s="17">
        <f t="shared" si="9"/>
        <v>2010</v>
      </c>
    </row>
    <row r="302" spans="1:17" ht="48" hidden="1" x14ac:dyDescent="0.2">
      <c r="A302">
        <v>300</v>
      </c>
      <c r="B302" s="1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8264</v>
      </c>
      <c r="O302" t="s">
        <v>8269</v>
      </c>
      <c r="P302" s="16">
        <f t="shared" si="8"/>
        <v>40626.959930555553</v>
      </c>
      <c r="Q302" s="17">
        <f t="shared" si="9"/>
        <v>2011</v>
      </c>
    </row>
    <row r="303" spans="1:17" ht="48" hidden="1" x14ac:dyDescent="0.2">
      <c r="A303">
        <v>301</v>
      </c>
      <c r="B303" s="1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8264</v>
      </c>
      <c r="O303" t="s">
        <v>8269</v>
      </c>
      <c r="P303" s="16">
        <f t="shared" si="8"/>
        <v>41312.737673611111</v>
      </c>
      <c r="Q303" s="17">
        <f t="shared" si="9"/>
        <v>2013</v>
      </c>
    </row>
    <row r="304" spans="1:17" ht="64" hidden="1" x14ac:dyDescent="0.2">
      <c r="A304">
        <v>302</v>
      </c>
      <c r="B304" s="1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8264</v>
      </c>
      <c r="O304" t="s">
        <v>8269</v>
      </c>
      <c r="P304" s="16">
        <f t="shared" si="8"/>
        <v>40933.856921296298</v>
      </c>
      <c r="Q304" s="17">
        <f t="shared" si="9"/>
        <v>2012</v>
      </c>
    </row>
    <row r="305" spans="1:17" ht="48" hidden="1" x14ac:dyDescent="0.2">
      <c r="A305">
        <v>303</v>
      </c>
      <c r="B305" s="1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8264</v>
      </c>
      <c r="O305" t="s">
        <v>8269</v>
      </c>
      <c r="P305" s="16">
        <f t="shared" si="8"/>
        <v>41032.071134259262</v>
      </c>
      <c r="Q305" s="17">
        <f t="shared" si="9"/>
        <v>2012</v>
      </c>
    </row>
    <row r="306" spans="1:17" ht="32" hidden="1" x14ac:dyDescent="0.2">
      <c r="A306">
        <v>304</v>
      </c>
      <c r="B306" s="1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8264</v>
      </c>
      <c r="O306" t="s">
        <v>8269</v>
      </c>
      <c r="P306" s="16">
        <f t="shared" si="8"/>
        <v>41114.094872685186</v>
      </c>
      <c r="Q306" s="17">
        <f t="shared" si="9"/>
        <v>2012</v>
      </c>
    </row>
    <row r="307" spans="1:17" ht="32" hidden="1" x14ac:dyDescent="0.2">
      <c r="A307">
        <v>305</v>
      </c>
      <c r="B307" s="1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8264</v>
      </c>
      <c r="O307" t="s">
        <v>8269</v>
      </c>
      <c r="P307" s="16">
        <f t="shared" si="8"/>
        <v>40948.630196759259</v>
      </c>
      <c r="Q307" s="17">
        <f t="shared" si="9"/>
        <v>2012</v>
      </c>
    </row>
    <row r="308" spans="1:17" ht="32" hidden="1" x14ac:dyDescent="0.2">
      <c r="A308">
        <v>306</v>
      </c>
      <c r="B308" s="1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8264</v>
      </c>
      <c r="O308" t="s">
        <v>8269</v>
      </c>
      <c r="P308" s="16">
        <f t="shared" si="8"/>
        <v>41333.837187500001</v>
      </c>
      <c r="Q308" s="17">
        <f t="shared" si="9"/>
        <v>2013</v>
      </c>
    </row>
    <row r="309" spans="1:17" ht="16" hidden="1" x14ac:dyDescent="0.2">
      <c r="A309">
        <v>307</v>
      </c>
      <c r="B309" s="1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8264</v>
      </c>
      <c r="O309" t="s">
        <v>8269</v>
      </c>
      <c r="P309" s="16">
        <f t="shared" si="8"/>
        <v>41282.944456018515</v>
      </c>
      <c r="Q309" s="17">
        <f t="shared" si="9"/>
        <v>2013</v>
      </c>
    </row>
    <row r="310" spans="1:17" ht="48" hidden="1" x14ac:dyDescent="0.2">
      <c r="A310">
        <v>308</v>
      </c>
      <c r="B310" s="1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8264</v>
      </c>
      <c r="O310" t="s">
        <v>8269</v>
      </c>
      <c r="P310" s="16">
        <f t="shared" si="8"/>
        <v>40567.694560185184</v>
      </c>
      <c r="Q310" s="17">
        <f t="shared" si="9"/>
        <v>2011</v>
      </c>
    </row>
    <row r="311" spans="1:17" ht="48" hidden="1" x14ac:dyDescent="0.2">
      <c r="A311">
        <v>309</v>
      </c>
      <c r="B311" s="1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8264</v>
      </c>
      <c r="O311" t="s">
        <v>8269</v>
      </c>
      <c r="P311" s="16">
        <f t="shared" si="8"/>
        <v>41134.751550925925</v>
      </c>
      <c r="Q311" s="17">
        <f t="shared" si="9"/>
        <v>2012</v>
      </c>
    </row>
    <row r="312" spans="1:17" ht="48" hidden="1" x14ac:dyDescent="0.2">
      <c r="A312">
        <v>310</v>
      </c>
      <c r="B312" s="1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8264</v>
      </c>
      <c r="O312" t="s">
        <v>8269</v>
      </c>
      <c r="P312" s="16">
        <f t="shared" si="8"/>
        <v>40821.183136574073</v>
      </c>
      <c r="Q312" s="17">
        <f t="shared" si="9"/>
        <v>2011</v>
      </c>
    </row>
    <row r="313" spans="1:17" ht="48" hidden="1" x14ac:dyDescent="0.2">
      <c r="A313">
        <v>311</v>
      </c>
      <c r="B313" s="1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8264</v>
      </c>
      <c r="O313" t="s">
        <v>8269</v>
      </c>
      <c r="P313" s="16">
        <f t="shared" si="8"/>
        <v>40868.219814814816</v>
      </c>
      <c r="Q313" s="17">
        <f t="shared" si="9"/>
        <v>2011</v>
      </c>
    </row>
    <row r="314" spans="1:17" ht="48" hidden="1" x14ac:dyDescent="0.2">
      <c r="A314">
        <v>312</v>
      </c>
      <c r="B314" s="1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8264</v>
      </c>
      <c r="O314" t="s">
        <v>8269</v>
      </c>
      <c r="P314" s="16">
        <f t="shared" si="8"/>
        <v>41348.877685185187</v>
      </c>
      <c r="Q314" s="17">
        <f t="shared" si="9"/>
        <v>2013</v>
      </c>
    </row>
    <row r="315" spans="1:17" ht="48" hidden="1" x14ac:dyDescent="0.2">
      <c r="A315">
        <v>313</v>
      </c>
      <c r="B315" s="1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8264</v>
      </c>
      <c r="O315" t="s">
        <v>8269</v>
      </c>
      <c r="P315" s="16">
        <f t="shared" si="8"/>
        <v>40357.227939814817</v>
      </c>
      <c r="Q315" s="17">
        <f t="shared" si="9"/>
        <v>2010</v>
      </c>
    </row>
    <row r="316" spans="1:17" ht="48" hidden="1" x14ac:dyDescent="0.2">
      <c r="A316">
        <v>314</v>
      </c>
      <c r="B316" s="1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8264</v>
      </c>
      <c r="O316" t="s">
        <v>8269</v>
      </c>
      <c r="P316" s="16">
        <f t="shared" si="8"/>
        <v>41304.833194444444</v>
      </c>
      <c r="Q316" s="17">
        <f t="shared" si="9"/>
        <v>2013</v>
      </c>
    </row>
    <row r="317" spans="1:17" ht="48" hidden="1" x14ac:dyDescent="0.2">
      <c r="A317">
        <v>315</v>
      </c>
      <c r="B317" s="1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8264</v>
      </c>
      <c r="O317" t="s">
        <v>8269</v>
      </c>
      <c r="P317" s="16">
        <f t="shared" si="8"/>
        <v>41113.77238425926</v>
      </c>
      <c r="Q317" s="17">
        <f t="shared" si="9"/>
        <v>2012</v>
      </c>
    </row>
    <row r="318" spans="1:17" ht="32" hidden="1" x14ac:dyDescent="0.2">
      <c r="A318">
        <v>316</v>
      </c>
      <c r="B318" s="1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8264</v>
      </c>
      <c r="O318" t="s">
        <v>8269</v>
      </c>
      <c r="P318" s="16">
        <f t="shared" si="8"/>
        <v>41950.923576388886</v>
      </c>
      <c r="Q318" s="17">
        <f t="shared" si="9"/>
        <v>2014</v>
      </c>
    </row>
    <row r="319" spans="1:17" ht="32" hidden="1" x14ac:dyDescent="0.2">
      <c r="A319">
        <v>317</v>
      </c>
      <c r="B319" s="1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8264</v>
      </c>
      <c r="O319" t="s">
        <v>8269</v>
      </c>
      <c r="P319" s="16">
        <f t="shared" si="8"/>
        <v>41589.676886574074</v>
      </c>
      <c r="Q319" s="17">
        <f t="shared" si="9"/>
        <v>2013</v>
      </c>
    </row>
    <row r="320" spans="1:17" ht="48" hidden="1" x14ac:dyDescent="0.2">
      <c r="A320">
        <v>318</v>
      </c>
      <c r="B320" s="1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8264</v>
      </c>
      <c r="O320" t="s">
        <v>8269</v>
      </c>
      <c r="P320" s="16">
        <f t="shared" si="8"/>
        <v>41330.038784722223</v>
      </c>
      <c r="Q320" s="17">
        <f t="shared" si="9"/>
        <v>2013</v>
      </c>
    </row>
    <row r="321" spans="1:17" ht="64" hidden="1" x14ac:dyDescent="0.2">
      <c r="A321">
        <v>319</v>
      </c>
      <c r="B321" s="1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8264</v>
      </c>
      <c r="O321" t="s">
        <v>8269</v>
      </c>
      <c r="P321" s="16">
        <f t="shared" si="8"/>
        <v>40123.83829861111</v>
      </c>
      <c r="Q321" s="17">
        <f t="shared" si="9"/>
        <v>2009</v>
      </c>
    </row>
    <row r="322" spans="1:17" ht="48" hidden="1" x14ac:dyDescent="0.2">
      <c r="A322">
        <v>320</v>
      </c>
      <c r="B322" s="1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8264</v>
      </c>
      <c r="O322" t="s">
        <v>8269</v>
      </c>
      <c r="P322" s="16">
        <f t="shared" si="8"/>
        <v>42331.551307870366</v>
      </c>
      <c r="Q322" s="17">
        <f t="shared" si="9"/>
        <v>2015</v>
      </c>
    </row>
    <row r="323" spans="1:17" ht="48" hidden="1" x14ac:dyDescent="0.2">
      <c r="A323">
        <v>321</v>
      </c>
      <c r="B323" s="1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8264</v>
      </c>
      <c r="O323" t="s">
        <v>8269</v>
      </c>
      <c r="P323" s="16">
        <f t="shared" ref="P323:P386" si="10">(((J323/60)/60)/24)+DATE(1970,1,1)</f>
        <v>42647.446597222224</v>
      </c>
      <c r="Q323" s="17">
        <f t="shared" ref="Q323:Q386" si="11">YEAR(P323)</f>
        <v>2016</v>
      </c>
    </row>
    <row r="324" spans="1:17" ht="48" hidden="1" x14ac:dyDescent="0.2">
      <c r="A324">
        <v>322</v>
      </c>
      <c r="B324" s="1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8264</v>
      </c>
      <c r="O324" t="s">
        <v>8269</v>
      </c>
      <c r="P324" s="16">
        <f t="shared" si="10"/>
        <v>42473.57</v>
      </c>
      <c r="Q324" s="17">
        <f t="shared" si="11"/>
        <v>2016</v>
      </c>
    </row>
    <row r="325" spans="1:17" ht="48" hidden="1" x14ac:dyDescent="0.2">
      <c r="A325">
        <v>323</v>
      </c>
      <c r="B325" s="1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8264</v>
      </c>
      <c r="O325" t="s">
        <v>8269</v>
      </c>
      <c r="P325" s="16">
        <f t="shared" si="10"/>
        <v>42697.32136574074</v>
      </c>
      <c r="Q325" s="17">
        <f t="shared" si="11"/>
        <v>2016</v>
      </c>
    </row>
    <row r="326" spans="1:17" ht="48" hidden="1" x14ac:dyDescent="0.2">
      <c r="A326">
        <v>324</v>
      </c>
      <c r="B326" s="1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8264</v>
      </c>
      <c r="O326" t="s">
        <v>8269</v>
      </c>
      <c r="P326" s="16">
        <f t="shared" si="10"/>
        <v>42184.626250000001</v>
      </c>
      <c r="Q326" s="17">
        <f t="shared" si="11"/>
        <v>2015</v>
      </c>
    </row>
    <row r="327" spans="1:17" ht="48" hidden="1" x14ac:dyDescent="0.2">
      <c r="A327">
        <v>325</v>
      </c>
      <c r="B327" s="1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8264</v>
      </c>
      <c r="O327" t="s">
        <v>8269</v>
      </c>
      <c r="P327" s="16">
        <f t="shared" si="10"/>
        <v>42689.187881944439</v>
      </c>
      <c r="Q327" s="17">
        <f t="shared" si="11"/>
        <v>2016</v>
      </c>
    </row>
    <row r="328" spans="1:17" ht="48" hidden="1" x14ac:dyDescent="0.2">
      <c r="A328">
        <v>326</v>
      </c>
      <c r="B328" s="1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8264</v>
      </c>
      <c r="O328" t="s">
        <v>8269</v>
      </c>
      <c r="P328" s="16">
        <f t="shared" si="10"/>
        <v>42775.314884259264</v>
      </c>
      <c r="Q328" s="17">
        <f t="shared" si="11"/>
        <v>2017</v>
      </c>
    </row>
    <row r="329" spans="1:17" ht="48" hidden="1" x14ac:dyDescent="0.2">
      <c r="A329">
        <v>327</v>
      </c>
      <c r="B329" s="1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8264</v>
      </c>
      <c r="O329" t="s">
        <v>8269</v>
      </c>
      <c r="P329" s="16">
        <f t="shared" si="10"/>
        <v>42058.235289351855</v>
      </c>
      <c r="Q329" s="17">
        <f t="shared" si="11"/>
        <v>2015</v>
      </c>
    </row>
    <row r="330" spans="1:17" ht="48" hidden="1" x14ac:dyDescent="0.2">
      <c r="A330">
        <v>328</v>
      </c>
      <c r="B330" s="1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8264</v>
      </c>
      <c r="O330" t="s">
        <v>8269</v>
      </c>
      <c r="P330" s="16">
        <f t="shared" si="10"/>
        <v>42278.946620370371</v>
      </c>
      <c r="Q330" s="17">
        <f t="shared" si="11"/>
        <v>2015</v>
      </c>
    </row>
    <row r="331" spans="1:17" ht="48" hidden="1" x14ac:dyDescent="0.2">
      <c r="A331">
        <v>329</v>
      </c>
      <c r="B331" s="1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8264</v>
      </c>
      <c r="O331" t="s">
        <v>8269</v>
      </c>
      <c r="P331" s="16">
        <f t="shared" si="10"/>
        <v>42291.46674768519</v>
      </c>
      <c r="Q331" s="17">
        <f t="shared" si="11"/>
        <v>2015</v>
      </c>
    </row>
    <row r="332" spans="1:17" ht="48" hidden="1" x14ac:dyDescent="0.2">
      <c r="A332">
        <v>330</v>
      </c>
      <c r="B332" s="1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8264</v>
      </c>
      <c r="O332" t="s">
        <v>8269</v>
      </c>
      <c r="P332" s="16">
        <f t="shared" si="10"/>
        <v>41379.515775462962</v>
      </c>
      <c r="Q332" s="17">
        <f t="shared" si="11"/>
        <v>2013</v>
      </c>
    </row>
    <row r="333" spans="1:17" ht="48" hidden="1" x14ac:dyDescent="0.2">
      <c r="A333">
        <v>331</v>
      </c>
      <c r="B333" s="1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8264</v>
      </c>
      <c r="O333" t="s">
        <v>8269</v>
      </c>
      <c r="P333" s="16">
        <f t="shared" si="10"/>
        <v>42507.581412037034</v>
      </c>
      <c r="Q333" s="17">
        <f t="shared" si="11"/>
        <v>2016</v>
      </c>
    </row>
    <row r="334" spans="1:17" ht="48" hidden="1" x14ac:dyDescent="0.2">
      <c r="A334">
        <v>332</v>
      </c>
      <c r="B334" s="1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8264</v>
      </c>
      <c r="O334" t="s">
        <v>8269</v>
      </c>
      <c r="P334" s="16">
        <f t="shared" si="10"/>
        <v>42263.680289351847</v>
      </c>
      <c r="Q334" s="17">
        <f t="shared" si="11"/>
        <v>2015</v>
      </c>
    </row>
    <row r="335" spans="1:17" ht="48" hidden="1" x14ac:dyDescent="0.2">
      <c r="A335">
        <v>333</v>
      </c>
      <c r="B335" s="1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8264</v>
      </c>
      <c r="O335" t="s">
        <v>8269</v>
      </c>
      <c r="P335" s="16">
        <f t="shared" si="10"/>
        <v>42437.636469907404</v>
      </c>
      <c r="Q335" s="17">
        <f t="shared" si="11"/>
        <v>2016</v>
      </c>
    </row>
    <row r="336" spans="1:17" ht="48" hidden="1" x14ac:dyDescent="0.2">
      <c r="A336">
        <v>334</v>
      </c>
      <c r="B336" s="1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8264</v>
      </c>
      <c r="O336" t="s">
        <v>8269</v>
      </c>
      <c r="P336" s="16">
        <f t="shared" si="10"/>
        <v>42101.682372685187</v>
      </c>
      <c r="Q336" s="17">
        <f t="shared" si="11"/>
        <v>2015</v>
      </c>
    </row>
    <row r="337" spans="1:17" ht="48" hidden="1" x14ac:dyDescent="0.2">
      <c r="A337">
        <v>335</v>
      </c>
      <c r="B337" s="1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8264</v>
      </c>
      <c r="O337" t="s">
        <v>8269</v>
      </c>
      <c r="P337" s="16">
        <f t="shared" si="10"/>
        <v>42101.737442129626</v>
      </c>
      <c r="Q337" s="17">
        <f t="shared" si="11"/>
        <v>2015</v>
      </c>
    </row>
    <row r="338" spans="1:17" ht="48" hidden="1" x14ac:dyDescent="0.2">
      <c r="A338">
        <v>336</v>
      </c>
      <c r="B338" s="1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8264</v>
      </c>
      <c r="O338" t="s">
        <v>8269</v>
      </c>
      <c r="P338" s="16">
        <f t="shared" si="10"/>
        <v>42291.596273148149</v>
      </c>
      <c r="Q338" s="17">
        <f t="shared" si="11"/>
        <v>2015</v>
      </c>
    </row>
    <row r="339" spans="1:17" ht="48" hidden="1" x14ac:dyDescent="0.2">
      <c r="A339">
        <v>337</v>
      </c>
      <c r="B339" s="1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8264</v>
      </c>
      <c r="O339" t="s">
        <v>8269</v>
      </c>
      <c r="P339" s="16">
        <f t="shared" si="10"/>
        <v>42047.128564814819</v>
      </c>
      <c r="Q339" s="17">
        <f t="shared" si="11"/>
        <v>2015</v>
      </c>
    </row>
    <row r="340" spans="1:17" ht="48" hidden="1" x14ac:dyDescent="0.2">
      <c r="A340">
        <v>338</v>
      </c>
      <c r="B340" s="1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8264</v>
      </c>
      <c r="O340" t="s">
        <v>8269</v>
      </c>
      <c r="P340" s="16">
        <f t="shared" si="10"/>
        <v>42559.755671296298</v>
      </c>
      <c r="Q340" s="17">
        <f t="shared" si="11"/>
        <v>2016</v>
      </c>
    </row>
    <row r="341" spans="1:17" ht="48" hidden="1" x14ac:dyDescent="0.2">
      <c r="A341">
        <v>339</v>
      </c>
      <c r="B341" s="1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8264</v>
      </c>
      <c r="O341" t="s">
        <v>8269</v>
      </c>
      <c r="P341" s="16">
        <f t="shared" si="10"/>
        <v>42093.760046296295</v>
      </c>
      <c r="Q341" s="17">
        <f t="shared" si="11"/>
        <v>2015</v>
      </c>
    </row>
    <row r="342" spans="1:17" ht="48" hidden="1" x14ac:dyDescent="0.2">
      <c r="A342">
        <v>340</v>
      </c>
      <c r="B342" s="1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8264</v>
      </c>
      <c r="O342" t="s">
        <v>8269</v>
      </c>
      <c r="P342" s="16">
        <f t="shared" si="10"/>
        <v>42772.669062500005</v>
      </c>
      <c r="Q342" s="17">
        <f t="shared" si="11"/>
        <v>2017</v>
      </c>
    </row>
    <row r="343" spans="1:17" ht="48" hidden="1" x14ac:dyDescent="0.2">
      <c r="A343">
        <v>341</v>
      </c>
      <c r="B343" s="1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8264</v>
      </c>
      <c r="O343" t="s">
        <v>8269</v>
      </c>
      <c r="P343" s="16">
        <f t="shared" si="10"/>
        <v>41894.879606481481</v>
      </c>
      <c r="Q343" s="17">
        <f t="shared" si="11"/>
        <v>2014</v>
      </c>
    </row>
    <row r="344" spans="1:17" ht="32" hidden="1" x14ac:dyDescent="0.2">
      <c r="A344">
        <v>342</v>
      </c>
      <c r="B344" s="1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8264</v>
      </c>
      <c r="O344" t="s">
        <v>8269</v>
      </c>
      <c r="P344" s="16">
        <f t="shared" si="10"/>
        <v>42459.780844907407</v>
      </c>
      <c r="Q344" s="17">
        <f t="shared" si="11"/>
        <v>2016</v>
      </c>
    </row>
    <row r="345" spans="1:17" ht="48" hidden="1" x14ac:dyDescent="0.2">
      <c r="A345">
        <v>343</v>
      </c>
      <c r="B345" s="1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8264</v>
      </c>
      <c r="O345" t="s">
        <v>8269</v>
      </c>
      <c r="P345" s="16">
        <f t="shared" si="10"/>
        <v>41926.73778935185</v>
      </c>
      <c r="Q345" s="17">
        <f t="shared" si="11"/>
        <v>2014</v>
      </c>
    </row>
    <row r="346" spans="1:17" ht="48" hidden="1" x14ac:dyDescent="0.2">
      <c r="A346">
        <v>344</v>
      </c>
      <c r="B346" s="1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8264</v>
      </c>
      <c r="O346" t="s">
        <v>8269</v>
      </c>
      <c r="P346" s="16">
        <f t="shared" si="10"/>
        <v>42111.970995370371</v>
      </c>
      <c r="Q346" s="17">
        <f t="shared" si="11"/>
        <v>2015</v>
      </c>
    </row>
    <row r="347" spans="1:17" ht="48" hidden="1" x14ac:dyDescent="0.2">
      <c r="A347">
        <v>345</v>
      </c>
      <c r="B347" s="1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8264</v>
      </c>
      <c r="O347" t="s">
        <v>8269</v>
      </c>
      <c r="P347" s="16">
        <f t="shared" si="10"/>
        <v>42114.944328703699</v>
      </c>
      <c r="Q347" s="17">
        <f t="shared" si="11"/>
        <v>2015</v>
      </c>
    </row>
    <row r="348" spans="1:17" ht="48" hidden="1" x14ac:dyDescent="0.2">
      <c r="A348">
        <v>346</v>
      </c>
      <c r="B348" s="1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8264</v>
      </c>
      <c r="O348" t="s">
        <v>8269</v>
      </c>
      <c r="P348" s="16">
        <f t="shared" si="10"/>
        <v>42261.500243055561</v>
      </c>
      <c r="Q348" s="17">
        <f t="shared" si="11"/>
        <v>2015</v>
      </c>
    </row>
    <row r="349" spans="1:17" ht="48" hidden="1" x14ac:dyDescent="0.2">
      <c r="A349">
        <v>347</v>
      </c>
      <c r="B349" s="1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8264</v>
      </c>
      <c r="O349" t="s">
        <v>8269</v>
      </c>
      <c r="P349" s="16">
        <f t="shared" si="10"/>
        <v>42292.495474537034</v>
      </c>
      <c r="Q349" s="17">
        <f t="shared" si="11"/>
        <v>2015</v>
      </c>
    </row>
    <row r="350" spans="1:17" ht="48" hidden="1" x14ac:dyDescent="0.2">
      <c r="A350">
        <v>348</v>
      </c>
      <c r="B350" s="1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8264</v>
      </c>
      <c r="O350" t="s">
        <v>8269</v>
      </c>
      <c r="P350" s="16">
        <f t="shared" si="10"/>
        <v>42207.58699074074</v>
      </c>
      <c r="Q350" s="17">
        <f t="shared" si="11"/>
        <v>2015</v>
      </c>
    </row>
    <row r="351" spans="1:17" ht="32" hidden="1" x14ac:dyDescent="0.2">
      <c r="A351">
        <v>349</v>
      </c>
      <c r="B351" s="1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8264</v>
      </c>
      <c r="O351" t="s">
        <v>8269</v>
      </c>
      <c r="P351" s="16">
        <f t="shared" si="10"/>
        <v>42760.498935185184</v>
      </c>
      <c r="Q351" s="17">
        <f t="shared" si="11"/>
        <v>2017</v>
      </c>
    </row>
    <row r="352" spans="1:17" ht="48" hidden="1" x14ac:dyDescent="0.2">
      <c r="A352">
        <v>350</v>
      </c>
      <c r="B352" s="1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8264</v>
      </c>
      <c r="O352" t="s">
        <v>8269</v>
      </c>
      <c r="P352" s="16">
        <f t="shared" si="10"/>
        <v>42586.066076388888</v>
      </c>
      <c r="Q352" s="17">
        <f t="shared" si="11"/>
        <v>2016</v>
      </c>
    </row>
    <row r="353" spans="1:17" ht="48" hidden="1" x14ac:dyDescent="0.2">
      <c r="A353">
        <v>351</v>
      </c>
      <c r="B353" s="1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8264</v>
      </c>
      <c r="O353" t="s">
        <v>8269</v>
      </c>
      <c r="P353" s="16">
        <f t="shared" si="10"/>
        <v>42427.964745370366</v>
      </c>
      <c r="Q353" s="17">
        <f t="shared" si="11"/>
        <v>2016</v>
      </c>
    </row>
    <row r="354" spans="1:17" ht="48" hidden="1" x14ac:dyDescent="0.2">
      <c r="A354">
        <v>352</v>
      </c>
      <c r="B354" s="1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8264</v>
      </c>
      <c r="O354" t="s">
        <v>8269</v>
      </c>
      <c r="P354" s="16">
        <f t="shared" si="10"/>
        <v>41890.167453703703</v>
      </c>
      <c r="Q354" s="17">
        <f t="shared" si="11"/>
        <v>2014</v>
      </c>
    </row>
    <row r="355" spans="1:17" ht="48" hidden="1" x14ac:dyDescent="0.2">
      <c r="A355">
        <v>353</v>
      </c>
      <c r="B355" s="1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8264</v>
      </c>
      <c r="O355" t="s">
        <v>8269</v>
      </c>
      <c r="P355" s="16">
        <f t="shared" si="10"/>
        <v>42297.791886574079</v>
      </c>
      <c r="Q355" s="17">
        <f t="shared" si="11"/>
        <v>2015</v>
      </c>
    </row>
    <row r="356" spans="1:17" ht="48" hidden="1" x14ac:dyDescent="0.2">
      <c r="A356">
        <v>354</v>
      </c>
      <c r="B356" s="1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8264</v>
      </c>
      <c r="O356" t="s">
        <v>8269</v>
      </c>
      <c r="P356" s="16">
        <f t="shared" si="10"/>
        <v>42438.827789351853</v>
      </c>
      <c r="Q356" s="17">
        <f t="shared" si="11"/>
        <v>2016</v>
      </c>
    </row>
    <row r="357" spans="1:17" ht="32" hidden="1" x14ac:dyDescent="0.2">
      <c r="A357">
        <v>355</v>
      </c>
      <c r="B357" s="1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8264</v>
      </c>
      <c r="O357" t="s">
        <v>8269</v>
      </c>
      <c r="P357" s="16">
        <f t="shared" si="10"/>
        <v>41943.293912037036</v>
      </c>
      <c r="Q357" s="17">
        <f t="shared" si="11"/>
        <v>2014</v>
      </c>
    </row>
    <row r="358" spans="1:17" ht="32" hidden="1" x14ac:dyDescent="0.2">
      <c r="A358">
        <v>356</v>
      </c>
      <c r="B358" s="1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8264</v>
      </c>
      <c r="O358" t="s">
        <v>8269</v>
      </c>
      <c r="P358" s="16">
        <f t="shared" si="10"/>
        <v>42415.803159722222</v>
      </c>
      <c r="Q358" s="17">
        <f t="shared" si="11"/>
        <v>2016</v>
      </c>
    </row>
    <row r="359" spans="1:17" ht="48" hidden="1" x14ac:dyDescent="0.2">
      <c r="A359">
        <v>357</v>
      </c>
      <c r="B359" s="1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8264</v>
      </c>
      <c r="O359" t="s">
        <v>8269</v>
      </c>
      <c r="P359" s="16">
        <f t="shared" si="10"/>
        <v>42078.222187499996</v>
      </c>
      <c r="Q359" s="17">
        <f t="shared" si="11"/>
        <v>2015</v>
      </c>
    </row>
    <row r="360" spans="1:17" ht="48" hidden="1" x14ac:dyDescent="0.2">
      <c r="A360">
        <v>358</v>
      </c>
      <c r="B360" s="1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8264</v>
      </c>
      <c r="O360" t="s">
        <v>8269</v>
      </c>
      <c r="P360" s="16">
        <f t="shared" si="10"/>
        <v>42507.860196759255</v>
      </c>
      <c r="Q360" s="17">
        <f t="shared" si="11"/>
        <v>2016</v>
      </c>
    </row>
    <row r="361" spans="1:17" ht="48" hidden="1" x14ac:dyDescent="0.2">
      <c r="A361">
        <v>359</v>
      </c>
      <c r="B361" s="1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8264</v>
      </c>
      <c r="O361" t="s">
        <v>8269</v>
      </c>
      <c r="P361" s="16">
        <f t="shared" si="10"/>
        <v>41935.070486111108</v>
      </c>
      <c r="Q361" s="17">
        <f t="shared" si="11"/>
        <v>2014</v>
      </c>
    </row>
    <row r="362" spans="1:17" ht="48" hidden="1" x14ac:dyDescent="0.2">
      <c r="A362">
        <v>360</v>
      </c>
      <c r="B362" s="1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8264</v>
      </c>
      <c r="O362" t="s">
        <v>8269</v>
      </c>
      <c r="P362" s="16">
        <f t="shared" si="10"/>
        <v>42163.897916666669</v>
      </c>
      <c r="Q362" s="17">
        <f t="shared" si="11"/>
        <v>2015</v>
      </c>
    </row>
    <row r="363" spans="1:17" ht="48" hidden="1" x14ac:dyDescent="0.2">
      <c r="A363">
        <v>361</v>
      </c>
      <c r="B363" s="1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8264</v>
      </c>
      <c r="O363" t="s">
        <v>8269</v>
      </c>
      <c r="P363" s="16">
        <f t="shared" si="10"/>
        <v>41936.001226851848</v>
      </c>
      <c r="Q363" s="17">
        <f t="shared" si="11"/>
        <v>2014</v>
      </c>
    </row>
    <row r="364" spans="1:17" ht="48" hidden="1" x14ac:dyDescent="0.2">
      <c r="A364">
        <v>362</v>
      </c>
      <c r="B364" s="1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8264</v>
      </c>
      <c r="O364" t="s">
        <v>8269</v>
      </c>
      <c r="P364" s="16">
        <f t="shared" si="10"/>
        <v>41837.210543981484</v>
      </c>
      <c r="Q364" s="17">
        <f t="shared" si="11"/>
        <v>2014</v>
      </c>
    </row>
    <row r="365" spans="1:17" ht="48" hidden="1" x14ac:dyDescent="0.2">
      <c r="A365">
        <v>363</v>
      </c>
      <c r="B365" s="1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8264</v>
      </c>
      <c r="O365" t="s">
        <v>8269</v>
      </c>
      <c r="P365" s="16">
        <f t="shared" si="10"/>
        <v>40255.744629629626</v>
      </c>
      <c r="Q365" s="17">
        <f t="shared" si="11"/>
        <v>2010</v>
      </c>
    </row>
    <row r="366" spans="1:17" ht="48" hidden="1" x14ac:dyDescent="0.2">
      <c r="A366">
        <v>364</v>
      </c>
      <c r="B366" s="1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8264</v>
      </c>
      <c r="O366" t="s">
        <v>8269</v>
      </c>
      <c r="P366" s="16">
        <f t="shared" si="10"/>
        <v>41780.859629629631</v>
      </c>
      <c r="Q366" s="17">
        <f t="shared" si="11"/>
        <v>2014</v>
      </c>
    </row>
    <row r="367" spans="1:17" ht="48" hidden="1" x14ac:dyDescent="0.2">
      <c r="A367">
        <v>365</v>
      </c>
      <c r="B367" s="1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8264</v>
      </c>
      <c r="O367" t="s">
        <v>8269</v>
      </c>
      <c r="P367" s="16">
        <f t="shared" si="10"/>
        <v>41668.606469907405</v>
      </c>
      <c r="Q367" s="17">
        <f t="shared" si="11"/>
        <v>2014</v>
      </c>
    </row>
    <row r="368" spans="1:17" ht="48" hidden="1" x14ac:dyDescent="0.2">
      <c r="A368">
        <v>366</v>
      </c>
      <c r="B368" s="1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8264</v>
      </c>
      <c r="O368" t="s">
        <v>8269</v>
      </c>
      <c r="P368" s="16">
        <f t="shared" si="10"/>
        <v>41019.793032407404</v>
      </c>
      <c r="Q368" s="17">
        <f t="shared" si="11"/>
        <v>2012</v>
      </c>
    </row>
    <row r="369" spans="1:17" ht="48" hidden="1" x14ac:dyDescent="0.2">
      <c r="A369">
        <v>367</v>
      </c>
      <c r="B369" s="1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8264</v>
      </c>
      <c r="O369" t="s">
        <v>8269</v>
      </c>
      <c r="P369" s="16">
        <f t="shared" si="10"/>
        <v>41355.577291666668</v>
      </c>
      <c r="Q369" s="17">
        <f t="shared" si="11"/>
        <v>2013</v>
      </c>
    </row>
    <row r="370" spans="1:17" ht="48" hidden="1" x14ac:dyDescent="0.2">
      <c r="A370">
        <v>368</v>
      </c>
      <c r="B370" s="1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8264</v>
      </c>
      <c r="O370" t="s">
        <v>8269</v>
      </c>
      <c r="P370" s="16">
        <f t="shared" si="10"/>
        <v>42043.605578703704</v>
      </c>
      <c r="Q370" s="17">
        <f t="shared" si="11"/>
        <v>2015</v>
      </c>
    </row>
    <row r="371" spans="1:17" ht="48" hidden="1" x14ac:dyDescent="0.2">
      <c r="A371">
        <v>369</v>
      </c>
      <c r="B371" s="1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8264</v>
      </c>
      <c r="O371" t="s">
        <v>8269</v>
      </c>
      <c r="P371" s="16">
        <f t="shared" si="10"/>
        <v>40893.551724537036</v>
      </c>
      <c r="Q371" s="17">
        <f t="shared" si="11"/>
        <v>2011</v>
      </c>
    </row>
    <row r="372" spans="1:17" ht="48" hidden="1" x14ac:dyDescent="0.2">
      <c r="A372">
        <v>370</v>
      </c>
      <c r="B372" s="1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8264</v>
      </c>
      <c r="O372" t="s">
        <v>8269</v>
      </c>
      <c r="P372" s="16">
        <f t="shared" si="10"/>
        <v>42711.795138888891</v>
      </c>
      <c r="Q372" s="17">
        <f t="shared" si="11"/>
        <v>2016</v>
      </c>
    </row>
    <row r="373" spans="1:17" ht="48" hidden="1" x14ac:dyDescent="0.2">
      <c r="A373">
        <v>371</v>
      </c>
      <c r="B373" s="1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8264</v>
      </c>
      <c r="O373" t="s">
        <v>8269</v>
      </c>
      <c r="P373" s="16">
        <f t="shared" si="10"/>
        <v>41261.767812500002</v>
      </c>
      <c r="Q373" s="17">
        <f t="shared" si="11"/>
        <v>2012</v>
      </c>
    </row>
    <row r="374" spans="1:17" ht="32" hidden="1" x14ac:dyDescent="0.2">
      <c r="A374">
        <v>372</v>
      </c>
      <c r="B374" s="1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8264</v>
      </c>
      <c r="O374" t="s">
        <v>8269</v>
      </c>
      <c r="P374" s="16">
        <f t="shared" si="10"/>
        <v>42425.576898148152</v>
      </c>
      <c r="Q374" s="17">
        <f t="shared" si="11"/>
        <v>2016</v>
      </c>
    </row>
    <row r="375" spans="1:17" ht="48" hidden="1" x14ac:dyDescent="0.2">
      <c r="A375">
        <v>373</v>
      </c>
      <c r="B375" s="1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8264</v>
      </c>
      <c r="O375" t="s">
        <v>8269</v>
      </c>
      <c r="P375" s="16">
        <f t="shared" si="10"/>
        <v>41078.91201388889</v>
      </c>
      <c r="Q375" s="17">
        <f t="shared" si="11"/>
        <v>2012</v>
      </c>
    </row>
    <row r="376" spans="1:17" ht="48" hidden="1" x14ac:dyDescent="0.2">
      <c r="A376">
        <v>374</v>
      </c>
      <c r="B376" s="1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8264</v>
      </c>
      <c r="O376" t="s">
        <v>8269</v>
      </c>
      <c r="P376" s="16">
        <f t="shared" si="10"/>
        <v>40757.889247685183</v>
      </c>
      <c r="Q376" s="17">
        <f t="shared" si="11"/>
        <v>2011</v>
      </c>
    </row>
    <row r="377" spans="1:17" ht="48" hidden="1" x14ac:dyDescent="0.2">
      <c r="A377">
        <v>375</v>
      </c>
      <c r="B377" s="1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8264</v>
      </c>
      <c r="O377" t="s">
        <v>8269</v>
      </c>
      <c r="P377" s="16">
        <f t="shared" si="10"/>
        <v>41657.985081018516</v>
      </c>
      <c r="Q377" s="17">
        <f t="shared" si="11"/>
        <v>2014</v>
      </c>
    </row>
    <row r="378" spans="1:17" ht="48" hidden="1" x14ac:dyDescent="0.2">
      <c r="A378">
        <v>376</v>
      </c>
      <c r="B378" s="1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8264</v>
      </c>
      <c r="O378" t="s">
        <v>8269</v>
      </c>
      <c r="P378" s="16">
        <f t="shared" si="10"/>
        <v>42576.452731481477</v>
      </c>
      <c r="Q378" s="17">
        <f t="shared" si="11"/>
        <v>2016</v>
      </c>
    </row>
    <row r="379" spans="1:17" ht="48" hidden="1" x14ac:dyDescent="0.2">
      <c r="A379">
        <v>377</v>
      </c>
      <c r="B379" s="1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8264</v>
      </c>
      <c r="O379" t="s">
        <v>8269</v>
      </c>
      <c r="P379" s="16">
        <f t="shared" si="10"/>
        <v>42292.250787037032</v>
      </c>
      <c r="Q379" s="17">
        <f t="shared" si="11"/>
        <v>2015</v>
      </c>
    </row>
    <row r="380" spans="1:17" ht="48" hidden="1" x14ac:dyDescent="0.2">
      <c r="A380">
        <v>378</v>
      </c>
      <c r="B380" s="1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8264</v>
      </c>
      <c r="O380" t="s">
        <v>8269</v>
      </c>
      <c r="P380" s="16">
        <f t="shared" si="10"/>
        <v>42370.571851851855</v>
      </c>
      <c r="Q380" s="17">
        <f t="shared" si="11"/>
        <v>2016</v>
      </c>
    </row>
    <row r="381" spans="1:17" ht="48" hidden="1" x14ac:dyDescent="0.2">
      <c r="A381">
        <v>379</v>
      </c>
      <c r="B381" s="1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8264</v>
      </c>
      <c r="O381" t="s">
        <v>8269</v>
      </c>
      <c r="P381" s="16">
        <f t="shared" si="10"/>
        <v>40987.688333333332</v>
      </c>
      <c r="Q381" s="17">
        <f t="shared" si="11"/>
        <v>2012</v>
      </c>
    </row>
    <row r="382" spans="1:17" ht="48" hidden="1" x14ac:dyDescent="0.2">
      <c r="A382">
        <v>380</v>
      </c>
      <c r="B382" s="1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8264</v>
      </c>
      <c r="O382" t="s">
        <v>8269</v>
      </c>
      <c r="P382" s="16">
        <f t="shared" si="10"/>
        <v>42367.719814814816</v>
      </c>
      <c r="Q382" s="17">
        <f t="shared" si="11"/>
        <v>2015</v>
      </c>
    </row>
    <row r="383" spans="1:17" ht="48" hidden="1" x14ac:dyDescent="0.2">
      <c r="A383">
        <v>381</v>
      </c>
      <c r="B383" s="1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8264</v>
      </c>
      <c r="O383" t="s">
        <v>8269</v>
      </c>
      <c r="P383" s="16">
        <f t="shared" si="10"/>
        <v>41085.698113425926</v>
      </c>
      <c r="Q383" s="17">
        <f t="shared" si="11"/>
        <v>2012</v>
      </c>
    </row>
    <row r="384" spans="1:17" ht="48" hidden="1" x14ac:dyDescent="0.2">
      <c r="A384">
        <v>382</v>
      </c>
      <c r="B384" s="1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8264</v>
      </c>
      <c r="O384" t="s">
        <v>8269</v>
      </c>
      <c r="P384" s="16">
        <f t="shared" si="10"/>
        <v>41144.709490740745</v>
      </c>
      <c r="Q384" s="17">
        <f t="shared" si="11"/>
        <v>2012</v>
      </c>
    </row>
    <row r="385" spans="1:17" ht="48" hidden="1" x14ac:dyDescent="0.2">
      <c r="A385">
        <v>383</v>
      </c>
      <c r="B385" s="1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8264</v>
      </c>
      <c r="O385" t="s">
        <v>8269</v>
      </c>
      <c r="P385" s="16">
        <f t="shared" si="10"/>
        <v>41755.117581018516</v>
      </c>
      <c r="Q385" s="17">
        <f t="shared" si="11"/>
        <v>2014</v>
      </c>
    </row>
    <row r="386" spans="1:17" ht="48" hidden="1" x14ac:dyDescent="0.2">
      <c r="A386">
        <v>384</v>
      </c>
      <c r="B386" s="1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8264</v>
      </c>
      <c r="O386" t="s">
        <v>8269</v>
      </c>
      <c r="P386" s="16">
        <f t="shared" si="10"/>
        <v>41980.781793981485</v>
      </c>
      <c r="Q386" s="17">
        <f t="shared" si="11"/>
        <v>2014</v>
      </c>
    </row>
    <row r="387" spans="1:17" ht="48" hidden="1" x14ac:dyDescent="0.2">
      <c r="A387">
        <v>385</v>
      </c>
      <c r="B387" s="1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8264</v>
      </c>
      <c r="O387" t="s">
        <v>8269</v>
      </c>
      <c r="P387" s="16">
        <f t="shared" ref="P387:P450" si="12">(((J387/60)/60)/24)+DATE(1970,1,1)</f>
        <v>41934.584502314814</v>
      </c>
      <c r="Q387" s="17">
        <f t="shared" ref="Q387:Q450" si="13">YEAR(P387)</f>
        <v>2014</v>
      </c>
    </row>
    <row r="388" spans="1:17" ht="48" hidden="1" x14ac:dyDescent="0.2">
      <c r="A388">
        <v>386</v>
      </c>
      <c r="B388" s="1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8264</v>
      </c>
      <c r="O388" t="s">
        <v>8269</v>
      </c>
      <c r="P388" s="16">
        <f t="shared" si="12"/>
        <v>42211.951284722221</v>
      </c>
      <c r="Q388" s="17">
        <f t="shared" si="13"/>
        <v>2015</v>
      </c>
    </row>
    <row r="389" spans="1:17" ht="48" hidden="1" x14ac:dyDescent="0.2">
      <c r="A389">
        <v>387</v>
      </c>
      <c r="B389" s="1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8264</v>
      </c>
      <c r="O389" t="s">
        <v>8269</v>
      </c>
      <c r="P389" s="16">
        <f t="shared" si="12"/>
        <v>42200.67659722222</v>
      </c>
      <c r="Q389" s="17">
        <f t="shared" si="13"/>
        <v>2015</v>
      </c>
    </row>
    <row r="390" spans="1:17" ht="48" hidden="1" x14ac:dyDescent="0.2">
      <c r="A390">
        <v>388</v>
      </c>
      <c r="B390" s="1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8264</v>
      </c>
      <c r="O390" t="s">
        <v>8269</v>
      </c>
      <c r="P390" s="16">
        <f t="shared" si="12"/>
        <v>42549.076157407413</v>
      </c>
      <c r="Q390" s="17">
        <f t="shared" si="13"/>
        <v>2016</v>
      </c>
    </row>
    <row r="391" spans="1:17" ht="48" hidden="1" x14ac:dyDescent="0.2">
      <c r="A391">
        <v>389</v>
      </c>
      <c r="B391" s="1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8264</v>
      </c>
      <c r="O391" t="s">
        <v>8269</v>
      </c>
      <c r="P391" s="16">
        <f t="shared" si="12"/>
        <v>41674.063078703701</v>
      </c>
      <c r="Q391" s="17">
        <f t="shared" si="13"/>
        <v>2014</v>
      </c>
    </row>
    <row r="392" spans="1:17" ht="48" hidden="1" x14ac:dyDescent="0.2">
      <c r="A392">
        <v>390</v>
      </c>
      <c r="B392" s="1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8264</v>
      </c>
      <c r="O392" t="s">
        <v>8269</v>
      </c>
      <c r="P392" s="16">
        <f t="shared" si="12"/>
        <v>42112.036712962959</v>
      </c>
      <c r="Q392" s="17">
        <f t="shared" si="13"/>
        <v>2015</v>
      </c>
    </row>
    <row r="393" spans="1:17" ht="48" hidden="1" x14ac:dyDescent="0.2">
      <c r="A393">
        <v>391</v>
      </c>
      <c r="B393" s="1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8264</v>
      </c>
      <c r="O393" t="s">
        <v>8269</v>
      </c>
      <c r="P393" s="16">
        <f t="shared" si="12"/>
        <v>40865.042256944449</v>
      </c>
      <c r="Q393" s="17">
        <f t="shared" si="13"/>
        <v>2011</v>
      </c>
    </row>
    <row r="394" spans="1:17" ht="48" hidden="1" x14ac:dyDescent="0.2">
      <c r="A394">
        <v>392</v>
      </c>
      <c r="B394" s="1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8264</v>
      </c>
      <c r="O394" t="s">
        <v>8269</v>
      </c>
      <c r="P394" s="16">
        <f t="shared" si="12"/>
        <v>40763.717256944445</v>
      </c>
      <c r="Q394" s="17">
        <f t="shared" si="13"/>
        <v>2011</v>
      </c>
    </row>
    <row r="395" spans="1:17" ht="32" hidden="1" x14ac:dyDescent="0.2">
      <c r="A395">
        <v>393</v>
      </c>
      <c r="B395" s="1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8264</v>
      </c>
      <c r="O395" t="s">
        <v>8269</v>
      </c>
      <c r="P395" s="16">
        <f t="shared" si="12"/>
        <v>41526.708935185183</v>
      </c>
      <c r="Q395" s="17">
        <f t="shared" si="13"/>
        <v>2013</v>
      </c>
    </row>
    <row r="396" spans="1:17" ht="48" hidden="1" x14ac:dyDescent="0.2">
      <c r="A396">
        <v>394</v>
      </c>
      <c r="B396" s="1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8264</v>
      </c>
      <c r="O396" t="s">
        <v>8269</v>
      </c>
      <c r="P396" s="16">
        <f t="shared" si="12"/>
        <v>42417.818078703705</v>
      </c>
      <c r="Q396" s="17">
        <f t="shared" si="13"/>
        <v>2016</v>
      </c>
    </row>
    <row r="397" spans="1:17" ht="48" hidden="1" x14ac:dyDescent="0.2">
      <c r="A397">
        <v>395</v>
      </c>
      <c r="B397" s="1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8264</v>
      </c>
      <c r="O397" t="s">
        <v>8269</v>
      </c>
      <c r="P397" s="16">
        <f t="shared" si="12"/>
        <v>40990.909259259257</v>
      </c>
      <c r="Q397" s="17">
        <f t="shared" si="13"/>
        <v>2012</v>
      </c>
    </row>
    <row r="398" spans="1:17" ht="48" hidden="1" x14ac:dyDescent="0.2">
      <c r="A398">
        <v>396</v>
      </c>
      <c r="B398" s="1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8264</v>
      </c>
      <c r="O398" t="s">
        <v>8269</v>
      </c>
      <c r="P398" s="16">
        <f t="shared" si="12"/>
        <v>41082.564884259256</v>
      </c>
      <c r="Q398" s="17">
        <f t="shared" si="13"/>
        <v>2012</v>
      </c>
    </row>
    <row r="399" spans="1:17" ht="64" hidden="1" x14ac:dyDescent="0.2">
      <c r="A399">
        <v>397</v>
      </c>
      <c r="B399" s="1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8264</v>
      </c>
      <c r="O399" t="s">
        <v>8269</v>
      </c>
      <c r="P399" s="16">
        <f t="shared" si="12"/>
        <v>40379.776435185187</v>
      </c>
      <c r="Q399" s="17">
        <f t="shared" si="13"/>
        <v>2010</v>
      </c>
    </row>
    <row r="400" spans="1:17" ht="48" hidden="1" x14ac:dyDescent="0.2">
      <c r="A400">
        <v>398</v>
      </c>
      <c r="B400" s="1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8264</v>
      </c>
      <c r="O400" t="s">
        <v>8269</v>
      </c>
      <c r="P400" s="16">
        <f t="shared" si="12"/>
        <v>42078.793124999997</v>
      </c>
      <c r="Q400" s="17">
        <f t="shared" si="13"/>
        <v>2015</v>
      </c>
    </row>
    <row r="401" spans="1:17" ht="48" hidden="1" x14ac:dyDescent="0.2">
      <c r="A401">
        <v>399</v>
      </c>
      <c r="B401" s="1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8264</v>
      </c>
      <c r="O401" t="s">
        <v>8269</v>
      </c>
      <c r="P401" s="16">
        <f t="shared" si="12"/>
        <v>42687.875775462962</v>
      </c>
      <c r="Q401" s="17">
        <f t="shared" si="13"/>
        <v>2016</v>
      </c>
    </row>
    <row r="402" spans="1:17" ht="48" hidden="1" x14ac:dyDescent="0.2">
      <c r="A402">
        <v>400</v>
      </c>
      <c r="B402" s="1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8264</v>
      </c>
      <c r="O402" t="s">
        <v>8269</v>
      </c>
      <c r="P402" s="16">
        <f t="shared" si="12"/>
        <v>41745.635960648149</v>
      </c>
      <c r="Q402" s="17">
        <f t="shared" si="13"/>
        <v>2014</v>
      </c>
    </row>
    <row r="403" spans="1:17" ht="48" hidden="1" x14ac:dyDescent="0.2">
      <c r="A403">
        <v>401</v>
      </c>
      <c r="B403" s="1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8264</v>
      </c>
      <c r="O403" t="s">
        <v>8269</v>
      </c>
      <c r="P403" s="16">
        <f t="shared" si="12"/>
        <v>40732.842245370368</v>
      </c>
      <c r="Q403" s="17">
        <f t="shared" si="13"/>
        <v>2011</v>
      </c>
    </row>
    <row r="404" spans="1:17" ht="48" hidden="1" x14ac:dyDescent="0.2">
      <c r="A404">
        <v>402</v>
      </c>
      <c r="B404" s="1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8264</v>
      </c>
      <c r="O404" t="s">
        <v>8269</v>
      </c>
      <c r="P404" s="16">
        <f t="shared" si="12"/>
        <v>42292.539548611108</v>
      </c>
      <c r="Q404" s="17">
        <f t="shared" si="13"/>
        <v>2015</v>
      </c>
    </row>
    <row r="405" spans="1:17" ht="48" hidden="1" x14ac:dyDescent="0.2">
      <c r="A405">
        <v>403</v>
      </c>
      <c r="B405" s="1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8264</v>
      </c>
      <c r="O405" t="s">
        <v>8269</v>
      </c>
      <c r="P405" s="16">
        <f t="shared" si="12"/>
        <v>40718.310659722221</v>
      </c>
      <c r="Q405" s="17">
        <f t="shared" si="13"/>
        <v>2011</v>
      </c>
    </row>
    <row r="406" spans="1:17" ht="48" hidden="1" x14ac:dyDescent="0.2">
      <c r="A406">
        <v>404</v>
      </c>
      <c r="B406" s="1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8264</v>
      </c>
      <c r="O406" t="s">
        <v>8269</v>
      </c>
      <c r="P406" s="16">
        <f t="shared" si="12"/>
        <v>41646.628032407411</v>
      </c>
      <c r="Q406" s="17">
        <f t="shared" si="13"/>
        <v>2014</v>
      </c>
    </row>
    <row r="407" spans="1:17" ht="32" hidden="1" x14ac:dyDescent="0.2">
      <c r="A407">
        <v>405</v>
      </c>
      <c r="B407" s="1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8264</v>
      </c>
      <c r="O407" t="s">
        <v>8269</v>
      </c>
      <c r="P407" s="16">
        <f t="shared" si="12"/>
        <v>41674.08494212963</v>
      </c>
      <c r="Q407" s="17">
        <f t="shared" si="13"/>
        <v>2014</v>
      </c>
    </row>
    <row r="408" spans="1:17" ht="48" hidden="1" x14ac:dyDescent="0.2">
      <c r="A408">
        <v>406</v>
      </c>
      <c r="B408" s="1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8264</v>
      </c>
      <c r="O408" t="s">
        <v>8269</v>
      </c>
      <c r="P408" s="16">
        <f t="shared" si="12"/>
        <v>40638.162465277775</v>
      </c>
      <c r="Q408" s="17">
        <f t="shared" si="13"/>
        <v>2011</v>
      </c>
    </row>
    <row r="409" spans="1:17" ht="48" hidden="1" x14ac:dyDescent="0.2">
      <c r="A409">
        <v>407</v>
      </c>
      <c r="B409" s="1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8264</v>
      </c>
      <c r="O409" t="s">
        <v>8269</v>
      </c>
      <c r="P409" s="16">
        <f t="shared" si="12"/>
        <v>40806.870949074073</v>
      </c>
      <c r="Q409" s="17">
        <f t="shared" si="13"/>
        <v>2011</v>
      </c>
    </row>
    <row r="410" spans="1:17" ht="48" hidden="1" x14ac:dyDescent="0.2">
      <c r="A410">
        <v>408</v>
      </c>
      <c r="B410" s="1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8264</v>
      </c>
      <c r="O410" t="s">
        <v>8269</v>
      </c>
      <c r="P410" s="16">
        <f t="shared" si="12"/>
        <v>41543.735995370371</v>
      </c>
      <c r="Q410" s="17">
        <f t="shared" si="13"/>
        <v>2013</v>
      </c>
    </row>
    <row r="411" spans="1:17" ht="48" hidden="1" x14ac:dyDescent="0.2">
      <c r="A411">
        <v>409</v>
      </c>
      <c r="B411" s="1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8264</v>
      </c>
      <c r="O411" t="s">
        <v>8269</v>
      </c>
      <c r="P411" s="16">
        <f t="shared" si="12"/>
        <v>42543.862777777773</v>
      </c>
      <c r="Q411" s="17">
        <f t="shared" si="13"/>
        <v>2016</v>
      </c>
    </row>
    <row r="412" spans="1:17" ht="48" hidden="1" x14ac:dyDescent="0.2">
      <c r="A412">
        <v>410</v>
      </c>
      <c r="B412" s="1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8264</v>
      </c>
      <c r="O412" t="s">
        <v>8269</v>
      </c>
      <c r="P412" s="16">
        <f t="shared" si="12"/>
        <v>42113.981446759266</v>
      </c>
      <c r="Q412" s="17">
        <f t="shared" si="13"/>
        <v>2015</v>
      </c>
    </row>
    <row r="413" spans="1:17" ht="48" hidden="1" x14ac:dyDescent="0.2">
      <c r="A413">
        <v>411</v>
      </c>
      <c r="B413" s="1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8264</v>
      </c>
      <c r="O413" t="s">
        <v>8269</v>
      </c>
      <c r="P413" s="16">
        <f t="shared" si="12"/>
        <v>41598.17597222222</v>
      </c>
      <c r="Q413" s="17">
        <f t="shared" si="13"/>
        <v>2013</v>
      </c>
    </row>
    <row r="414" spans="1:17" ht="48" hidden="1" x14ac:dyDescent="0.2">
      <c r="A414">
        <v>412</v>
      </c>
      <c r="B414" s="1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8264</v>
      </c>
      <c r="O414" t="s">
        <v>8269</v>
      </c>
      <c r="P414" s="16">
        <f t="shared" si="12"/>
        <v>41099.742800925924</v>
      </c>
      <c r="Q414" s="17">
        <f t="shared" si="13"/>
        <v>2012</v>
      </c>
    </row>
    <row r="415" spans="1:17" ht="48" hidden="1" x14ac:dyDescent="0.2">
      <c r="A415">
        <v>413</v>
      </c>
      <c r="B415" s="1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8264</v>
      </c>
      <c r="O415" t="s">
        <v>8269</v>
      </c>
      <c r="P415" s="16">
        <f t="shared" si="12"/>
        <v>41079.877442129626</v>
      </c>
      <c r="Q415" s="17">
        <f t="shared" si="13"/>
        <v>2012</v>
      </c>
    </row>
    <row r="416" spans="1:17" ht="48" hidden="1" x14ac:dyDescent="0.2">
      <c r="A416">
        <v>414</v>
      </c>
      <c r="B416" s="1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8264</v>
      </c>
      <c r="O416" t="s">
        <v>8269</v>
      </c>
      <c r="P416" s="16">
        <f t="shared" si="12"/>
        <v>41529.063252314816</v>
      </c>
      <c r="Q416" s="17">
        <f t="shared" si="13"/>
        <v>2013</v>
      </c>
    </row>
    <row r="417" spans="1:17" ht="64" hidden="1" x14ac:dyDescent="0.2">
      <c r="A417">
        <v>415</v>
      </c>
      <c r="B417" s="1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8264</v>
      </c>
      <c r="O417" t="s">
        <v>8269</v>
      </c>
      <c r="P417" s="16">
        <f t="shared" si="12"/>
        <v>41904.851875</v>
      </c>
      <c r="Q417" s="17">
        <f t="shared" si="13"/>
        <v>2014</v>
      </c>
    </row>
    <row r="418" spans="1:17" ht="32" hidden="1" x14ac:dyDescent="0.2">
      <c r="A418">
        <v>416</v>
      </c>
      <c r="B418" s="1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8264</v>
      </c>
      <c r="O418" t="s">
        <v>8269</v>
      </c>
      <c r="P418" s="16">
        <f t="shared" si="12"/>
        <v>41648.396192129629</v>
      </c>
      <c r="Q418" s="17">
        <f t="shared" si="13"/>
        <v>2014</v>
      </c>
    </row>
    <row r="419" spans="1:17" ht="48" hidden="1" x14ac:dyDescent="0.2">
      <c r="A419">
        <v>417</v>
      </c>
      <c r="B419" s="1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8264</v>
      </c>
      <c r="O419" t="s">
        <v>8269</v>
      </c>
      <c r="P419" s="16">
        <f t="shared" si="12"/>
        <v>41360.970601851855</v>
      </c>
      <c r="Q419" s="17">
        <f t="shared" si="13"/>
        <v>2013</v>
      </c>
    </row>
    <row r="420" spans="1:17" ht="48" hidden="1" x14ac:dyDescent="0.2">
      <c r="A420">
        <v>418</v>
      </c>
      <c r="B420" s="1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8264</v>
      </c>
      <c r="O420" t="s">
        <v>8269</v>
      </c>
      <c r="P420" s="16">
        <f t="shared" si="12"/>
        <v>42178.282372685186</v>
      </c>
      <c r="Q420" s="17">
        <f t="shared" si="13"/>
        <v>2015</v>
      </c>
    </row>
    <row r="421" spans="1:17" ht="48" hidden="1" x14ac:dyDescent="0.2">
      <c r="A421">
        <v>419</v>
      </c>
      <c r="B421" s="1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8264</v>
      </c>
      <c r="O421" t="s">
        <v>8269</v>
      </c>
      <c r="P421" s="16">
        <f t="shared" si="12"/>
        <v>41394.842442129629</v>
      </c>
      <c r="Q421" s="17">
        <f t="shared" si="13"/>
        <v>2013</v>
      </c>
    </row>
    <row r="422" spans="1:17" ht="48" hidden="1" x14ac:dyDescent="0.2">
      <c r="A422">
        <v>420</v>
      </c>
      <c r="B422" s="1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8264</v>
      </c>
      <c r="O422" t="s">
        <v>8270</v>
      </c>
      <c r="P422" s="16">
        <f t="shared" si="12"/>
        <v>41682.23646990741</v>
      </c>
      <c r="Q422" s="17">
        <f t="shared" si="13"/>
        <v>2014</v>
      </c>
    </row>
    <row r="423" spans="1:17" ht="48" hidden="1" x14ac:dyDescent="0.2">
      <c r="A423">
        <v>421</v>
      </c>
      <c r="B423" s="1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8264</v>
      </c>
      <c r="O423" t="s">
        <v>8270</v>
      </c>
      <c r="P423" s="16">
        <f t="shared" si="12"/>
        <v>42177.491388888884</v>
      </c>
      <c r="Q423" s="17">
        <f t="shared" si="13"/>
        <v>2015</v>
      </c>
    </row>
    <row r="424" spans="1:17" ht="48" hidden="1" x14ac:dyDescent="0.2">
      <c r="A424">
        <v>422</v>
      </c>
      <c r="B424" s="1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8264</v>
      </c>
      <c r="O424" t="s">
        <v>8270</v>
      </c>
      <c r="P424" s="16">
        <f t="shared" si="12"/>
        <v>41863.260381944441</v>
      </c>
      <c r="Q424" s="17">
        <f t="shared" si="13"/>
        <v>2014</v>
      </c>
    </row>
    <row r="425" spans="1:17" ht="48" hidden="1" x14ac:dyDescent="0.2">
      <c r="A425">
        <v>423</v>
      </c>
      <c r="B425" s="1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8264</v>
      </c>
      <c r="O425" t="s">
        <v>8270</v>
      </c>
      <c r="P425" s="16">
        <f t="shared" si="12"/>
        <v>41400.92627314815</v>
      </c>
      <c r="Q425" s="17">
        <f t="shared" si="13"/>
        <v>2013</v>
      </c>
    </row>
    <row r="426" spans="1:17" ht="48" hidden="1" x14ac:dyDescent="0.2">
      <c r="A426">
        <v>424</v>
      </c>
      <c r="B426" s="1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8264</v>
      </c>
      <c r="O426" t="s">
        <v>8270</v>
      </c>
      <c r="P426" s="16">
        <f t="shared" si="12"/>
        <v>40934.376145833332</v>
      </c>
      <c r="Q426" s="17">
        <f t="shared" si="13"/>
        <v>2012</v>
      </c>
    </row>
    <row r="427" spans="1:17" ht="48" hidden="1" x14ac:dyDescent="0.2">
      <c r="A427">
        <v>425</v>
      </c>
      <c r="B427" s="1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8264</v>
      </c>
      <c r="O427" t="s">
        <v>8270</v>
      </c>
      <c r="P427" s="16">
        <f t="shared" si="12"/>
        <v>42275.861157407402</v>
      </c>
      <c r="Q427" s="17">
        <f t="shared" si="13"/>
        <v>2015</v>
      </c>
    </row>
    <row r="428" spans="1:17" ht="48" hidden="1" x14ac:dyDescent="0.2">
      <c r="A428">
        <v>426</v>
      </c>
      <c r="B428" s="1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8264</v>
      </c>
      <c r="O428" t="s">
        <v>8270</v>
      </c>
      <c r="P428" s="16">
        <f t="shared" si="12"/>
        <v>42400.711967592593</v>
      </c>
      <c r="Q428" s="17">
        <f t="shared" si="13"/>
        <v>2016</v>
      </c>
    </row>
    <row r="429" spans="1:17" ht="48" hidden="1" x14ac:dyDescent="0.2">
      <c r="A429">
        <v>427</v>
      </c>
      <c r="B429" s="1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8264</v>
      </c>
      <c r="O429" t="s">
        <v>8270</v>
      </c>
      <c r="P429" s="16">
        <f t="shared" si="12"/>
        <v>42285.909027777772</v>
      </c>
      <c r="Q429" s="17">
        <f t="shared" si="13"/>
        <v>2015</v>
      </c>
    </row>
    <row r="430" spans="1:17" ht="32" hidden="1" x14ac:dyDescent="0.2">
      <c r="A430">
        <v>428</v>
      </c>
      <c r="B430" s="1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8264</v>
      </c>
      <c r="O430" t="s">
        <v>8270</v>
      </c>
      <c r="P430" s="16">
        <f t="shared" si="12"/>
        <v>41778.766724537039</v>
      </c>
      <c r="Q430" s="17">
        <f t="shared" si="13"/>
        <v>2014</v>
      </c>
    </row>
    <row r="431" spans="1:17" ht="64" hidden="1" x14ac:dyDescent="0.2">
      <c r="A431">
        <v>429</v>
      </c>
      <c r="B431" s="1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8264</v>
      </c>
      <c r="O431" t="s">
        <v>8270</v>
      </c>
      <c r="P431" s="16">
        <f t="shared" si="12"/>
        <v>40070.901412037041</v>
      </c>
      <c r="Q431" s="17">
        <f t="shared" si="13"/>
        <v>2009</v>
      </c>
    </row>
    <row r="432" spans="1:17" ht="32" hidden="1" x14ac:dyDescent="0.2">
      <c r="A432">
        <v>430</v>
      </c>
      <c r="B432" s="1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8264</v>
      </c>
      <c r="O432" t="s">
        <v>8270</v>
      </c>
      <c r="P432" s="16">
        <f t="shared" si="12"/>
        <v>41513.107256944444</v>
      </c>
      <c r="Q432" s="17">
        <f t="shared" si="13"/>
        <v>2013</v>
      </c>
    </row>
    <row r="433" spans="1:17" ht="48" hidden="1" x14ac:dyDescent="0.2">
      <c r="A433">
        <v>431</v>
      </c>
      <c r="B433" s="1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8264</v>
      </c>
      <c r="O433" t="s">
        <v>8270</v>
      </c>
      <c r="P433" s="16">
        <f t="shared" si="12"/>
        <v>42526.871331018512</v>
      </c>
      <c r="Q433" s="17">
        <f t="shared" si="13"/>
        <v>2016</v>
      </c>
    </row>
    <row r="434" spans="1:17" ht="48" hidden="1" x14ac:dyDescent="0.2">
      <c r="A434">
        <v>432</v>
      </c>
      <c r="B434" s="1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8264</v>
      </c>
      <c r="O434" t="s">
        <v>8270</v>
      </c>
      <c r="P434" s="16">
        <f t="shared" si="12"/>
        <v>42238.726631944446</v>
      </c>
      <c r="Q434" s="17">
        <f t="shared" si="13"/>
        <v>2015</v>
      </c>
    </row>
    <row r="435" spans="1:17" ht="64" hidden="1" x14ac:dyDescent="0.2">
      <c r="A435">
        <v>433</v>
      </c>
      <c r="B435" s="1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8264</v>
      </c>
      <c r="O435" t="s">
        <v>8270</v>
      </c>
      <c r="P435" s="16">
        <f t="shared" si="12"/>
        <v>42228.629884259266</v>
      </c>
      <c r="Q435" s="17">
        <f t="shared" si="13"/>
        <v>2015</v>
      </c>
    </row>
    <row r="436" spans="1:17" ht="48" hidden="1" x14ac:dyDescent="0.2">
      <c r="A436">
        <v>434</v>
      </c>
      <c r="B436" s="1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8264</v>
      </c>
      <c r="O436" t="s">
        <v>8270</v>
      </c>
      <c r="P436" s="16">
        <f t="shared" si="12"/>
        <v>41576.834513888891</v>
      </c>
      <c r="Q436" s="17">
        <f t="shared" si="13"/>
        <v>2013</v>
      </c>
    </row>
    <row r="437" spans="1:17" ht="48" hidden="1" x14ac:dyDescent="0.2">
      <c r="A437">
        <v>435</v>
      </c>
      <c r="B437" s="1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8264</v>
      </c>
      <c r="O437" t="s">
        <v>8270</v>
      </c>
      <c r="P437" s="16">
        <f t="shared" si="12"/>
        <v>41500.747453703705</v>
      </c>
      <c r="Q437" s="17">
        <f t="shared" si="13"/>
        <v>2013</v>
      </c>
    </row>
    <row r="438" spans="1:17" ht="48" hidden="1" x14ac:dyDescent="0.2">
      <c r="A438">
        <v>436</v>
      </c>
      <c r="B438" s="1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8264</v>
      </c>
      <c r="O438" t="s">
        <v>8270</v>
      </c>
      <c r="P438" s="16">
        <f t="shared" si="12"/>
        <v>41456.36241898148</v>
      </c>
      <c r="Q438" s="17">
        <f t="shared" si="13"/>
        <v>2013</v>
      </c>
    </row>
    <row r="439" spans="1:17" ht="48" hidden="1" x14ac:dyDescent="0.2">
      <c r="A439">
        <v>437</v>
      </c>
      <c r="B439" s="1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8264</v>
      </c>
      <c r="O439" t="s">
        <v>8270</v>
      </c>
      <c r="P439" s="16">
        <f t="shared" si="12"/>
        <v>42591.31858796296</v>
      </c>
      <c r="Q439" s="17">
        <f t="shared" si="13"/>
        <v>2016</v>
      </c>
    </row>
    <row r="440" spans="1:17" ht="48" hidden="1" x14ac:dyDescent="0.2">
      <c r="A440">
        <v>438</v>
      </c>
      <c r="B440" s="1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8264</v>
      </c>
      <c r="O440" t="s">
        <v>8270</v>
      </c>
      <c r="P440" s="16">
        <f t="shared" si="12"/>
        <v>42296.261087962965</v>
      </c>
      <c r="Q440" s="17">
        <f t="shared" si="13"/>
        <v>2015</v>
      </c>
    </row>
    <row r="441" spans="1:17" ht="48" hidden="1" x14ac:dyDescent="0.2">
      <c r="A441">
        <v>439</v>
      </c>
      <c r="B441" s="1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8264</v>
      </c>
      <c r="O441" t="s">
        <v>8270</v>
      </c>
      <c r="P441" s="16">
        <f t="shared" si="12"/>
        <v>41919.761782407404</v>
      </c>
      <c r="Q441" s="17">
        <f t="shared" si="13"/>
        <v>2014</v>
      </c>
    </row>
    <row r="442" spans="1:17" ht="48" hidden="1" x14ac:dyDescent="0.2">
      <c r="A442">
        <v>440</v>
      </c>
      <c r="B442" s="1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8264</v>
      </c>
      <c r="O442" t="s">
        <v>8270</v>
      </c>
      <c r="P442" s="16">
        <f t="shared" si="12"/>
        <v>42423.985567129625</v>
      </c>
      <c r="Q442" s="17">
        <f t="shared" si="13"/>
        <v>2016</v>
      </c>
    </row>
    <row r="443" spans="1:17" ht="48" hidden="1" x14ac:dyDescent="0.2">
      <c r="A443">
        <v>441</v>
      </c>
      <c r="B443" s="1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8264</v>
      </c>
      <c r="O443" t="s">
        <v>8270</v>
      </c>
      <c r="P443" s="16">
        <f t="shared" si="12"/>
        <v>41550.793935185182</v>
      </c>
      <c r="Q443" s="17">
        <f t="shared" si="13"/>
        <v>2013</v>
      </c>
    </row>
    <row r="444" spans="1:17" ht="16" hidden="1" x14ac:dyDescent="0.2">
      <c r="A444">
        <v>442</v>
      </c>
      <c r="B444" s="1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8264</v>
      </c>
      <c r="O444" t="s">
        <v>8270</v>
      </c>
      <c r="P444" s="16">
        <f t="shared" si="12"/>
        <v>42024.888692129629</v>
      </c>
      <c r="Q444" s="17">
        <f t="shared" si="13"/>
        <v>2015</v>
      </c>
    </row>
    <row r="445" spans="1:17" ht="48" hidden="1" x14ac:dyDescent="0.2">
      <c r="A445">
        <v>443</v>
      </c>
      <c r="B445" s="1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8264</v>
      </c>
      <c r="O445" t="s">
        <v>8270</v>
      </c>
      <c r="P445" s="16">
        <f t="shared" si="12"/>
        <v>41650.015057870369</v>
      </c>
      <c r="Q445" s="17">
        <f t="shared" si="13"/>
        <v>2014</v>
      </c>
    </row>
    <row r="446" spans="1:17" ht="32" hidden="1" x14ac:dyDescent="0.2">
      <c r="A446">
        <v>444</v>
      </c>
      <c r="B446" s="1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8264</v>
      </c>
      <c r="O446" t="s">
        <v>8270</v>
      </c>
      <c r="P446" s="16">
        <f t="shared" si="12"/>
        <v>40894.906956018516</v>
      </c>
      <c r="Q446" s="17">
        <f t="shared" si="13"/>
        <v>2011</v>
      </c>
    </row>
    <row r="447" spans="1:17" ht="48" hidden="1" x14ac:dyDescent="0.2">
      <c r="A447">
        <v>445</v>
      </c>
      <c r="B447" s="1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8264</v>
      </c>
      <c r="O447" t="s">
        <v>8270</v>
      </c>
      <c r="P447" s="16">
        <f t="shared" si="12"/>
        <v>42130.335358796292</v>
      </c>
      <c r="Q447" s="17">
        <f t="shared" si="13"/>
        <v>2015</v>
      </c>
    </row>
    <row r="448" spans="1:17" ht="48" hidden="1" x14ac:dyDescent="0.2">
      <c r="A448">
        <v>446</v>
      </c>
      <c r="B448" s="1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8264</v>
      </c>
      <c r="O448" t="s">
        <v>8270</v>
      </c>
      <c r="P448" s="16">
        <f t="shared" si="12"/>
        <v>42037.083564814813</v>
      </c>
      <c r="Q448" s="17">
        <f t="shared" si="13"/>
        <v>2015</v>
      </c>
    </row>
    <row r="449" spans="1:17" ht="48" hidden="1" x14ac:dyDescent="0.2">
      <c r="A449">
        <v>447</v>
      </c>
      <c r="B449" s="1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8264</v>
      </c>
      <c r="O449" t="s">
        <v>8270</v>
      </c>
      <c r="P449" s="16">
        <f t="shared" si="12"/>
        <v>41331.555127314816</v>
      </c>
      <c r="Q449" s="17">
        <f t="shared" si="13"/>
        <v>2013</v>
      </c>
    </row>
    <row r="450" spans="1:17" ht="48" hidden="1" x14ac:dyDescent="0.2">
      <c r="A450">
        <v>448</v>
      </c>
      <c r="B450" s="1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8264</v>
      </c>
      <c r="O450" t="s">
        <v>8270</v>
      </c>
      <c r="P450" s="16">
        <f t="shared" si="12"/>
        <v>41753.758043981477</v>
      </c>
      <c r="Q450" s="17">
        <f t="shared" si="13"/>
        <v>2014</v>
      </c>
    </row>
    <row r="451" spans="1:17" ht="48" hidden="1" x14ac:dyDescent="0.2">
      <c r="A451">
        <v>449</v>
      </c>
      <c r="B451" s="1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8264</v>
      </c>
      <c r="O451" t="s">
        <v>8270</v>
      </c>
      <c r="P451" s="16">
        <f t="shared" ref="P451:P514" si="14">(((J451/60)/60)/24)+DATE(1970,1,1)</f>
        <v>41534.568113425928</v>
      </c>
      <c r="Q451" s="17">
        <f t="shared" ref="Q451:Q514" si="15">YEAR(P451)</f>
        <v>2013</v>
      </c>
    </row>
    <row r="452" spans="1:17" ht="48" hidden="1" x14ac:dyDescent="0.2">
      <c r="A452">
        <v>450</v>
      </c>
      <c r="B452" s="1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8264</v>
      </c>
      <c r="O452" t="s">
        <v>8270</v>
      </c>
      <c r="P452" s="16">
        <f t="shared" si="14"/>
        <v>41654.946759259255</v>
      </c>
      <c r="Q452" s="17">
        <f t="shared" si="15"/>
        <v>2014</v>
      </c>
    </row>
    <row r="453" spans="1:17" ht="48" hidden="1" x14ac:dyDescent="0.2">
      <c r="A453">
        <v>451</v>
      </c>
      <c r="B453" s="1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8264</v>
      </c>
      <c r="O453" t="s">
        <v>8270</v>
      </c>
      <c r="P453" s="16">
        <f t="shared" si="14"/>
        <v>41634.715173611112</v>
      </c>
      <c r="Q453" s="17">
        <f t="shared" si="15"/>
        <v>2013</v>
      </c>
    </row>
    <row r="454" spans="1:17" ht="32" hidden="1" x14ac:dyDescent="0.2">
      <c r="A454">
        <v>452</v>
      </c>
      <c r="B454" s="1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8264</v>
      </c>
      <c r="O454" t="s">
        <v>8270</v>
      </c>
      <c r="P454" s="16">
        <f t="shared" si="14"/>
        <v>42107.703877314809</v>
      </c>
      <c r="Q454" s="17">
        <f t="shared" si="15"/>
        <v>2015</v>
      </c>
    </row>
    <row r="455" spans="1:17" ht="48" hidden="1" x14ac:dyDescent="0.2">
      <c r="A455">
        <v>453</v>
      </c>
      <c r="B455" s="1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8264</v>
      </c>
      <c r="O455" t="s">
        <v>8270</v>
      </c>
      <c r="P455" s="16">
        <f t="shared" si="14"/>
        <v>42038.824988425928</v>
      </c>
      <c r="Q455" s="17">
        <f t="shared" si="15"/>
        <v>2015</v>
      </c>
    </row>
    <row r="456" spans="1:17" ht="48" hidden="1" x14ac:dyDescent="0.2">
      <c r="A456">
        <v>454</v>
      </c>
      <c r="B456" s="1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8264</v>
      </c>
      <c r="O456" t="s">
        <v>8270</v>
      </c>
      <c r="P456" s="16">
        <f t="shared" si="14"/>
        <v>41938.717256944445</v>
      </c>
      <c r="Q456" s="17">
        <f t="shared" si="15"/>
        <v>2014</v>
      </c>
    </row>
    <row r="457" spans="1:17" ht="48" hidden="1" x14ac:dyDescent="0.2">
      <c r="A457">
        <v>455</v>
      </c>
      <c r="B457" s="1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8264</v>
      </c>
      <c r="O457" t="s">
        <v>8270</v>
      </c>
      <c r="P457" s="16">
        <f t="shared" si="14"/>
        <v>40971.002569444441</v>
      </c>
      <c r="Q457" s="17">
        <f t="shared" si="15"/>
        <v>2012</v>
      </c>
    </row>
    <row r="458" spans="1:17" ht="48" hidden="1" x14ac:dyDescent="0.2">
      <c r="A458">
        <v>456</v>
      </c>
      <c r="B458" s="1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8264</v>
      </c>
      <c r="O458" t="s">
        <v>8270</v>
      </c>
      <c r="P458" s="16">
        <f t="shared" si="14"/>
        <v>41547.694456018515</v>
      </c>
      <c r="Q458" s="17">
        <f t="shared" si="15"/>
        <v>2013</v>
      </c>
    </row>
    <row r="459" spans="1:17" ht="48" hidden="1" x14ac:dyDescent="0.2">
      <c r="A459">
        <v>457</v>
      </c>
      <c r="B459" s="1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8264</v>
      </c>
      <c r="O459" t="s">
        <v>8270</v>
      </c>
      <c r="P459" s="16">
        <f t="shared" si="14"/>
        <v>41837.767500000002</v>
      </c>
      <c r="Q459" s="17">
        <f t="shared" si="15"/>
        <v>2014</v>
      </c>
    </row>
    <row r="460" spans="1:17" ht="48" hidden="1" x14ac:dyDescent="0.2">
      <c r="A460">
        <v>458</v>
      </c>
      <c r="B460" s="1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8264</v>
      </c>
      <c r="O460" t="s">
        <v>8270</v>
      </c>
      <c r="P460" s="16">
        <f t="shared" si="14"/>
        <v>41378.69976851852</v>
      </c>
      <c r="Q460" s="17">
        <f t="shared" si="15"/>
        <v>2013</v>
      </c>
    </row>
    <row r="461" spans="1:17" ht="48" hidden="1" x14ac:dyDescent="0.2">
      <c r="A461">
        <v>459</v>
      </c>
      <c r="B461" s="1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8264</v>
      </c>
      <c r="O461" t="s">
        <v>8270</v>
      </c>
      <c r="P461" s="16">
        <f t="shared" si="14"/>
        <v>40800.6403587963</v>
      </c>
      <c r="Q461" s="17">
        <f t="shared" si="15"/>
        <v>2011</v>
      </c>
    </row>
    <row r="462" spans="1:17" ht="32" hidden="1" x14ac:dyDescent="0.2">
      <c r="A462">
        <v>460</v>
      </c>
      <c r="B462" s="1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8264</v>
      </c>
      <c r="O462" t="s">
        <v>8270</v>
      </c>
      <c r="P462" s="16">
        <f t="shared" si="14"/>
        <v>41759.542534722219</v>
      </c>
      <c r="Q462" s="17">
        <f t="shared" si="15"/>
        <v>2014</v>
      </c>
    </row>
    <row r="463" spans="1:17" ht="48" hidden="1" x14ac:dyDescent="0.2">
      <c r="A463">
        <v>461</v>
      </c>
      <c r="B463" s="1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8264</v>
      </c>
      <c r="O463" t="s">
        <v>8270</v>
      </c>
      <c r="P463" s="16">
        <f t="shared" si="14"/>
        <v>41407.84684027778</v>
      </c>
      <c r="Q463" s="17">
        <f t="shared" si="15"/>
        <v>2013</v>
      </c>
    </row>
    <row r="464" spans="1:17" ht="48" hidden="1" x14ac:dyDescent="0.2">
      <c r="A464">
        <v>462</v>
      </c>
      <c r="B464" s="1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8264</v>
      </c>
      <c r="O464" t="s">
        <v>8270</v>
      </c>
      <c r="P464" s="16">
        <f t="shared" si="14"/>
        <v>40705.126631944448</v>
      </c>
      <c r="Q464" s="17">
        <f t="shared" si="15"/>
        <v>2011</v>
      </c>
    </row>
    <row r="465" spans="1:17" ht="48" hidden="1" x14ac:dyDescent="0.2">
      <c r="A465">
        <v>463</v>
      </c>
      <c r="B465" s="1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8264</v>
      </c>
      <c r="O465" t="s">
        <v>8270</v>
      </c>
      <c r="P465" s="16">
        <f t="shared" si="14"/>
        <v>40750.710104166668</v>
      </c>
      <c r="Q465" s="17">
        <f t="shared" si="15"/>
        <v>2011</v>
      </c>
    </row>
    <row r="466" spans="1:17" ht="32" hidden="1" x14ac:dyDescent="0.2">
      <c r="A466">
        <v>464</v>
      </c>
      <c r="B466" s="1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8264</v>
      </c>
      <c r="O466" t="s">
        <v>8270</v>
      </c>
      <c r="P466" s="16">
        <f t="shared" si="14"/>
        <v>42488.848784722228</v>
      </c>
      <c r="Q466" s="17">
        <f t="shared" si="15"/>
        <v>2016</v>
      </c>
    </row>
    <row r="467" spans="1:17" ht="16" hidden="1" x14ac:dyDescent="0.2">
      <c r="A467">
        <v>465</v>
      </c>
      <c r="B467" s="1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8264</v>
      </c>
      <c r="O467" t="s">
        <v>8270</v>
      </c>
      <c r="P467" s="16">
        <f t="shared" si="14"/>
        <v>41801.120069444441</v>
      </c>
      <c r="Q467" s="17">
        <f t="shared" si="15"/>
        <v>2014</v>
      </c>
    </row>
    <row r="468" spans="1:17" ht="48" hidden="1" x14ac:dyDescent="0.2">
      <c r="A468">
        <v>466</v>
      </c>
      <c r="B468" s="1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8264</v>
      </c>
      <c r="O468" t="s">
        <v>8270</v>
      </c>
      <c r="P468" s="16">
        <f t="shared" si="14"/>
        <v>41129.942870370374</v>
      </c>
      <c r="Q468" s="17">
        <f t="shared" si="15"/>
        <v>2012</v>
      </c>
    </row>
    <row r="469" spans="1:17" ht="48" hidden="1" x14ac:dyDescent="0.2">
      <c r="A469">
        <v>467</v>
      </c>
      <c r="B469" s="1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8264</v>
      </c>
      <c r="O469" t="s">
        <v>8270</v>
      </c>
      <c r="P469" s="16">
        <f t="shared" si="14"/>
        <v>41135.679791666669</v>
      </c>
      <c r="Q469" s="17">
        <f t="shared" si="15"/>
        <v>2012</v>
      </c>
    </row>
    <row r="470" spans="1:17" ht="48" hidden="1" x14ac:dyDescent="0.2">
      <c r="A470">
        <v>468</v>
      </c>
      <c r="B470" s="1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8264</v>
      </c>
      <c r="O470" t="s">
        <v>8270</v>
      </c>
      <c r="P470" s="16">
        <f t="shared" si="14"/>
        <v>41041.167627314811</v>
      </c>
      <c r="Q470" s="17">
        <f t="shared" si="15"/>
        <v>2012</v>
      </c>
    </row>
    <row r="471" spans="1:17" ht="32" hidden="1" x14ac:dyDescent="0.2">
      <c r="A471">
        <v>469</v>
      </c>
      <c r="B471" s="1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8264</v>
      </c>
      <c r="O471" t="s">
        <v>8270</v>
      </c>
      <c r="P471" s="16">
        <f t="shared" si="14"/>
        <v>41827.989861111113</v>
      </c>
      <c r="Q471" s="17">
        <f t="shared" si="15"/>
        <v>2014</v>
      </c>
    </row>
    <row r="472" spans="1:17" ht="48" hidden="1" x14ac:dyDescent="0.2">
      <c r="A472">
        <v>470</v>
      </c>
      <c r="B472" s="1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8264</v>
      </c>
      <c r="O472" t="s">
        <v>8270</v>
      </c>
      <c r="P472" s="16">
        <f t="shared" si="14"/>
        <v>41605.167696759258</v>
      </c>
      <c r="Q472" s="17">
        <f t="shared" si="15"/>
        <v>2013</v>
      </c>
    </row>
    <row r="473" spans="1:17" ht="64" hidden="1" x14ac:dyDescent="0.2">
      <c r="A473">
        <v>471</v>
      </c>
      <c r="B473" s="1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8264</v>
      </c>
      <c r="O473" t="s">
        <v>8270</v>
      </c>
      <c r="P473" s="16">
        <f t="shared" si="14"/>
        <v>41703.721979166665</v>
      </c>
      <c r="Q473" s="17">
        <f t="shared" si="15"/>
        <v>2014</v>
      </c>
    </row>
    <row r="474" spans="1:17" ht="48" hidden="1" x14ac:dyDescent="0.2">
      <c r="A474">
        <v>472</v>
      </c>
      <c r="B474" s="1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8264</v>
      </c>
      <c r="O474" t="s">
        <v>8270</v>
      </c>
      <c r="P474" s="16">
        <f t="shared" si="14"/>
        <v>41844.922662037039</v>
      </c>
      <c r="Q474" s="17">
        <f t="shared" si="15"/>
        <v>2014</v>
      </c>
    </row>
    <row r="475" spans="1:17" ht="48" hidden="1" x14ac:dyDescent="0.2">
      <c r="A475">
        <v>473</v>
      </c>
      <c r="B475" s="1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8264</v>
      </c>
      <c r="O475" t="s">
        <v>8270</v>
      </c>
      <c r="P475" s="16">
        <f t="shared" si="14"/>
        <v>41869.698136574072</v>
      </c>
      <c r="Q475" s="17">
        <f t="shared" si="15"/>
        <v>2014</v>
      </c>
    </row>
    <row r="476" spans="1:17" ht="48" hidden="1" x14ac:dyDescent="0.2">
      <c r="A476">
        <v>474</v>
      </c>
      <c r="B476" s="1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8264</v>
      </c>
      <c r="O476" t="s">
        <v>8270</v>
      </c>
      <c r="P476" s="16">
        <f t="shared" si="14"/>
        <v>42753.329039351855</v>
      </c>
      <c r="Q476" s="17">
        <f t="shared" si="15"/>
        <v>2017</v>
      </c>
    </row>
    <row r="477" spans="1:17" ht="48" hidden="1" x14ac:dyDescent="0.2">
      <c r="A477">
        <v>475</v>
      </c>
      <c r="B477" s="1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8264</v>
      </c>
      <c r="O477" t="s">
        <v>8270</v>
      </c>
      <c r="P477" s="16">
        <f t="shared" si="14"/>
        <v>42100.086145833338</v>
      </c>
      <c r="Q477" s="17">
        <f t="shared" si="15"/>
        <v>2015</v>
      </c>
    </row>
    <row r="478" spans="1:17" ht="32" hidden="1" x14ac:dyDescent="0.2">
      <c r="A478">
        <v>476</v>
      </c>
      <c r="B478" s="1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8264</v>
      </c>
      <c r="O478" t="s">
        <v>8270</v>
      </c>
      <c r="P478" s="16">
        <f t="shared" si="14"/>
        <v>41757.975011574075</v>
      </c>
      <c r="Q478" s="17">
        <f t="shared" si="15"/>
        <v>2014</v>
      </c>
    </row>
    <row r="479" spans="1:17" ht="48" hidden="1" x14ac:dyDescent="0.2">
      <c r="A479">
        <v>477</v>
      </c>
      <c r="B479" s="1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8264</v>
      </c>
      <c r="O479" t="s">
        <v>8270</v>
      </c>
      <c r="P479" s="16">
        <f t="shared" si="14"/>
        <v>40987.83488425926</v>
      </c>
      <c r="Q479" s="17">
        <f t="shared" si="15"/>
        <v>2012</v>
      </c>
    </row>
    <row r="480" spans="1:17" ht="48" hidden="1" x14ac:dyDescent="0.2">
      <c r="A480">
        <v>478</v>
      </c>
      <c r="B480" s="1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8264</v>
      </c>
      <c r="O480" t="s">
        <v>8270</v>
      </c>
      <c r="P480" s="16">
        <f t="shared" si="14"/>
        <v>42065.910983796297</v>
      </c>
      <c r="Q480" s="17">
        <f t="shared" si="15"/>
        <v>2015</v>
      </c>
    </row>
    <row r="481" spans="1:17" ht="48" hidden="1" x14ac:dyDescent="0.2">
      <c r="A481">
        <v>479</v>
      </c>
      <c r="B481" s="1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8264</v>
      </c>
      <c r="O481" t="s">
        <v>8270</v>
      </c>
      <c r="P481" s="16">
        <f t="shared" si="14"/>
        <v>41904.407812500001</v>
      </c>
      <c r="Q481" s="17">
        <f t="shared" si="15"/>
        <v>2014</v>
      </c>
    </row>
    <row r="482" spans="1:17" ht="48" hidden="1" x14ac:dyDescent="0.2">
      <c r="A482">
        <v>480</v>
      </c>
      <c r="B482" s="1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8264</v>
      </c>
      <c r="O482" t="s">
        <v>8270</v>
      </c>
      <c r="P482" s="16">
        <f t="shared" si="14"/>
        <v>41465.500173611108</v>
      </c>
      <c r="Q482" s="17">
        <f t="shared" si="15"/>
        <v>2013</v>
      </c>
    </row>
    <row r="483" spans="1:17" ht="48" hidden="1" x14ac:dyDescent="0.2">
      <c r="A483">
        <v>481</v>
      </c>
      <c r="B483" s="1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8264</v>
      </c>
      <c r="O483" t="s">
        <v>8270</v>
      </c>
      <c r="P483" s="16">
        <f t="shared" si="14"/>
        <v>41162.672326388885</v>
      </c>
      <c r="Q483" s="17">
        <f t="shared" si="15"/>
        <v>2012</v>
      </c>
    </row>
    <row r="484" spans="1:17" ht="48" hidden="1" x14ac:dyDescent="0.2">
      <c r="A484">
        <v>482</v>
      </c>
      <c r="B484" s="1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8264</v>
      </c>
      <c r="O484" t="s">
        <v>8270</v>
      </c>
      <c r="P484" s="16">
        <f t="shared" si="14"/>
        <v>42447.896875000006</v>
      </c>
      <c r="Q484" s="17">
        <f t="shared" si="15"/>
        <v>2016</v>
      </c>
    </row>
    <row r="485" spans="1:17" ht="48" hidden="1" x14ac:dyDescent="0.2">
      <c r="A485">
        <v>483</v>
      </c>
      <c r="B485" s="1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8264</v>
      </c>
      <c r="O485" t="s">
        <v>8270</v>
      </c>
      <c r="P485" s="16">
        <f t="shared" si="14"/>
        <v>41243.197592592594</v>
      </c>
      <c r="Q485" s="17">
        <f t="shared" si="15"/>
        <v>2012</v>
      </c>
    </row>
    <row r="486" spans="1:17" ht="64" hidden="1" x14ac:dyDescent="0.2">
      <c r="A486">
        <v>484</v>
      </c>
      <c r="B486" s="1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8264</v>
      </c>
      <c r="O486" t="s">
        <v>8270</v>
      </c>
      <c r="P486" s="16">
        <f t="shared" si="14"/>
        <v>42272.93949074074</v>
      </c>
      <c r="Q486" s="17">
        <f t="shared" si="15"/>
        <v>2015</v>
      </c>
    </row>
    <row r="487" spans="1:17" ht="32" hidden="1" x14ac:dyDescent="0.2">
      <c r="A487">
        <v>485</v>
      </c>
      <c r="B487" s="1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8264</v>
      </c>
      <c r="O487" t="s">
        <v>8270</v>
      </c>
      <c r="P487" s="16">
        <f t="shared" si="14"/>
        <v>41381.50577546296</v>
      </c>
      <c r="Q487" s="17">
        <f t="shared" si="15"/>
        <v>2013</v>
      </c>
    </row>
    <row r="488" spans="1:17" ht="48" hidden="1" x14ac:dyDescent="0.2">
      <c r="A488">
        <v>486</v>
      </c>
      <c r="B488" s="1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8264</v>
      </c>
      <c r="O488" t="s">
        <v>8270</v>
      </c>
      <c r="P488" s="16">
        <f t="shared" si="14"/>
        <v>41761.94258101852</v>
      </c>
      <c r="Q488" s="17">
        <f t="shared" si="15"/>
        <v>2014</v>
      </c>
    </row>
    <row r="489" spans="1:17" ht="48" hidden="1" x14ac:dyDescent="0.2">
      <c r="A489">
        <v>487</v>
      </c>
      <c r="B489" s="1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8264</v>
      </c>
      <c r="O489" t="s">
        <v>8270</v>
      </c>
      <c r="P489" s="16">
        <f t="shared" si="14"/>
        <v>42669.594837962963</v>
      </c>
      <c r="Q489" s="17">
        <f t="shared" si="15"/>
        <v>2016</v>
      </c>
    </row>
    <row r="490" spans="1:17" ht="32" hidden="1" x14ac:dyDescent="0.2">
      <c r="A490">
        <v>488</v>
      </c>
      <c r="B490" s="1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8264</v>
      </c>
      <c r="O490" t="s">
        <v>8270</v>
      </c>
      <c r="P490" s="16">
        <f t="shared" si="14"/>
        <v>42714.054398148146</v>
      </c>
      <c r="Q490" s="17">
        <f t="shared" si="15"/>
        <v>2016</v>
      </c>
    </row>
    <row r="491" spans="1:17" ht="48" hidden="1" x14ac:dyDescent="0.2">
      <c r="A491">
        <v>489</v>
      </c>
      <c r="B491" s="1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8264</v>
      </c>
      <c r="O491" t="s">
        <v>8270</v>
      </c>
      <c r="P491" s="16">
        <f t="shared" si="14"/>
        <v>40882.481666666667</v>
      </c>
      <c r="Q491" s="17">
        <f t="shared" si="15"/>
        <v>2011</v>
      </c>
    </row>
    <row r="492" spans="1:17" ht="16" hidden="1" x14ac:dyDescent="0.2">
      <c r="A492">
        <v>490</v>
      </c>
      <c r="B492" s="1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8264</v>
      </c>
      <c r="O492" t="s">
        <v>8270</v>
      </c>
      <c r="P492" s="16">
        <f t="shared" si="14"/>
        <v>41113.968576388892</v>
      </c>
      <c r="Q492" s="17">
        <f t="shared" si="15"/>
        <v>2012</v>
      </c>
    </row>
    <row r="493" spans="1:17" ht="48" hidden="1" x14ac:dyDescent="0.2">
      <c r="A493">
        <v>491</v>
      </c>
      <c r="B493" s="1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8264</v>
      </c>
      <c r="O493" t="s">
        <v>8270</v>
      </c>
      <c r="P493" s="16">
        <f t="shared" si="14"/>
        <v>42366.982627314821</v>
      </c>
      <c r="Q493" s="17">
        <f t="shared" si="15"/>
        <v>2015</v>
      </c>
    </row>
    <row r="494" spans="1:17" ht="48" hidden="1" x14ac:dyDescent="0.2">
      <c r="A494">
        <v>492</v>
      </c>
      <c r="B494" s="1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8264</v>
      </c>
      <c r="O494" t="s">
        <v>8270</v>
      </c>
      <c r="P494" s="16">
        <f t="shared" si="14"/>
        <v>42596.03506944445</v>
      </c>
      <c r="Q494" s="17">
        <f t="shared" si="15"/>
        <v>2016</v>
      </c>
    </row>
    <row r="495" spans="1:17" ht="48" hidden="1" x14ac:dyDescent="0.2">
      <c r="A495">
        <v>493</v>
      </c>
      <c r="B495" s="1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8264</v>
      </c>
      <c r="O495" t="s">
        <v>8270</v>
      </c>
      <c r="P495" s="16">
        <f t="shared" si="14"/>
        <v>42114.726134259254</v>
      </c>
      <c r="Q495" s="17">
        <f t="shared" si="15"/>
        <v>2015</v>
      </c>
    </row>
    <row r="496" spans="1:17" ht="48" hidden="1" x14ac:dyDescent="0.2">
      <c r="A496">
        <v>494</v>
      </c>
      <c r="B496" s="1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8264</v>
      </c>
      <c r="O496" t="s">
        <v>8270</v>
      </c>
      <c r="P496" s="16">
        <f t="shared" si="14"/>
        <v>41799.830613425926</v>
      </c>
      <c r="Q496" s="17">
        <f t="shared" si="15"/>
        <v>2014</v>
      </c>
    </row>
    <row r="497" spans="1:17" ht="48" hidden="1" x14ac:dyDescent="0.2">
      <c r="A497">
        <v>495</v>
      </c>
      <c r="B497" s="1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8264</v>
      </c>
      <c r="O497" t="s">
        <v>8270</v>
      </c>
      <c r="P497" s="16">
        <f t="shared" si="14"/>
        <v>42171.827604166669</v>
      </c>
      <c r="Q497" s="17">
        <f t="shared" si="15"/>
        <v>2015</v>
      </c>
    </row>
    <row r="498" spans="1:17" ht="32" hidden="1" x14ac:dyDescent="0.2">
      <c r="A498">
        <v>496</v>
      </c>
      <c r="B498" s="1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8264</v>
      </c>
      <c r="O498" t="s">
        <v>8270</v>
      </c>
      <c r="P498" s="16">
        <f t="shared" si="14"/>
        <v>41620.93141203704</v>
      </c>
      <c r="Q498" s="17">
        <f t="shared" si="15"/>
        <v>2013</v>
      </c>
    </row>
    <row r="499" spans="1:17" ht="16" hidden="1" x14ac:dyDescent="0.2">
      <c r="A499">
        <v>497</v>
      </c>
      <c r="B499" s="1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8264</v>
      </c>
      <c r="O499" t="s">
        <v>8270</v>
      </c>
      <c r="P499" s="16">
        <f t="shared" si="14"/>
        <v>41945.037789351853</v>
      </c>
      <c r="Q499" s="17">
        <f t="shared" si="15"/>
        <v>2014</v>
      </c>
    </row>
    <row r="500" spans="1:17" ht="48" hidden="1" x14ac:dyDescent="0.2">
      <c r="A500">
        <v>498</v>
      </c>
      <c r="B500" s="1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8264</v>
      </c>
      <c r="O500" t="s">
        <v>8270</v>
      </c>
      <c r="P500" s="16">
        <f t="shared" si="14"/>
        <v>40858.762141203704</v>
      </c>
      <c r="Q500" s="17">
        <f t="shared" si="15"/>
        <v>2011</v>
      </c>
    </row>
    <row r="501" spans="1:17" ht="64" hidden="1" x14ac:dyDescent="0.2">
      <c r="A501">
        <v>499</v>
      </c>
      <c r="B501" s="1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8264</v>
      </c>
      <c r="O501" t="s">
        <v>8270</v>
      </c>
      <c r="P501" s="16">
        <f t="shared" si="14"/>
        <v>40043.895462962959</v>
      </c>
      <c r="Q501" s="17">
        <f t="shared" si="15"/>
        <v>2009</v>
      </c>
    </row>
    <row r="502" spans="1:17" ht="64" hidden="1" x14ac:dyDescent="0.2">
      <c r="A502">
        <v>500</v>
      </c>
      <c r="B502" s="1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8264</v>
      </c>
      <c r="O502" t="s">
        <v>8270</v>
      </c>
      <c r="P502" s="16">
        <f t="shared" si="14"/>
        <v>40247.886006944449</v>
      </c>
      <c r="Q502" s="17">
        <f t="shared" si="15"/>
        <v>2010</v>
      </c>
    </row>
    <row r="503" spans="1:17" ht="48" hidden="1" x14ac:dyDescent="0.2">
      <c r="A503">
        <v>501</v>
      </c>
      <c r="B503" s="1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8264</v>
      </c>
      <c r="O503" t="s">
        <v>8270</v>
      </c>
      <c r="P503" s="16">
        <f t="shared" si="14"/>
        <v>40703.234386574077</v>
      </c>
      <c r="Q503" s="17">
        <f t="shared" si="15"/>
        <v>2011</v>
      </c>
    </row>
    <row r="504" spans="1:17" ht="48" hidden="1" x14ac:dyDescent="0.2">
      <c r="A504">
        <v>502</v>
      </c>
      <c r="B504" s="1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8264</v>
      </c>
      <c r="O504" t="s">
        <v>8270</v>
      </c>
      <c r="P504" s="16">
        <f t="shared" si="14"/>
        <v>40956.553530092591</v>
      </c>
      <c r="Q504" s="17">
        <f t="shared" si="15"/>
        <v>2012</v>
      </c>
    </row>
    <row r="505" spans="1:17" ht="48" hidden="1" x14ac:dyDescent="0.2">
      <c r="A505">
        <v>503</v>
      </c>
      <c r="B505" s="1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8264</v>
      </c>
      <c r="O505" t="s">
        <v>8270</v>
      </c>
      <c r="P505" s="16">
        <f t="shared" si="14"/>
        <v>41991.526655092588</v>
      </c>
      <c r="Q505" s="17">
        <f t="shared" si="15"/>
        <v>2014</v>
      </c>
    </row>
    <row r="506" spans="1:17" ht="48" hidden="1" x14ac:dyDescent="0.2">
      <c r="A506">
        <v>504</v>
      </c>
      <c r="B506" s="1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8264</v>
      </c>
      <c r="O506" t="s">
        <v>8270</v>
      </c>
      <c r="P506" s="16">
        <f t="shared" si="14"/>
        <v>40949.98364583333</v>
      </c>
      <c r="Q506" s="17">
        <f t="shared" si="15"/>
        <v>2012</v>
      </c>
    </row>
    <row r="507" spans="1:17" ht="48" hidden="1" x14ac:dyDescent="0.2">
      <c r="A507">
        <v>505</v>
      </c>
      <c r="B507" s="1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8264</v>
      </c>
      <c r="O507" t="s">
        <v>8270</v>
      </c>
      <c r="P507" s="16">
        <f t="shared" si="14"/>
        <v>42318.098217592589</v>
      </c>
      <c r="Q507" s="17">
        <f t="shared" si="15"/>
        <v>2015</v>
      </c>
    </row>
    <row r="508" spans="1:17" ht="48" hidden="1" x14ac:dyDescent="0.2">
      <c r="A508">
        <v>506</v>
      </c>
      <c r="B508" s="1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8264</v>
      </c>
      <c r="O508" t="s">
        <v>8270</v>
      </c>
      <c r="P508" s="16">
        <f t="shared" si="14"/>
        <v>41466.552314814813</v>
      </c>
      <c r="Q508" s="17">
        <f t="shared" si="15"/>
        <v>2013</v>
      </c>
    </row>
    <row r="509" spans="1:17" ht="48" hidden="1" x14ac:dyDescent="0.2">
      <c r="A509">
        <v>507</v>
      </c>
      <c r="B509" s="1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8264</v>
      </c>
      <c r="O509" t="s">
        <v>8270</v>
      </c>
      <c r="P509" s="16">
        <f t="shared" si="14"/>
        <v>41156.958993055552</v>
      </c>
      <c r="Q509" s="17">
        <f t="shared" si="15"/>
        <v>2012</v>
      </c>
    </row>
    <row r="510" spans="1:17" ht="48" hidden="1" x14ac:dyDescent="0.2">
      <c r="A510">
        <v>508</v>
      </c>
      <c r="B510" s="1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8264</v>
      </c>
      <c r="O510" t="s">
        <v>8270</v>
      </c>
      <c r="P510" s="16">
        <f t="shared" si="14"/>
        <v>40995.024317129632</v>
      </c>
      <c r="Q510" s="17">
        <f t="shared" si="15"/>
        <v>2012</v>
      </c>
    </row>
    <row r="511" spans="1:17" ht="48" hidden="1" x14ac:dyDescent="0.2">
      <c r="A511">
        <v>509</v>
      </c>
      <c r="B511" s="1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8264</v>
      </c>
      <c r="O511" t="s">
        <v>8270</v>
      </c>
      <c r="P511" s="16">
        <f t="shared" si="14"/>
        <v>42153.631597222222</v>
      </c>
      <c r="Q511" s="17">
        <f t="shared" si="15"/>
        <v>2015</v>
      </c>
    </row>
    <row r="512" spans="1:17" ht="48" hidden="1" x14ac:dyDescent="0.2">
      <c r="A512">
        <v>510</v>
      </c>
      <c r="B512" s="1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8264</v>
      </c>
      <c r="O512" t="s">
        <v>8270</v>
      </c>
      <c r="P512" s="16">
        <f t="shared" si="14"/>
        <v>42400.176377314812</v>
      </c>
      <c r="Q512" s="17">
        <f t="shared" si="15"/>
        <v>2016</v>
      </c>
    </row>
    <row r="513" spans="1:17" ht="48" hidden="1" x14ac:dyDescent="0.2">
      <c r="A513">
        <v>511</v>
      </c>
      <c r="B513" s="1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8264</v>
      </c>
      <c r="O513" t="s">
        <v>8270</v>
      </c>
      <c r="P513" s="16">
        <f t="shared" si="14"/>
        <v>41340.303032407406</v>
      </c>
      <c r="Q513" s="17">
        <f t="shared" si="15"/>
        <v>2013</v>
      </c>
    </row>
    <row r="514" spans="1:17" ht="48" hidden="1" x14ac:dyDescent="0.2">
      <c r="A514">
        <v>512</v>
      </c>
      <c r="B514" s="1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8264</v>
      </c>
      <c r="O514" t="s">
        <v>8270</v>
      </c>
      <c r="P514" s="16">
        <f t="shared" si="14"/>
        <v>42649.742210648154</v>
      </c>
      <c r="Q514" s="17">
        <f t="shared" si="15"/>
        <v>2016</v>
      </c>
    </row>
    <row r="515" spans="1:17" ht="32" hidden="1" x14ac:dyDescent="0.2">
      <c r="A515">
        <v>513</v>
      </c>
      <c r="B515" s="1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8264</v>
      </c>
      <c r="O515" t="s">
        <v>8270</v>
      </c>
      <c r="P515" s="16">
        <f t="shared" ref="P515:P578" si="16">(((J515/60)/60)/24)+DATE(1970,1,1)</f>
        <v>42552.653993055559</v>
      </c>
      <c r="Q515" s="17">
        <f t="shared" ref="Q515:Q578" si="17">YEAR(P515)</f>
        <v>2016</v>
      </c>
    </row>
    <row r="516" spans="1:17" ht="48" hidden="1" x14ac:dyDescent="0.2">
      <c r="A516">
        <v>514</v>
      </c>
      <c r="B516" s="1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8264</v>
      </c>
      <c r="O516" t="s">
        <v>8270</v>
      </c>
      <c r="P516" s="16">
        <f t="shared" si="16"/>
        <v>41830.613969907405</v>
      </c>
      <c r="Q516" s="17">
        <f t="shared" si="17"/>
        <v>2014</v>
      </c>
    </row>
    <row r="517" spans="1:17" ht="48" hidden="1" x14ac:dyDescent="0.2">
      <c r="A517">
        <v>515</v>
      </c>
      <c r="B517" s="1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8264</v>
      </c>
      <c r="O517" t="s">
        <v>8270</v>
      </c>
      <c r="P517" s="16">
        <f t="shared" si="16"/>
        <v>42327.490752314814</v>
      </c>
      <c r="Q517" s="17">
        <f t="shared" si="17"/>
        <v>2015</v>
      </c>
    </row>
    <row r="518" spans="1:17" ht="32" hidden="1" x14ac:dyDescent="0.2">
      <c r="A518">
        <v>516</v>
      </c>
      <c r="B518" s="1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8264</v>
      </c>
      <c r="O518" t="s">
        <v>8270</v>
      </c>
      <c r="P518" s="16">
        <f t="shared" si="16"/>
        <v>42091.778703703705</v>
      </c>
      <c r="Q518" s="17">
        <f t="shared" si="17"/>
        <v>2015</v>
      </c>
    </row>
    <row r="519" spans="1:17" ht="48" hidden="1" x14ac:dyDescent="0.2">
      <c r="A519">
        <v>517</v>
      </c>
      <c r="B519" s="1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8264</v>
      </c>
      <c r="O519" t="s">
        <v>8270</v>
      </c>
      <c r="P519" s="16">
        <f t="shared" si="16"/>
        <v>42738.615289351852</v>
      </c>
      <c r="Q519" s="17">
        <f t="shared" si="17"/>
        <v>2017</v>
      </c>
    </row>
    <row r="520" spans="1:17" ht="48" hidden="1" x14ac:dyDescent="0.2">
      <c r="A520">
        <v>518</v>
      </c>
      <c r="B520" s="1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8264</v>
      </c>
      <c r="O520" t="s">
        <v>8270</v>
      </c>
      <c r="P520" s="16">
        <f t="shared" si="16"/>
        <v>42223.616018518514</v>
      </c>
      <c r="Q520" s="17">
        <f t="shared" si="17"/>
        <v>2015</v>
      </c>
    </row>
    <row r="521" spans="1:17" ht="48" hidden="1" x14ac:dyDescent="0.2">
      <c r="A521">
        <v>519</v>
      </c>
      <c r="B521" s="1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8264</v>
      </c>
      <c r="O521" t="s">
        <v>8270</v>
      </c>
      <c r="P521" s="16">
        <f t="shared" si="16"/>
        <v>41218.391446759262</v>
      </c>
      <c r="Q521" s="17">
        <f t="shared" si="17"/>
        <v>2012</v>
      </c>
    </row>
    <row r="522" spans="1:17" ht="48" x14ac:dyDescent="0.2">
      <c r="A522">
        <v>520</v>
      </c>
      <c r="B522" s="1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8271</v>
      </c>
      <c r="O522" t="s">
        <v>8272</v>
      </c>
      <c r="P522" s="16">
        <f t="shared" si="16"/>
        <v>42318.702094907407</v>
      </c>
      <c r="Q522" s="17">
        <f t="shared" si="17"/>
        <v>2015</v>
      </c>
    </row>
    <row r="523" spans="1:17" ht="48" x14ac:dyDescent="0.2">
      <c r="A523">
        <v>521</v>
      </c>
      <c r="B523" s="1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3" t="s">
        <v>8271</v>
      </c>
      <c r="O523" t="s">
        <v>8272</v>
      </c>
      <c r="P523" s="16">
        <f t="shared" si="16"/>
        <v>42646.092812499999</v>
      </c>
      <c r="Q523" s="17">
        <f t="shared" si="17"/>
        <v>2016</v>
      </c>
    </row>
    <row r="524" spans="1:17" ht="48" x14ac:dyDescent="0.2">
      <c r="A524">
        <v>522</v>
      </c>
      <c r="B524" s="1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3" t="s">
        <v>8271</v>
      </c>
      <c r="O524" t="s">
        <v>8272</v>
      </c>
      <c r="P524" s="16">
        <f t="shared" si="16"/>
        <v>42430.040798611109</v>
      </c>
      <c r="Q524" s="17">
        <f t="shared" si="17"/>
        <v>2016</v>
      </c>
    </row>
    <row r="525" spans="1:17" ht="48" x14ac:dyDescent="0.2">
      <c r="A525">
        <v>523</v>
      </c>
      <c r="B525" s="1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3" t="s">
        <v>8271</v>
      </c>
      <c r="O525" t="s">
        <v>8272</v>
      </c>
      <c r="P525" s="16">
        <f t="shared" si="16"/>
        <v>42238.13282407407</v>
      </c>
      <c r="Q525" s="17">
        <f t="shared" si="17"/>
        <v>2015</v>
      </c>
    </row>
    <row r="526" spans="1:17" ht="48" x14ac:dyDescent="0.2">
      <c r="A526">
        <v>524</v>
      </c>
      <c r="B526" s="1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8271</v>
      </c>
      <c r="O526" t="s">
        <v>8272</v>
      </c>
      <c r="P526" s="16">
        <f t="shared" si="16"/>
        <v>42492.717233796298</v>
      </c>
      <c r="Q526" s="17">
        <f t="shared" si="17"/>
        <v>2016</v>
      </c>
    </row>
    <row r="527" spans="1:17" ht="48" x14ac:dyDescent="0.2">
      <c r="A527">
        <v>525</v>
      </c>
      <c r="B527" s="1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3" t="s">
        <v>8271</v>
      </c>
      <c r="O527" t="s">
        <v>8272</v>
      </c>
      <c r="P527" s="16">
        <f t="shared" si="16"/>
        <v>41850.400937500002</v>
      </c>
      <c r="Q527" s="17">
        <f t="shared" si="17"/>
        <v>2014</v>
      </c>
    </row>
    <row r="528" spans="1:17" ht="48" x14ac:dyDescent="0.2">
      <c r="A528">
        <v>526</v>
      </c>
      <c r="B528" s="1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8271</v>
      </c>
      <c r="O528" t="s">
        <v>8272</v>
      </c>
      <c r="P528" s="16">
        <f t="shared" si="16"/>
        <v>42192.591944444444</v>
      </c>
      <c r="Q528" s="17">
        <f t="shared" si="17"/>
        <v>2015</v>
      </c>
    </row>
    <row r="529" spans="1:17" ht="48" x14ac:dyDescent="0.2">
      <c r="A529">
        <v>527</v>
      </c>
      <c r="B529" s="1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3" t="s">
        <v>8271</v>
      </c>
      <c r="O529" t="s">
        <v>8272</v>
      </c>
      <c r="P529" s="16">
        <f t="shared" si="16"/>
        <v>42753.205625000002</v>
      </c>
      <c r="Q529" s="17">
        <f t="shared" si="17"/>
        <v>2017</v>
      </c>
    </row>
    <row r="530" spans="1:17" ht="16" x14ac:dyDescent="0.2">
      <c r="A530">
        <v>528</v>
      </c>
      <c r="B530" s="1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3" t="s">
        <v>8271</v>
      </c>
      <c r="O530" t="s">
        <v>8272</v>
      </c>
      <c r="P530" s="16">
        <f t="shared" si="16"/>
        <v>42155.920219907406</v>
      </c>
      <c r="Q530" s="17">
        <f t="shared" si="17"/>
        <v>2015</v>
      </c>
    </row>
    <row r="531" spans="1:17" ht="48" x14ac:dyDescent="0.2">
      <c r="A531">
        <v>529</v>
      </c>
      <c r="B531" s="1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8271</v>
      </c>
      <c r="O531" t="s">
        <v>8272</v>
      </c>
      <c r="P531" s="16">
        <f t="shared" si="16"/>
        <v>42725.031180555554</v>
      </c>
      <c r="Q531" s="17">
        <f t="shared" si="17"/>
        <v>2016</v>
      </c>
    </row>
    <row r="532" spans="1:17" ht="48" x14ac:dyDescent="0.2">
      <c r="A532">
        <v>530</v>
      </c>
      <c r="B532" s="1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3" t="s">
        <v>8271</v>
      </c>
      <c r="O532" t="s">
        <v>8272</v>
      </c>
      <c r="P532" s="16">
        <f t="shared" si="16"/>
        <v>42157.591064814813</v>
      </c>
      <c r="Q532" s="17">
        <f t="shared" si="17"/>
        <v>2015</v>
      </c>
    </row>
    <row r="533" spans="1:17" ht="48" x14ac:dyDescent="0.2">
      <c r="A533">
        <v>531</v>
      </c>
      <c r="B533" s="1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3" t="s">
        <v>8271</v>
      </c>
      <c r="O533" t="s">
        <v>8272</v>
      </c>
      <c r="P533" s="16">
        <f t="shared" si="16"/>
        <v>42676.065150462964</v>
      </c>
      <c r="Q533" s="17">
        <f t="shared" si="17"/>
        <v>2016</v>
      </c>
    </row>
    <row r="534" spans="1:17" ht="48" x14ac:dyDescent="0.2">
      <c r="A534">
        <v>532</v>
      </c>
      <c r="B534" s="1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3" t="s">
        <v>8271</v>
      </c>
      <c r="O534" t="s">
        <v>8272</v>
      </c>
      <c r="P534" s="16">
        <f t="shared" si="16"/>
        <v>42473.007037037038</v>
      </c>
      <c r="Q534" s="17">
        <f t="shared" si="17"/>
        <v>2016</v>
      </c>
    </row>
    <row r="535" spans="1:17" ht="48" x14ac:dyDescent="0.2">
      <c r="A535">
        <v>533</v>
      </c>
      <c r="B535" s="1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8271</v>
      </c>
      <c r="O535" t="s">
        <v>8272</v>
      </c>
      <c r="P535" s="16">
        <f t="shared" si="16"/>
        <v>42482.43478009259</v>
      </c>
      <c r="Q535" s="17">
        <f t="shared" si="17"/>
        <v>2016</v>
      </c>
    </row>
    <row r="536" spans="1:17" ht="48" x14ac:dyDescent="0.2">
      <c r="A536">
        <v>534</v>
      </c>
      <c r="B536" s="1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8271</v>
      </c>
      <c r="O536" t="s">
        <v>8272</v>
      </c>
      <c r="P536" s="16">
        <f t="shared" si="16"/>
        <v>42270.810995370368</v>
      </c>
      <c r="Q536" s="17">
        <f t="shared" si="17"/>
        <v>2015</v>
      </c>
    </row>
    <row r="537" spans="1:17" ht="32" x14ac:dyDescent="0.2">
      <c r="A537">
        <v>535</v>
      </c>
      <c r="B537" s="1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8271</v>
      </c>
      <c r="O537" t="s">
        <v>8272</v>
      </c>
      <c r="P537" s="16">
        <f t="shared" si="16"/>
        <v>42711.545196759253</v>
      </c>
      <c r="Q537" s="17">
        <f t="shared" si="17"/>
        <v>2016</v>
      </c>
    </row>
    <row r="538" spans="1:17" ht="48" x14ac:dyDescent="0.2">
      <c r="A538">
        <v>536</v>
      </c>
      <c r="B538" s="1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8271</v>
      </c>
      <c r="O538" t="s">
        <v>8272</v>
      </c>
      <c r="P538" s="16">
        <f t="shared" si="16"/>
        <v>42179.344988425932</v>
      </c>
      <c r="Q538" s="17">
        <f t="shared" si="17"/>
        <v>2015</v>
      </c>
    </row>
    <row r="539" spans="1:17" ht="48" x14ac:dyDescent="0.2">
      <c r="A539">
        <v>537</v>
      </c>
      <c r="B539" s="1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3" t="s">
        <v>8271</v>
      </c>
      <c r="O539" t="s">
        <v>8272</v>
      </c>
      <c r="P539" s="16">
        <f t="shared" si="16"/>
        <v>42282.768414351856</v>
      </c>
      <c r="Q539" s="17">
        <f t="shared" si="17"/>
        <v>2015</v>
      </c>
    </row>
    <row r="540" spans="1:17" ht="48" x14ac:dyDescent="0.2">
      <c r="A540">
        <v>538</v>
      </c>
      <c r="B540" s="1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3" t="s">
        <v>8271</v>
      </c>
      <c r="O540" t="s">
        <v>8272</v>
      </c>
      <c r="P540" s="16">
        <f t="shared" si="16"/>
        <v>42473.794710648144</v>
      </c>
      <c r="Q540" s="17">
        <f t="shared" si="17"/>
        <v>2016</v>
      </c>
    </row>
    <row r="541" spans="1:17" ht="48" x14ac:dyDescent="0.2">
      <c r="A541">
        <v>539</v>
      </c>
      <c r="B541" s="1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8271</v>
      </c>
      <c r="O541" t="s">
        <v>8272</v>
      </c>
      <c r="P541" s="16">
        <f t="shared" si="16"/>
        <v>42535.049849537041</v>
      </c>
      <c r="Q541" s="17">
        <f t="shared" si="17"/>
        <v>2016</v>
      </c>
    </row>
    <row r="542" spans="1:17" ht="64" hidden="1" x14ac:dyDescent="0.2">
      <c r="A542">
        <v>540</v>
      </c>
      <c r="B542" s="1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8273</v>
      </c>
      <c r="O542" t="s">
        <v>8274</v>
      </c>
      <c r="P542" s="16">
        <f t="shared" si="16"/>
        <v>42009.817199074074</v>
      </c>
      <c r="Q542" s="17">
        <f t="shared" si="17"/>
        <v>2015</v>
      </c>
    </row>
    <row r="543" spans="1:17" ht="48" hidden="1" x14ac:dyDescent="0.2">
      <c r="A543">
        <v>541</v>
      </c>
      <c r="B543" s="1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8273</v>
      </c>
      <c r="O543" t="s">
        <v>8274</v>
      </c>
      <c r="P543" s="16">
        <f t="shared" si="16"/>
        <v>42276.046689814815</v>
      </c>
      <c r="Q543" s="17">
        <f t="shared" si="17"/>
        <v>2015</v>
      </c>
    </row>
    <row r="544" spans="1:17" ht="48" hidden="1" x14ac:dyDescent="0.2">
      <c r="A544">
        <v>542</v>
      </c>
      <c r="B544" s="1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8273</v>
      </c>
      <c r="O544" t="s">
        <v>8274</v>
      </c>
      <c r="P544" s="16">
        <f t="shared" si="16"/>
        <v>42433.737453703703</v>
      </c>
      <c r="Q544" s="17">
        <f t="shared" si="17"/>
        <v>2016</v>
      </c>
    </row>
    <row r="545" spans="1:17" ht="48" hidden="1" x14ac:dyDescent="0.2">
      <c r="A545">
        <v>543</v>
      </c>
      <c r="B545" s="1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8273</v>
      </c>
      <c r="O545" t="s">
        <v>8274</v>
      </c>
      <c r="P545" s="16">
        <f t="shared" si="16"/>
        <v>41914.092152777775</v>
      </c>
      <c r="Q545" s="17">
        <f t="shared" si="17"/>
        <v>2014</v>
      </c>
    </row>
    <row r="546" spans="1:17" ht="48" hidden="1" x14ac:dyDescent="0.2">
      <c r="A546">
        <v>544</v>
      </c>
      <c r="B546" s="1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8273</v>
      </c>
      <c r="O546" t="s">
        <v>8274</v>
      </c>
      <c r="P546" s="16">
        <f t="shared" si="16"/>
        <v>42525.656944444447</v>
      </c>
      <c r="Q546" s="17">
        <f t="shared" si="17"/>
        <v>2016</v>
      </c>
    </row>
    <row r="547" spans="1:17" ht="48" hidden="1" x14ac:dyDescent="0.2">
      <c r="A547">
        <v>545</v>
      </c>
      <c r="B547" s="1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8273</v>
      </c>
      <c r="O547" t="s">
        <v>8274</v>
      </c>
      <c r="P547" s="16">
        <f t="shared" si="16"/>
        <v>42283.592465277776</v>
      </c>
      <c r="Q547" s="17">
        <f t="shared" si="17"/>
        <v>2015</v>
      </c>
    </row>
    <row r="548" spans="1:17" ht="48" hidden="1" x14ac:dyDescent="0.2">
      <c r="A548">
        <v>546</v>
      </c>
      <c r="B548" s="1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8273</v>
      </c>
      <c r="O548" t="s">
        <v>8274</v>
      </c>
      <c r="P548" s="16">
        <f t="shared" si="16"/>
        <v>42249.667997685188</v>
      </c>
      <c r="Q548" s="17">
        <f t="shared" si="17"/>
        <v>2015</v>
      </c>
    </row>
    <row r="549" spans="1:17" ht="48" hidden="1" x14ac:dyDescent="0.2">
      <c r="A549">
        <v>547</v>
      </c>
      <c r="B549" s="1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8273</v>
      </c>
      <c r="O549" t="s">
        <v>8274</v>
      </c>
      <c r="P549" s="16">
        <f t="shared" si="16"/>
        <v>42380.696342592593</v>
      </c>
      <c r="Q549" s="17">
        <f t="shared" si="17"/>
        <v>2016</v>
      </c>
    </row>
    <row r="550" spans="1:17" ht="48" hidden="1" x14ac:dyDescent="0.2">
      <c r="A550">
        <v>548</v>
      </c>
      <c r="B550" s="1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8273</v>
      </c>
      <c r="O550" t="s">
        <v>8274</v>
      </c>
      <c r="P550" s="16">
        <f t="shared" si="16"/>
        <v>42276.903333333335</v>
      </c>
      <c r="Q550" s="17">
        <f t="shared" si="17"/>
        <v>2015</v>
      </c>
    </row>
    <row r="551" spans="1:17" ht="48" hidden="1" x14ac:dyDescent="0.2">
      <c r="A551">
        <v>549</v>
      </c>
      <c r="B551" s="1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8273</v>
      </c>
      <c r="O551" t="s">
        <v>8274</v>
      </c>
      <c r="P551" s="16">
        <f t="shared" si="16"/>
        <v>42163.636828703704</v>
      </c>
      <c r="Q551" s="17">
        <f t="shared" si="17"/>
        <v>2015</v>
      </c>
    </row>
    <row r="552" spans="1:17" ht="48" hidden="1" x14ac:dyDescent="0.2">
      <c r="A552">
        <v>550</v>
      </c>
      <c r="B552" s="1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8273</v>
      </c>
      <c r="O552" t="s">
        <v>8274</v>
      </c>
      <c r="P552" s="16">
        <f t="shared" si="16"/>
        <v>42753.678761574076</v>
      </c>
      <c r="Q552" s="17">
        <f t="shared" si="17"/>
        <v>2017</v>
      </c>
    </row>
    <row r="553" spans="1:17" ht="48" hidden="1" x14ac:dyDescent="0.2">
      <c r="A553">
        <v>551</v>
      </c>
      <c r="B553" s="1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8273</v>
      </c>
      <c r="O553" t="s">
        <v>8274</v>
      </c>
      <c r="P553" s="16">
        <f t="shared" si="16"/>
        <v>42173.275740740741</v>
      </c>
      <c r="Q553" s="17">
        <f t="shared" si="17"/>
        <v>2015</v>
      </c>
    </row>
    <row r="554" spans="1:17" ht="48" hidden="1" x14ac:dyDescent="0.2">
      <c r="A554">
        <v>552</v>
      </c>
      <c r="B554" s="1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8273</v>
      </c>
      <c r="O554" t="s">
        <v>8274</v>
      </c>
      <c r="P554" s="16">
        <f t="shared" si="16"/>
        <v>42318.616851851853</v>
      </c>
      <c r="Q554" s="17">
        <f t="shared" si="17"/>
        <v>2015</v>
      </c>
    </row>
    <row r="555" spans="1:17" ht="48" hidden="1" x14ac:dyDescent="0.2">
      <c r="A555">
        <v>553</v>
      </c>
      <c r="B555" s="1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8273</v>
      </c>
      <c r="O555" t="s">
        <v>8274</v>
      </c>
      <c r="P555" s="16">
        <f t="shared" si="16"/>
        <v>41927.71980324074</v>
      </c>
      <c r="Q555" s="17">
        <f t="shared" si="17"/>
        <v>2014</v>
      </c>
    </row>
    <row r="556" spans="1:17" ht="48" hidden="1" x14ac:dyDescent="0.2">
      <c r="A556">
        <v>554</v>
      </c>
      <c r="B556" s="1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8273</v>
      </c>
      <c r="O556" t="s">
        <v>8274</v>
      </c>
      <c r="P556" s="16">
        <f t="shared" si="16"/>
        <v>41901.684861111113</v>
      </c>
      <c r="Q556" s="17">
        <f t="shared" si="17"/>
        <v>2014</v>
      </c>
    </row>
    <row r="557" spans="1:17" ht="48" hidden="1" x14ac:dyDescent="0.2">
      <c r="A557">
        <v>555</v>
      </c>
      <c r="B557" s="1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8273</v>
      </c>
      <c r="O557" t="s">
        <v>8274</v>
      </c>
      <c r="P557" s="16">
        <f t="shared" si="16"/>
        <v>42503.353506944448</v>
      </c>
      <c r="Q557" s="17">
        <f t="shared" si="17"/>
        <v>2016</v>
      </c>
    </row>
    <row r="558" spans="1:17" ht="32" hidden="1" x14ac:dyDescent="0.2">
      <c r="A558">
        <v>556</v>
      </c>
      <c r="B558" s="1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8273</v>
      </c>
      <c r="O558" t="s">
        <v>8274</v>
      </c>
      <c r="P558" s="16">
        <f t="shared" si="16"/>
        <v>42345.860150462962</v>
      </c>
      <c r="Q558" s="17">
        <f t="shared" si="17"/>
        <v>2015</v>
      </c>
    </row>
    <row r="559" spans="1:17" ht="48" hidden="1" x14ac:dyDescent="0.2">
      <c r="A559">
        <v>557</v>
      </c>
      <c r="B559" s="1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8273</v>
      </c>
      <c r="O559" t="s">
        <v>8274</v>
      </c>
      <c r="P559" s="16">
        <f t="shared" si="16"/>
        <v>42676.942164351851</v>
      </c>
      <c r="Q559" s="17">
        <f t="shared" si="17"/>
        <v>2016</v>
      </c>
    </row>
    <row r="560" spans="1:17" ht="48" hidden="1" x14ac:dyDescent="0.2">
      <c r="A560">
        <v>558</v>
      </c>
      <c r="B560" s="1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8273</v>
      </c>
      <c r="O560" t="s">
        <v>8274</v>
      </c>
      <c r="P560" s="16">
        <f t="shared" si="16"/>
        <v>42057.883159722223</v>
      </c>
      <c r="Q560" s="17">
        <f t="shared" si="17"/>
        <v>2015</v>
      </c>
    </row>
    <row r="561" spans="1:17" ht="48" hidden="1" x14ac:dyDescent="0.2">
      <c r="A561">
        <v>559</v>
      </c>
      <c r="B561" s="1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8273</v>
      </c>
      <c r="O561" t="s">
        <v>8274</v>
      </c>
      <c r="P561" s="16">
        <f t="shared" si="16"/>
        <v>42321.283101851848</v>
      </c>
      <c r="Q561" s="17">
        <f t="shared" si="17"/>
        <v>2015</v>
      </c>
    </row>
    <row r="562" spans="1:17" ht="48" hidden="1" x14ac:dyDescent="0.2">
      <c r="A562">
        <v>560</v>
      </c>
      <c r="B562" s="1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8273</v>
      </c>
      <c r="O562" t="s">
        <v>8274</v>
      </c>
      <c r="P562" s="16">
        <f t="shared" si="16"/>
        <v>41960.771354166667</v>
      </c>
      <c r="Q562" s="17">
        <f t="shared" si="17"/>
        <v>2014</v>
      </c>
    </row>
    <row r="563" spans="1:17" ht="48" hidden="1" x14ac:dyDescent="0.2">
      <c r="A563">
        <v>561</v>
      </c>
      <c r="B563" s="1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8273</v>
      </c>
      <c r="O563" t="s">
        <v>8274</v>
      </c>
      <c r="P563" s="16">
        <f t="shared" si="16"/>
        <v>42268.658715277779</v>
      </c>
      <c r="Q563" s="17">
        <f t="shared" si="17"/>
        <v>2015</v>
      </c>
    </row>
    <row r="564" spans="1:17" ht="48" hidden="1" x14ac:dyDescent="0.2">
      <c r="A564">
        <v>562</v>
      </c>
      <c r="B564" s="1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8273</v>
      </c>
      <c r="O564" t="s">
        <v>8274</v>
      </c>
      <c r="P564" s="16">
        <f t="shared" si="16"/>
        <v>42692.389062500006</v>
      </c>
      <c r="Q564" s="17">
        <f t="shared" si="17"/>
        <v>2016</v>
      </c>
    </row>
    <row r="565" spans="1:17" ht="48" hidden="1" x14ac:dyDescent="0.2">
      <c r="A565">
        <v>563</v>
      </c>
      <c r="B565" s="1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8273</v>
      </c>
      <c r="O565" t="s">
        <v>8274</v>
      </c>
      <c r="P565" s="16">
        <f t="shared" si="16"/>
        <v>42022.069988425923</v>
      </c>
      <c r="Q565" s="17">
        <f t="shared" si="17"/>
        <v>2015</v>
      </c>
    </row>
    <row r="566" spans="1:17" ht="48" hidden="1" x14ac:dyDescent="0.2">
      <c r="A566">
        <v>564</v>
      </c>
      <c r="B566" s="1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8273</v>
      </c>
      <c r="O566" t="s">
        <v>8274</v>
      </c>
      <c r="P566" s="16">
        <f t="shared" si="16"/>
        <v>42411.942997685182</v>
      </c>
      <c r="Q566" s="17">
        <f t="shared" si="17"/>
        <v>2016</v>
      </c>
    </row>
    <row r="567" spans="1:17" ht="48" hidden="1" x14ac:dyDescent="0.2">
      <c r="A567">
        <v>565</v>
      </c>
      <c r="B567" s="1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8273</v>
      </c>
      <c r="O567" t="s">
        <v>8274</v>
      </c>
      <c r="P567" s="16">
        <f t="shared" si="16"/>
        <v>42165.785289351858</v>
      </c>
      <c r="Q567" s="17">
        <f t="shared" si="17"/>
        <v>2015</v>
      </c>
    </row>
    <row r="568" spans="1:17" ht="48" hidden="1" x14ac:dyDescent="0.2">
      <c r="A568">
        <v>566</v>
      </c>
      <c r="B568" s="1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8273</v>
      </c>
      <c r="O568" t="s">
        <v>8274</v>
      </c>
      <c r="P568" s="16">
        <f t="shared" si="16"/>
        <v>42535.68440972222</v>
      </c>
      <c r="Q568" s="17">
        <f t="shared" si="17"/>
        <v>2016</v>
      </c>
    </row>
    <row r="569" spans="1:17" ht="48" hidden="1" x14ac:dyDescent="0.2">
      <c r="A569">
        <v>567</v>
      </c>
      <c r="B569" s="1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8273</v>
      </c>
      <c r="O569" t="s">
        <v>8274</v>
      </c>
      <c r="P569" s="16">
        <f t="shared" si="16"/>
        <v>41975.842523148152</v>
      </c>
      <c r="Q569" s="17">
        <f t="shared" si="17"/>
        <v>2014</v>
      </c>
    </row>
    <row r="570" spans="1:17" ht="64" hidden="1" x14ac:dyDescent="0.2">
      <c r="A570">
        <v>568</v>
      </c>
      <c r="B570" s="1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8273</v>
      </c>
      <c r="O570" t="s">
        <v>8274</v>
      </c>
      <c r="P570" s="16">
        <f t="shared" si="16"/>
        <v>42348.9215625</v>
      </c>
      <c r="Q570" s="17">
        <f t="shared" si="17"/>
        <v>2015</v>
      </c>
    </row>
    <row r="571" spans="1:17" ht="48" hidden="1" x14ac:dyDescent="0.2">
      <c r="A571">
        <v>569</v>
      </c>
      <c r="B571" s="1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8273</v>
      </c>
      <c r="O571" t="s">
        <v>8274</v>
      </c>
      <c r="P571" s="16">
        <f t="shared" si="16"/>
        <v>42340.847361111111</v>
      </c>
      <c r="Q571" s="17">
        <f t="shared" si="17"/>
        <v>2015</v>
      </c>
    </row>
    <row r="572" spans="1:17" ht="32" hidden="1" x14ac:dyDescent="0.2">
      <c r="A572">
        <v>570</v>
      </c>
      <c r="B572" s="1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8273</v>
      </c>
      <c r="O572" t="s">
        <v>8274</v>
      </c>
      <c r="P572" s="16">
        <f t="shared" si="16"/>
        <v>42388.798252314817</v>
      </c>
      <c r="Q572" s="17">
        <f t="shared" si="17"/>
        <v>2016</v>
      </c>
    </row>
    <row r="573" spans="1:17" ht="48" hidden="1" x14ac:dyDescent="0.2">
      <c r="A573">
        <v>571</v>
      </c>
      <c r="B573" s="1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8273</v>
      </c>
      <c r="O573" t="s">
        <v>8274</v>
      </c>
      <c r="P573" s="16">
        <f t="shared" si="16"/>
        <v>42192.816238425927</v>
      </c>
      <c r="Q573" s="17">
        <f t="shared" si="17"/>
        <v>2015</v>
      </c>
    </row>
    <row r="574" spans="1:17" ht="48" hidden="1" x14ac:dyDescent="0.2">
      <c r="A574">
        <v>572</v>
      </c>
      <c r="B574" s="1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8273</v>
      </c>
      <c r="O574" t="s">
        <v>8274</v>
      </c>
      <c r="P574" s="16">
        <f t="shared" si="16"/>
        <v>42282.71629629629</v>
      </c>
      <c r="Q574" s="17">
        <f t="shared" si="17"/>
        <v>2015</v>
      </c>
    </row>
    <row r="575" spans="1:17" ht="48" hidden="1" x14ac:dyDescent="0.2">
      <c r="A575">
        <v>573</v>
      </c>
      <c r="B575" s="1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8273</v>
      </c>
      <c r="O575" t="s">
        <v>8274</v>
      </c>
      <c r="P575" s="16">
        <f t="shared" si="16"/>
        <v>41963.050127314811</v>
      </c>
      <c r="Q575" s="17">
        <f t="shared" si="17"/>
        <v>2014</v>
      </c>
    </row>
    <row r="576" spans="1:17" ht="48" hidden="1" x14ac:dyDescent="0.2">
      <c r="A576">
        <v>574</v>
      </c>
      <c r="B576" s="1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8273</v>
      </c>
      <c r="O576" t="s">
        <v>8274</v>
      </c>
      <c r="P576" s="16">
        <f t="shared" si="16"/>
        <v>42632.443368055552</v>
      </c>
      <c r="Q576" s="17">
        <f t="shared" si="17"/>
        <v>2016</v>
      </c>
    </row>
    <row r="577" spans="1:17" ht="48" hidden="1" x14ac:dyDescent="0.2">
      <c r="A577">
        <v>575</v>
      </c>
      <c r="B577" s="1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8273</v>
      </c>
      <c r="O577" t="s">
        <v>8274</v>
      </c>
      <c r="P577" s="16">
        <f t="shared" si="16"/>
        <v>42138.692627314813</v>
      </c>
      <c r="Q577" s="17">
        <f t="shared" si="17"/>
        <v>2015</v>
      </c>
    </row>
    <row r="578" spans="1:17" ht="48" hidden="1" x14ac:dyDescent="0.2">
      <c r="A578">
        <v>576</v>
      </c>
      <c r="B578" s="1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8273</v>
      </c>
      <c r="O578" t="s">
        <v>8274</v>
      </c>
      <c r="P578" s="16">
        <f t="shared" si="16"/>
        <v>42031.471666666665</v>
      </c>
      <c r="Q578" s="17">
        <f t="shared" si="17"/>
        <v>2015</v>
      </c>
    </row>
    <row r="579" spans="1:17" ht="48" hidden="1" x14ac:dyDescent="0.2">
      <c r="A579">
        <v>577</v>
      </c>
      <c r="B579" s="1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8273</v>
      </c>
      <c r="O579" t="s">
        <v>8274</v>
      </c>
      <c r="P579" s="16">
        <f t="shared" ref="P579:P642" si="18">(((J579/60)/60)/24)+DATE(1970,1,1)</f>
        <v>42450.589143518519</v>
      </c>
      <c r="Q579" s="17">
        <f t="shared" ref="Q579:Q642" si="19">YEAR(P579)</f>
        <v>2016</v>
      </c>
    </row>
    <row r="580" spans="1:17" ht="32" hidden="1" x14ac:dyDescent="0.2">
      <c r="A580">
        <v>578</v>
      </c>
      <c r="B580" s="1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8273</v>
      </c>
      <c r="O580" t="s">
        <v>8274</v>
      </c>
      <c r="P580" s="16">
        <f t="shared" si="18"/>
        <v>42230.578622685185</v>
      </c>
      <c r="Q580" s="17">
        <f t="shared" si="19"/>
        <v>2015</v>
      </c>
    </row>
    <row r="581" spans="1:17" ht="32" hidden="1" x14ac:dyDescent="0.2">
      <c r="A581">
        <v>579</v>
      </c>
      <c r="B581" s="1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8273</v>
      </c>
      <c r="O581" t="s">
        <v>8274</v>
      </c>
      <c r="P581" s="16">
        <f t="shared" si="18"/>
        <v>41968.852118055554</v>
      </c>
      <c r="Q581" s="17">
        <f t="shared" si="19"/>
        <v>2014</v>
      </c>
    </row>
    <row r="582" spans="1:17" ht="48" hidden="1" x14ac:dyDescent="0.2">
      <c r="A582">
        <v>580</v>
      </c>
      <c r="B582" s="1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8273</v>
      </c>
      <c r="O582" t="s">
        <v>8274</v>
      </c>
      <c r="P582" s="16">
        <f t="shared" si="18"/>
        <v>42605.908182870371</v>
      </c>
      <c r="Q582" s="17">
        <f t="shared" si="19"/>
        <v>2016</v>
      </c>
    </row>
    <row r="583" spans="1:17" ht="48" hidden="1" x14ac:dyDescent="0.2">
      <c r="A583">
        <v>581</v>
      </c>
      <c r="B583" s="1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8273</v>
      </c>
      <c r="O583" t="s">
        <v>8274</v>
      </c>
      <c r="P583" s="16">
        <f t="shared" si="18"/>
        <v>42188.012777777782</v>
      </c>
      <c r="Q583" s="17">
        <f t="shared" si="19"/>
        <v>2015</v>
      </c>
    </row>
    <row r="584" spans="1:17" ht="48" hidden="1" x14ac:dyDescent="0.2">
      <c r="A584">
        <v>582</v>
      </c>
      <c r="B584" s="1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8273</v>
      </c>
      <c r="O584" t="s">
        <v>8274</v>
      </c>
      <c r="P584" s="16">
        <f t="shared" si="18"/>
        <v>42055.739803240736</v>
      </c>
      <c r="Q584" s="17">
        <f t="shared" si="19"/>
        <v>2015</v>
      </c>
    </row>
    <row r="585" spans="1:17" ht="32" hidden="1" x14ac:dyDescent="0.2">
      <c r="A585">
        <v>583</v>
      </c>
      <c r="B585" s="1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8273</v>
      </c>
      <c r="O585" t="s">
        <v>8274</v>
      </c>
      <c r="P585" s="16">
        <f t="shared" si="18"/>
        <v>42052.93850694444</v>
      </c>
      <c r="Q585" s="17">
        <f t="shared" si="19"/>
        <v>2015</v>
      </c>
    </row>
    <row r="586" spans="1:17" ht="32" hidden="1" x14ac:dyDescent="0.2">
      <c r="A586">
        <v>584</v>
      </c>
      <c r="B586" s="1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8273</v>
      </c>
      <c r="O586" t="s">
        <v>8274</v>
      </c>
      <c r="P586" s="16">
        <f t="shared" si="18"/>
        <v>42049.716620370367</v>
      </c>
      <c r="Q586" s="17">
        <f t="shared" si="19"/>
        <v>2015</v>
      </c>
    </row>
    <row r="587" spans="1:17" ht="48" hidden="1" x14ac:dyDescent="0.2">
      <c r="A587">
        <v>585</v>
      </c>
      <c r="B587" s="1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8273</v>
      </c>
      <c r="O587" t="s">
        <v>8274</v>
      </c>
      <c r="P587" s="16">
        <f t="shared" si="18"/>
        <v>42283.3909375</v>
      </c>
      <c r="Q587" s="17">
        <f t="shared" si="19"/>
        <v>2015</v>
      </c>
    </row>
    <row r="588" spans="1:17" ht="48" hidden="1" x14ac:dyDescent="0.2">
      <c r="A588">
        <v>586</v>
      </c>
      <c r="B588" s="1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8273</v>
      </c>
      <c r="O588" t="s">
        <v>8274</v>
      </c>
      <c r="P588" s="16">
        <f t="shared" si="18"/>
        <v>42020.854247685187</v>
      </c>
      <c r="Q588" s="17">
        <f t="shared" si="19"/>
        <v>2015</v>
      </c>
    </row>
    <row r="589" spans="1:17" ht="80" hidden="1" x14ac:dyDescent="0.2">
      <c r="A589">
        <v>587</v>
      </c>
      <c r="B589" s="1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8273</v>
      </c>
      <c r="O589" t="s">
        <v>8274</v>
      </c>
      <c r="P589" s="16">
        <f t="shared" si="18"/>
        <v>42080.757326388892</v>
      </c>
      <c r="Q589" s="17">
        <f t="shared" si="19"/>
        <v>2015</v>
      </c>
    </row>
    <row r="590" spans="1:17" ht="48" hidden="1" x14ac:dyDescent="0.2">
      <c r="A590">
        <v>588</v>
      </c>
      <c r="B590" s="1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8273</v>
      </c>
      <c r="O590" t="s">
        <v>8274</v>
      </c>
      <c r="P590" s="16">
        <f t="shared" si="18"/>
        <v>42631.769513888896</v>
      </c>
      <c r="Q590" s="17">
        <f t="shared" si="19"/>
        <v>2016</v>
      </c>
    </row>
    <row r="591" spans="1:17" ht="16" hidden="1" x14ac:dyDescent="0.2">
      <c r="A591">
        <v>589</v>
      </c>
      <c r="B591" s="1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8273</v>
      </c>
      <c r="O591" t="s">
        <v>8274</v>
      </c>
      <c r="P591" s="16">
        <f t="shared" si="18"/>
        <v>42178.614571759259</v>
      </c>
      <c r="Q591" s="17">
        <f t="shared" si="19"/>
        <v>2015</v>
      </c>
    </row>
    <row r="592" spans="1:17" ht="48" hidden="1" x14ac:dyDescent="0.2">
      <c r="A592">
        <v>590</v>
      </c>
      <c r="B592" s="1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8273</v>
      </c>
      <c r="O592" t="s">
        <v>8274</v>
      </c>
      <c r="P592" s="16">
        <f t="shared" si="18"/>
        <v>42377.554756944446</v>
      </c>
      <c r="Q592" s="17">
        <f t="shared" si="19"/>
        <v>2016</v>
      </c>
    </row>
    <row r="593" spans="1:17" ht="48" hidden="1" x14ac:dyDescent="0.2">
      <c r="A593">
        <v>591</v>
      </c>
      <c r="B593" s="1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8273</v>
      </c>
      <c r="O593" t="s">
        <v>8274</v>
      </c>
      <c r="P593" s="16">
        <f t="shared" si="18"/>
        <v>42177.543171296296</v>
      </c>
      <c r="Q593" s="17">
        <f t="shared" si="19"/>
        <v>2015</v>
      </c>
    </row>
    <row r="594" spans="1:17" ht="48" hidden="1" x14ac:dyDescent="0.2">
      <c r="A594">
        <v>592</v>
      </c>
      <c r="B594" s="1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8273</v>
      </c>
      <c r="O594" t="s">
        <v>8274</v>
      </c>
      <c r="P594" s="16">
        <f t="shared" si="18"/>
        <v>41946.232175925928</v>
      </c>
      <c r="Q594" s="17">
        <f t="shared" si="19"/>
        <v>2014</v>
      </c>
    </row>
    <row r="595" spans="1:17" ht="48" hidden="1" x14ac:dyDescent="0.2">
      <c r="A595">
        <v>593</v>
      </c>
      <c r="B595" s="1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8273</v>
      </c>
      <c r="O595" t="s">
        <v>8274</v>
      </c>
      <c r="P595" s="16">
        <f t="shared" si="18"/>
        <v>42070.677604166667</v>
      </c>
      <c r="Q595" s="17">
        <f t="shared" si="19"/>
        <v>2015</v>
      </c>
    </row>
    <row r="596" spans="1:17" ht="32" hidden="1" x14ac:dyDescent="0.2">
      <c r="A596">
        <v>594</v>
      </c>
      <c r="B596" s="1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8273</v>
      </c>
      <c r="O596" t="s">
        <v>8274</v>
      </c>
      <c r="P596" s="16">
        <f t="shared" si="18"/>
        <v>42446.780162037037</v>
      </c>
      <c r="Q596" s="17">
        <f t="shared" si="19"/>
        <v>2016</v>
      </c>
    </row>
    <row r="597" spans="1:17" ht="48" hidden="1" x14ac:dyDescent="0.2">
      <c r="A597">
        <v>595</v>
      </c>
      <c r="B597" s="1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8273</v>
      </c>
      <c r="O597" t="s">
        <v>8274</v>
      </c>
      <c r="P597" s="16">
        <f t="shared" si="18"/>
        <v>42083.069884259254</v>
      </c>
      <c r="Q597" s="17">
        <f t="shared" si="19"/>
        <v>2015</v>
      </c>
    </row>
    <row r="598" spans="1:17" ht="32" hidden="1" x14ac:dyDescent="0.2">
      <c r="A598">
        <v>596</v>
      </c>
      <c r="B598" s="1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8273</v>
      </c>
      <c r="O598" t="s">
        <v>8274</v>
      </c>
      <c r="P598" s="16">
        <f t="shared" si="18"/>
        <v>42646.896898148145</v>
      </c>
      <c r="Q598" s="17">
        <f t="shared" si="19"/>
        <v>2016</v>
      </c>
    </row>
    <row r="599" spans="1:17" ht="48" hidden="1" x14ac:dyDescent="0.2">
      <c r="A599">
        <v>597</v>
      </c>
      <c r="B599" s="1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8273</v>
      </c>
      <c r="O599" t="s">
        <v>8274</v>
      </c>
      <c r="P599" s="16">
        <f t="shared" si="18"/>
        <v>42545.705266203702</v>
      </c>
      <c r="Q599" s="17">
        <f t="shared" si="19"/>
        <v>2016</v>
      </c>
    </row>
    <row r="600" spans="1:17" ht="32" hidden="1" x14ac:dyDescent="0.2">
      <c r="A600">
        <v>598</v>
      </c>
      <c r="B600" s="1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8273</v>
      </c>
      <c r="O600" t="s">
        <v>8274</v>
      </c>
      <c r="P600" s="16">
        <f t="shared" si="18"/>
        <v>41948.00209490741</v>
      </c>
      <c r="Q600" s="17">
        <f t="shared" si="19"/>
        <v>2014</v>
      </c>
    </row>
    <row r="601" spans="1:17" ht="48" hidden="1" x14ac:dyDescent="0.2">
      <c r="A601">
        <v>599</v>
      </c>
      <c r="B601" s="1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8273</v>
      </c>
      <c r="O601" t="s">
        <v>8274</v>
      </c>
      <c r="P601" s="16">
        <f t="shared" si="18"/>
        <v>42047.812523148154</v>
      </c>
      <c r="Q601" s="17">
        <f t="shared" si="19"/>
        <v>2015</v>
      </c>
    </row>
    <row r="602" spans="1:17" ht="32" hidden="1" x14ac:dyDescent="0.2">
      <c r="A602">
        <v>600</v>
      </c>
      <c r="B602" s="1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8273</v>
      </c>
      <c r="O602" t="s">
        <v>8274</v>
      </c>
      <c r="P602" s="16">
        <f t="shared" si="18"/>
        <v>42073.798171296294</v>
      </c>
      <c r="Q602" s="17">
        <f t="shared" si="19"/>
        <v>2015</v>
      </c>
    </row>
    <row r="603" spans="1:17" ht="48" hidden="1" x14ac:dyDescent="0.2">
      <c r="A603">
        <v>601</v>
      </c>
      <c r="B603" s="1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8273</v>
      </c>
      <c r="O603" t="s">
        <v>8274</v>
      </c>
      <c r="P603" s="16">
        <f t="shared" si="18"/>
        <v>41969.858090277776</v>
      </c>
      <c r="Q603" s="17">
        <f t="shared" si="19"/>
        <v>2014</v>
      </c>
    </row>
    <row r="604" spans="1:17" ht="48" hidden="1" x14ac:dyDescent="0.2">
      <c r="A604">
        <v>602</v>
      </c>
      <c r="B604" s="1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8273</v>
      </c>
      <c r="O604" t="s">
        <v>8274</v>
      </c>
      <c r="P604" s="16">
        <f t="shared" si="18"/>
        <v>42143.79415509259</v>
      </c>
      <c r="Q604" s="17">
        <f t="shared" si="19"/>
        <v>2015</v>
      </c>
    </row>
    <row r="605" spans="1:17" ht="48" hidden="1" x14ac:dyDescent="0.2">
      <c r="A605">
        <v>603</v>
      </c>
      <c r="B605" s="1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8273</v>
      </c>
      <c r="O605" t="s">
        <v>8274</v>
      </c>
      <c r="P605" s="16">
        <f t="shared" si="18"/>
        <v>41835.639155092591</v>
      </c>
      <c r="Q605" s="17">
        <f t="shared" si="19"/>
        <v>2014</v>
      </c>
    </row>
    <row r="606" spans="1:17" ht="48" hidden="1" x14ac:dyDescent="0.2">
      <c r="A606">
        <v>604</v>
      </c>
      <c r="B606" s="1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8273</v>
      </c>
      <c r="O606" t="s">
        <v>8274</v>
      </c>
      <c r="P606" s="16">
        <f t="shared" si="18"/>
        <v>41849.035370370373</v>
      </c>
      <c r="Q606" s="17">
        <f t="shared" si="19"/>
        <v>2014</v>
      </c>
    </row>
    <row r="607" spans="1:17" ht="32" hidden="1" x14ac:dyDescent="0.2">
      <c r="A607">
        <v>605</v>
      </c>
      <c r="B607" s="1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8273</v>
      </c>
      <c r="O607" t="s">
        <v>8274</v>
      </c>
      <c r="P607" s="16">
        <f t="shared" si="18"/>
        <v>42194.357731481476</v>
      </c>
      <c r="Q607" s="17">
        <f t="shared" si="19"/>
        <v>2015</v>
      </c>
    </row>
    <row r="608" spans="1:17" ht="48" hidden="1" x14ac:dyDescent="0.2">
      <c r="A608">
        <v>606</v>
      </c>
      <c r="B608" s="1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8273</v>
      </c>
      <c r="O608" t="s">
        <v>8274</v>
      </c>
      <c r="P608" s="16">
        <f t="shared" si="18"/>
        <v>42102.650567129633</v>
      </c>
      <c r="Q608" s="17">
        <f t="shared" si="19"/>
        <v>2015</v>
      </c>
    </row>
    <row r="609" spans="1:17" ht="48" hidden="1" x14ac:dyDescent="0.2">
      <c r="A609">
        <v>607</v>
      </c>
      <c r="B609" s="1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8273</v>
      </c>
      <c r="O609" t="s">
        <v>8274</v>
      </c>
      <c r="P609" s="16">
        <f t="shared" si="18"/>
        <v>42300.825648148151</v>
      </c>
      <c r="Q609" s="17">
        <f t="shared" si="19"/>
        <v>2015</v>
      </c>
    </row>
    <row r="610" spans="1:17" ht="48" hidden="1" x14ac:dyDescent="0.2">
      <c r="A610">
        <v>608</v>
      </c>
      <c r="B610" s="1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8273</v>
      </c>
      <c r="O610" t="s">
        <v>8274</v>
      </c>
      <c r="P610" s="16">
        <f t="shared" si="18"/>
        <v>42140.921064814815</v>
      </c>
      <c r="Q610" s="17">
        <f t="shared" si="19"/>
        <v>2015</v>
      </c>
    </row>
    <row r="611" spans="1:17" ht="48" hidden="1" x14ac:dyDescent="0.2">
      <c r="A611">
        <v>609</v>
      </c>
      <c r="B611" s="1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8273</v>
      </c>
      <c r="O611" t="s">
        <v>8274</v>
      </c>
      <c r="P611" s="16">
        <f t="shared" si="18"/>
        <v>42307.034074074079</v>
      </c>
      <c r="Q611" s="17">
        <f t="shared" si="19"/>
        <v>2015</v>
      </c>
    </row>
    <row r="612" spans="1:17" ht="48" hidden="1" x14ac:dyDescent="0.2">
      <c r="A612">
        <v>610</v>
      </c>
      <c r="B612" s="1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8273</v>
      </c>
      <c r="O612" t="s">
        <v>8274</v>
      </c>
      <c r="P612" s="16">
        <f t="shared" si="18"/>
        <v>42086.83085648148</v>
      </c>
      <c r="Q612" s="17">
        <f t="shared" si="19"/>
        <v>2015</v>
      </c>
    </row>
    <row r="613" spans="1:17" ht="48" hidden="1" x14ac:dyDescent="0.2">
      <c r="A613">
        <v>611</v>
      </c>
      <c r="B613" s="1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8273</v>
      </c>
      <c r="O613" t="s">
        <v>8274</v>
      </c>
      <c r="P613" s="16">
        <f t="shared" si="18"/>
        <v>42328.560613425929</v>
      </c>
      <c r="Q613" s="17">
        <f t="shared" si="19"/>
        <v>2015</v>
      </c>
    </row>
    <row r="614" spans="1:17" ht="32" hidden="1" x14ac:dyDescent="0.2">
      <c r="A614">
        <v>612</v>
      </c>
      <c r="B614" s="1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8273</v>
      </c>
      <c r="O614" t="s">
        <v>8274</v>
      </c>
      <c r="P614" s="16">
        <f t="shared" si="18"/>
        <v>42585.031782407401</v>
      </c>
      <c r="Q614" s="17">
        <f t="shared" si="19"/>
        <v>2016</v>
      </c>
    </row>
    <row r="615" spans="1:17" ht="48" hidden="1" x14ac:dyDescent="0.2">
      <c r="A615">
        <v>613</v>
      </c>
      <c r="B615" s="1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8273</v>
      </c>
      <c r="O615" t="s">
        <v>8274</v>
      </c>
      <c r="P615" s="16">
        <f t="shared" si="18"/>
        <v>42247.496759259258</v>
      </c>
      <c r="Q615" s="17">
        <f t="shared" si="19"/>
        <v>2015</v>
      </c>
    </row>
    <row r="616" spans="1:17" ht="48" hidden="1" x14ac:dyDescent="0.2">
      <c r="A616">
        <v>614</v>
      </c>
      <c r="B616" s="1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8273</v>
      </c>
      <c r="O616" t="s">
        <v>8274</v>
      </c>
      <c r="P616" s="16">
        <f t="shared" si="18"/>
        <v>42515.061805555553</v>
      </c>
      <c r="Q616" s="17">
        <f t="shared" si="19"/>
        <v>2016</v>
      </c>
    </row>
    <row r="617" spans="1:17" ht="48" hidden="1" x14ac:dyDescent="0.2">
      <c r="A617">
        <v>615</v>
      </c>
      <c r="B617" s="1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8273</v>
      </c>
      <c r="O617" t="s">
        <v>8274</v>
      </c>
      <c r="P617" s="16">
        <f t="shared" si="18"/>
        <v>42242.122210648144</v>
      </c>
      <c r="Q617" s="17">
        <f t="shared" si="19"/>
        <v>2015</v>
      </c>
    </row>
    <row r="618" spans="1:17" ht="48" hidden="1" x14ac:dyDescent="0.2">
      <c r="A618">
        <v>616</v>
      </c>
      <c r="B618" s="1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8273</v>
      </c>
      <c r="O618" t="s">
        <v>8274</v>
      </c>
      <c r="P618" s="16">
        <f t="shared" si="18"/>
        <v>42761.376238425932</v>
      </c>
      <c r="Q618" s="17">
        <f t="shared" si="19"/>
        <v>2017</v>
      </c>
    </row>
    <row r="619" spans="1:17" ht="48" hidden="1" x14ac:dyDescent="0.2">
      <c r="A619">
        <v>617</v>
      </c>
      <c r="B619" s="1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8273</v>
      </c>
      <c r="O619" t="s">
        <v>8274</v>
      </c>
      <c r="P619" s="16">
        <f t="shared" si="18"/>
        <v>42087.343090277776</v>
      </c>
      <c r="Q619" s="17">
        <f t="shared" si="19"/>
        <v>2015</v>
      </c>
    </row>
    <row r="620" spans="1:17" ht="48" hidden="1" x14ac:dyDescent="0.2">
      <c r="A620">
        <v>618</v>
      </c>
      <c r="B620" s="1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8273</v>
      </c>
      <c r="O620" t="s">
        <v>8274</v>
      </c>
      <c r="P620" s="16">
        <f t="shared" si="18"/>
        <v>42317.810219907406</v>
      </c>
      <c r="Q620" s="17">
        <f t="shared" si="19"/>
        <v>2015</v>
      </c>
    </row>
    <row r="621" spans="1:17" ht="32" hidden="1" x14ac:dyDescent="0.2">
      <c r="A621">
        <v>619</v>
      </c>
      <c r="B621" s="1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8273</v>
      </c>
      <c r="O621" t="s">
        <v>8274</v>
      </c>
      <c r="P621" s="16">
        <f t="shared" si="18"/>
        <v>41908.650347222225</v>
      </c>
      <c r="Q621" s="17">
        <f t="shared" si="19"/>
        <v>2014</v>
      </c>
    </row>
    <row r="622" spans="1:17" ht="48" hidden="1" x14ac:dyDescent="0.2">
      <c r="A622">
        <v>620</v>
      </c>
      <c r="B622" s="1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8273</v>
      </c>
      <c r="O622" t="s">
        <v>8274</v>
      </c>
      <c r="P622" s="16">
        <f t="shared" si="18"/>
        <v>41831.716874999998</v>
      </c>
      <c r="Q622" s="17">
        <f t="shared" si="19"/>
        <v>2014</v>
      </c>
    </row>
    <row r="623" spans="1:17" ht="48" hidden="1" x14ac:dyDescent="0.2">
      <c r="A623">
        <v>621</v>
      </c>
      <c r="B623" s="1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8273</v>
      </c>
      <c r="O623" t="s">
        <v>8274</v>
      </c>
      <c r="P623" s="16">
        <f t="shared" si="18"/>
        <v>42528.987696759257</v>
      </c>
      <c r="Q623" s="17">
        <f t="shared" si="19"/>
        <v>2016</v>
      </c>
    </row>
    <row r="624" spans="1:17" ht="48" hidden="1" x14ac:dyDescent="0.2">
      <c r="A624">
        <v>622</v>
      </c>
      <c r="B624" s="1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8273</v>
      </c>
      <c r="O624" t="s">
        <v>8274</v>
      </c>
      <c r="P624" s="16">
        <f t="shared" si="18"/>
        <v>42532.774745370371</v>
      </c>
      <c r="Q624" s="17">
        <f t="shared" si="19"/>
        <v>2016</v>
      </c>
    </row>
    <row r="625" spans="1:17" ht="48" hidden="1" x14ac:dyDescent="0.2">
      <c r="A625">
        <v>623</v>
      </c>
      <c r="B625" s="1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8273</v>
      </c>
      <c r="O625" t="s">
        <v>8274</v>
      </c>
      <c r="P625" s="16">
        <f t="shared" si="18"/>
        <v>42122.009224537032</v>
      </c>
      <c r="Q625" s="17">
        <f t="shared" si="19"/>
        <v>2015</v>
      </c>
    </row>
    <row r="626" spans="1:17" ht="48" hidden="1" x14ac:dyDescent="0.2">
      <c r="A626">
        <v>624</v>
      </c>
      <c r="B626" s="1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8273</v>
      </c>
      <c r="O626" t="s">
        <v>8274</v>
      </c>
      <c r="P626" s="16">
        <f t="shared" si="18"/>
        <v>42108.988900462966</v>
      </c>
      <c r="Q626" s="17">
        <f t="shared" si="19"/>
        <v>2015</v>
      </c>
    </row>
    <row r="627" spans="1:17" ht="48" hidden="1" x14ac:dyDescent="0.2">
      <c r="A627">
        <v>625</v>
      </c>
      <c r="B627" s="1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8273</v>
      </c>
      <c r="O627" t="s">
        <v>8274</v>
      </c>
      <c r="P627" s="16">
        <f t="shared" si="18"/>
        <v>42790.895567129628</v>
      </c>
      <c r="Q627" s="17">
        <f t="shared" si="19"/>
        <v>2017</v>
      </c>
    </row>
    <row r="628" spans="1:17" ht="48" hidden="1" x14ac:dyDescent="0.2">
      <c r="A628">
        <v>626</v>
      </c>
      <c r="B628" s="1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8273</v>
      </c>
      <c r="O628" t="s">
        <v>8274</v>
      </c>
      <c r="P628" s="16">
        <f t="shared" si="18"/>
        <v>42198.559479166666</v>
      </c>
      <c r="Q628" s="17">
        <f t="shared" si="19"/>
        <v>2015</v>
      </c>
    </row>
    <row r="629" spans="1:17" ht="48" hidden="1" x14ac:dyDescent="0.2">
      <c r="A629">
        <v>627</v>
      </c>
      <c r="B629" s="1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8273</v>
      </c>
      <c r="O629" t="s">
        <v>8274</v>
      </c>
      <c r="P629" s="16">
        <f t="shared" si="18"/>
        <v>42384.306840277779</v>
      </c>
      <c r="Q629" s="17">
        <f t="shared" si="19"/>
        <v>2016</v>
      </c>
    </row>
    <row r="630" spans="1:17" ht="48" hidden="1" x14ac:dyDescent="0.2">
      <c r="A630">
        <v>628</v>
      </c>
      <c r="B630" s="1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8273</v>
      </c>
      <c r="O630" t="s">
        <v>8274</v>
      </c>
      <c r="P630" s="16">
        <f t="shared" si="18"/>
        <v>41803.692789351851</v>
      </c>
      <c r="Q630" s="17">
        <f t="shared" si="19"/>
        <v>2014</v>
      </c>
    </row>
    <row r="631" spans="1:17" ht="48" hidden="1" x14ac:dyDescent="0.2">
      <c r="A631">
        <v>629</v>
      </c>
      <c r="B631" s="1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8273</v>
      </c>
      <c r="O631" t="s">
        <v>8274</v>
      </c>
      <c r="P631" s="16">
        <f t="shared" si="18"/>
        <v>42474.637824074074</v>
      </c>
      <c r="Q631" s="17">
        <f t="shared" si="19"/>
        <v>2016</v>
      </c>
    </row>
    <row r="632" spans="1:17" ht="48" hidden="1" x14ac:dyDescent="0.2">
      <c r="A632">
        <v>630</v>
      </c>
      <c r="B632" s="1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8273</v>
      </c>
      <c r="O632" t="s">
        <v>8274</v>
      </c>
      <c r="P632" s="16">
        <f t="shared" si="18"/>
        <v>42223.619456018518</v>
      </c>
      <c r="Q632" s="17">
        <f t="shared" si="19"/>
        <v>2015</v>
      </c>
    </row>
    <row r="633" spans="1:17" ht="32" hidden="1" x14ac:dyDescent="0.2">
      <c r="A633">
        <v>631</v>
      </c>
      <c r="B633" s="1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8273</v>
      </c>
      <c r="O633" t="s">
        <v>8274</v>
      </c>
      <c r="P633" s="16">
        <f t="shared" si="18"/>
        <v>42489.772326388891</v>
      </c>
      <c r="Q633" s="17">
        <f t="shared" si="19"/>
        <v>2016</v>
      </c>
    </row>
    <row r="634" spans="1:17" ht="32" hidden="1" x14ac:dyDescent="0.2">
      <c r="A634">
        <v>632</v>
      </c>
      <c r="B634" s="1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8273</v>
      </c>
      <c r="O634" t="s">
        <v>8274</v>
      </c>
      <c r="P634" s="16">
        <f t="shared" si="18"/>
        <v>42303.659317129626</v>
      </c>
      <c r="Q634" s="17">
        <f t="shared" si="19"/>
        <v>2015</v>
      </c>
    </row>
    <row r="635" spans="1:17" ht="48" hidden="1" x14ac:dyDescent="0.2">
      <c r="A635">
        <v>633</v>
      </c>
      <c r="B635" s="1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8273</v>
      </c>
      <c r="O635" t="s">
        <v>8274</v>
      </c>
      <c r="P635" s="16">
        <f t="shared" si="18"/>
        <v>42507.29932870371</v>
      </c>
      <c r="Q635" s="17">
        <f t="shared" si="19"/>
        <v>2016</v>
      </c>
    </row>
    <row r="636" spans="1:17" ht="32" hidden="1" x14ac:dyDescent="0.2">
      <c r="A636">
        <v>634</v>
      </c>
      <c r="B636" s="1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8273</v>
      </c>
      <c r="O636" t="s">
        <v>8274</v>
      </c>
      <c r="P636" s="16">
        <f t="shared" si="18"/>
        <v>42031.928576388891</v>
      </c>
      <c r="Q636" s="17">
        <f t="shared" si="19"/>
        <v>2015</v>
      </c>
    </row>
    <row r="637" spans="1:17" ht="32" hidden="1" x14ac:dyDescent="0.2">
      <c r="A637">
        <v>635</v>
      </c>
      <c r="B637" s="1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8273</v>
      </c>
      <c r="O637" t="s">
        <v>8274</v>
      </c>
      <c r="P637" s="16">
        <f t="shared" si="18"/>
        <v>42076.092152777783</v>
      </c>
      <c r="Q637" s="17">
        <f t="shared" si="19"/>
        <v>2015</v>
      </c>
    </row>
    <row r="638" spans="1:17" ht="32" hidden="1" x14ac:dyDescent="0.2">
      <c r="A638">
        <v>636</v>
      </c>
      <c r="B638" s="1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8273</v>
      </c>
      <c r="O638" t="s">
        <v>8274</v>
      </c>
      <c r="P638" s="16">
        <f t="shared" si="18"/>
        <v>42131.455439814818</v>
      </c>
      <c r="Q638" s="17">
        <f t="shared" si="19"/>
        <v>2015</v>
      </c>
    </row>
    <row r="639" spans="1:17" ht="48" hidden="1" x14ac:dyDescent="0.2">
      <c r="A639">
        <v>637</v>
      </c>
      <c r="B639" s="1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8273</v>
      </c>
      <c r="O639" t="s">
        <v>8274</v>
      </c>
      <c r="P639" s="16">
        <f t="shared" si="18"/>
        <v>42762.962013888886</v>
      </c>
      <c r="Q639" s="17">
        <f t="shared" si="19"/>
        <v>2017</v>
      </c>
    </row>
    <row r="640" spans="1:17" ht="16" hidden="1" x14ac:dyDescent="0.2">
      <c r="A640">
        <v>638</v>
      </c>
      <c r="B640" s="1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8273</v>
      </c>
      <c r="O640" t="s">
        <v>8274</v>
      </c>
      <c r="P640" s="16">
        <f t="shared" si="18"/>
        <v>42759.593310185184</v>
      </c>
      <c r="Q640" s="17">
        <f t="shared" si="19"/>
        <v>2017</v>
      </c>
    </row>
    <row r="641" spans="1:17" ht="32" hidden="1" x14ac:dyDescent="0.2">
      <c r="A641">
        <v>639</v>
      </c>
      <c r="B641" s="1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8273</v>
      </c>
      <c r="O641" t="s">
        <v>8274</v>
      </c>
      <c r="P641" s="16">
        <f t="shared" si="18"/>
        <v>41865.583275462966</v>
      </c>
      <c r="Q641" s="17">
        <f t="shared" si="19"/>
        <v>2014</v>
      </c>
    </row>
    <row r="642" spans="1:17" ht="48" hidden="1" x14ac:dyDescent="0.2">
      <c r="A642">
        <v>640</v>
      </c>
      <c r="B642" s="1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8273</v>
      </c>
      <c r="O642" t="s">
        <v>8275</v>
      </c>
      <c r="P642" s="16">
        <f t="shared" si="18"/>
        <v>42683.420312500006</v>
      </c>
      <c r="Q642" s="17">
        <f t="shared" si="19"/>
        <v>2016</v>
      </c>
    </row>
    <row r="643" spans="1:17" ht="48" hidden="1" x14ac:dyDescent="0.2">
      <c r="A643">
        <v>641</v>
      </c>
      <c r="B643" s="1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8273</v>
      </c>
      <c r="O643" t="s">
        <v>8275</v>
      </c>
      <c r="P643" s="16">
        <f t="shared" ref="P643:P706" si="20">(((J643/60)/60)/24)+DATE(1970,1,1)</f>
        <v>42199.57</v>
      </c>
      <c r="Q643" s="17">
        <f t="shared" ref="Q643:Q706" si="21">YEAR(P643)</f>
        <v>2015</v>
      </c>
    </row>
    <row r="644" spans="1:17" ht="48" hidden="1" x14ac:dyDescent="0.2">
      <c r="A644">
        <v>642</v>
      </c>
      <c r="B644" s="1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8273</v>
      </c>
      <c r="O644" t="s">
        <v>8275</v>
      </c>
      <c r="P644" s="16">
        <f t="shared" si="20"/>
        <v>42199.651319444441</v>
      </c>
      <c r="Q644" s="17">
        <f t="shared" si="21"/>
        <v>2015</v>
      </c>
    </row>
    <row r="645" spans="1:17" ht="32" hidden="1" x14ac:dyDescent="0.2">
      <c r="A645">
        <v>643</v>
      </c>
      <c r="B645" s="1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8273</v>
      </c>
      <c r="O645" t="s">
        <v>8275</v>
      </c>
      <c r="P645" s="16">
        <f t="shared" si="20"/>
        <v>42100.642071759255</v>
      </c>
      <c r="Q645" s="17">
        <f t="shared" si="21"/>
        <v>2015</v>
      </c>
    </row>
    <row r="646" spans="1:17" ht="48" hidden="1" x14ac:dyDescent="0.2">
      <c r="A646">
        <v>644</v>
      </c>
      <c r="B646" s="1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8273</v>
      </c>
      <c r="O646" t="s">
        <v>8275</v>
      </c>
      <c r="P646" s="16">
        <f t="shared" si="20"/>
        <v>41898.665960648148</v>
      </c>
      <c r="Q646" s="17">
        <f t="shared" si="21"/>
        <v>2014</v>
      </c>
    </row>
    <row r="647" spans="1:17" ht="32" hidden="1" x14ac:dyDescent="0.2">
      <c r="A647">
        <v>645</v>
      </c>
      <c r="B647" s="1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8273</v>
      </c>
      <c r="O647" t="s">
        <v>8275</v>
      </c>
      <c r="P647" s="16">
        <f t="shared" si="20"/>
        <v>42564.026319444441</v>
      </c>
      <c r="Q647" s="17">
        <f t="shared" si="21"/>
        <v>2016</v>
      </c>
    </row>
    <row r="648" spans="1:17" ht="48" hidden="1" x14ac:dyDescent="0.2">
      <c r="A648">
        <v>646</v>
      </c>
      <c r="B648" s="1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8273</v>
      </c>
      <c r="O648" t="s">
        <v>8275</v>
      </c>
      <c r="P648" s="16">
        <f t="shared" si="20"/>
        <v>41832.852627314816</v>
      </c>
      <c r="Q648" s="17">
        <f t="shared" si="21"/>
        <v>2014</v>
      </c>
    </row>
    <row r="649" spans="1:17" ht="48" hidden="1" x14ac:dyDescent="0.2">
      <c r="A649">
        <v>647</v>
      </c>
      <c r="B649" s="1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8273</v>
      </c>
      <c r="O649" t="s">
        <v>8275</v>
      </c>
      <c r="P649" s="16">
        <f t="shared" si="20"/>
        <v>42416.767928240741</v>
      </c>
      <c r="Q649" s="17">
        <f t="shared" si="21"/>
        <v>2016</v>
      </c>
    </row>
    <row r="650" spans="1:17" ht="32" hidden="1" x14ac:dyDescent="0.2">
      <c r="A650">
        <v>648</v>
      </c>
      <c r="B650" s="1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8273</v>
      </c>
      <c r="O650" t="s">
        <v>8275</v>
      </c>
      <c r="P650" s="16">
        <f t="shared" si="20"/>
        <v>41891.693379629629</v>
      </c>
      <c r="Q650" s="17">
        <f t="shared" si="21"/>
        <v>2014</v>
      </c>
    </row>
    <row r="651" spans="1:17" ht="48" hidden="1" x14ac:dyDescent="0.2">
      <c r="A651">
        <v>649</v>
      </c>
      <c r="B651" s="1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8273</v>
      </c>
      <c r="O651" t="s">
        <v>8275</v>
      </c>
      <c r="P651" s="16">
        <f t="shared" si="20"/>
        <v>41877.912187499998</v>
      </c>
      <c r="Q651" s="17">
        <f t="shared" si="21"/>
        <v>2014</v>
      </c>
    </row>
    <row r="652" spans="1:17" ht="48" hidden="1" x14ac:dyDescent="0.2">
      <c r="A652">
        <v>650</v>
      </c>
      <c r="B652" s="1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8273</v>
      </c>
      <c r="O652" t="s">
        <v>8275</v>
      </c>
      <c r="P652" s="16">
        <f t="shared" si="20"/>
        <v>41932.036851851852</v>
      </c>
      <c r="Q652" s="17">
        <f t="shared" si="21"/>
        <v>2014</v>
      </c>
    </row>
    <row r="653" spans="1:17" ht="48" hidden="1" x14ac:dyDescent="0.2">
      <c r="A653">
        <v>651</v>
      </c>
      <c r="B653" s="1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8273</v>
      </c>
      <c r="O653" t="s">
        <v>8275</v>
      </c>
      <c r="P653" s="16">
        <f t="shared" si="20"/>
        <v>41956.017488425925</v>
      </c>
      <c r="Q653" s="17">
        <f t="shared" si="21"/>
        <v>2014</v>
      </c>
    </row>
    <row r="654" spans="1:17" ht="48" hidden="1" x14ac:dyDescent="0.2">
      <c r="A654">
        <v>652</v>
      </c>
      <c r="B654" s="1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8273</v>
      </c>
      <c r="O654" t="s">
        <v>8275</v>
      </c>
      <c r="P654" s="16">
        <f t="shared" si="20"/>
        <v>42675.690393518518</v>
      </c>
      <c r="Q654" s="17">
        <f t="shared" si="21"/>
        <v>2016</v>
      </c>
    </row>
    <row r="655" spans="1:17" ht="48" hidden="1" x14ac:dyDescent="0.2">
      <c r="A655">
        <v>653</v>
      </c>
      <c r="B655" s="1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8273</v>
      </c>
      <c r="O655" t="s">
        <v>8275</v>
      </c>
      <c r="P655" s="16">
        <f t="shared" si="20"/>
        <v>42199.618518518517</v>
      </c>
      <c r="Q655" s="17">
        <f t="shared" si="21"/>
        <v>2015</v>
      </c>
    </row>
    <row r="656" spans="1:17" ht="48" hidden="1" x14ac:dyDescent="0.2">
      <c r="A656">
        <v>654</v>
      </c>
      <c r="B656" s="1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8273</v>
      </c>
      <c r="O656" t="s">
        <v>8275</v>
      </c>
      <c r="P656" s="16">
        <f t="shared" si="20"/>
        <v>42163.957326388889</v>
      </c>
      <c r="Q656" s="17">
        <f t="shared" si="21"/>
        <v>2015</v>
      </c>
    </row>
    <row r="657" spans="1:17" ht="48" hidden="1" x14ac:dyDescent="0.2">
      <c r="A657">
        <v>655</v>
      </c>
      <c r="B657" s="1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8273</v>
      </c>
      <c r="O657" t="s">
        <v>8275</v>
      </c>
      <c r="P657" s="16">
        <f t="shared" si="20"/>
        <v>42045.957314814819</v>
      </c>
      <c r="Q657" s="17">
        <f t="shared" si="21"/>
        <v>2015</v>
      </c>
    </row>
    <row r="658" spans="1:17" ht="48" hidden="1" x14ac:dyDescent="0.2">
      <c r="A658">
        <v>656</v>
      </c>
      <c r="B658" s="1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8273</v>
      </c>
      <c r="O658" t="s">
        <v>8275</v>
      </c>
      <c r="P658" s="16">
        <f t="shared" si="20"/>
        <v>42417.804618055554</v>
      </c>
      <c r="Q658" s="17">
        <f t="shared" si="21"/>
        <v>2016</v>
      </c>
    </row>
    <row r="659" spans="1:17" ht="48" hidden="1" x14ac:dyDescent="0.2">
      <c r="A659">
        <v>657</v>
      </c>
      <c r="B659" s="1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8273</v>
      </c>
      <c r="O659" t="s">
        <v>8275</v>
      </c>
      <c r="P659" s="16">
        <f t="shared" si="20"/>
        <v>42331.84574074074</v>
      </c>
      <c r="Q659" s="17">
        <f t="shared" si="21"/>
        <v>2015</v>
      </c>
    </row>
    <row r="660" spans="1:17" ht="48" hidden="1" x14ac:dyDescent="0.2">
      <c r="A660">
        <v>658</v>
      </c>
      <c r="B660" s="1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8273</v>
      </c>
      <c r="O660" t="s">
        <v>8275</v>
      </c>
      <c r="P660" s="16">
        <f t="shared" si="20"/>
        <v>42179.160752314812</v>
      </c>
      <c r="Q660" s="17">
        <f t="shared" si="21"/>
        <v>2015</v>
      </c>
    </row>
    <row r="661" spans="1:17" ht="16" hidden="1" x14ac:dyDescent="0.2">
      <c r="A661">
        <v>659</v>
      </c>
      <c r="B661" s="1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8273</v>
      </c>
      <c r="O661" t="s">
        <v>8275</v>
      </c>
      <c r="P661" s="16">
        <f t="shared" si="20"/>
        <v>42209.593692129631</v>
      </c>
      <c r="Q661" s="17">
        <f t="shared" si="21"/>
        <v>2015</v>
      </c>
    </row>
    <row r="662" spans="1:17" ht="48" hidden="1" x14ac:dyDescent="0.2">
      <c r="A662">
        <v>660</v>
      </c>
      <c r="B662" s="1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8273</v>
      </c>
      <c r="O662" t="s">
        <v>8275</v>
      </c>
      <c r="P662" s="16">
        <f t="shared" si="20"/>
        <v>41922.741655092592</v>
      </c>
      <c r="Q662" s="17">
        <f t="shared" si="21"/>
        <v>2014</v>
      </c>
    </row>
    <row r="663" spans="1:17" ht="48" hidden="1" x14ac:dyDescent="0.2">
      <c r="A663">
        <v>661</v>
      </c>
      <c r="B663" s="1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8273</v>
      </c>
      <c r="O663" t="s">
        <v>8275</v>
      </c>
      <c r="P663" s="16">
        <f t="shared" si="20"/>
        <v>42636.645358796297</v>
      </c>
      <c r="Q663" s="17">
        <f t="shared" si="21"/>
        <v>2016</v>
      </c>
    </row>
    <row r="664" spans="1:17" ht="32" hidden="1" x14ac:dyDescent="0.2">
      <c r="A664">
        <v>662</v>
      </c>
      <c r="B664" s="1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8273</v>
      </c>
      <c r="O664" t="s">
        <v>8275</v>
      </c>
      <c r="P664" s="16">
        <f t="shared" si="20"/>
        <v>41990.438043981485</v>
      </c>
      <c r="Q664" s="17">
        <f t="shared" si="21"/>
        <v>2014</v>
      </c>
    </row>
    <row r="665" spans="1:17" ht="48" hidden="1" x14ac:dyDescent="0.2">
      <c r="A665">
        <v>663</v>
      </c>
      <c r="B665" s="1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8273</v>
      </c>
      <c r="O665" t="s">
        <v>8275</v>
      </c>
      <c r="P665" s="16">
        <f t="shared" si="20"/>
        <v>42173.843240740738</v>
      </c>
      <c r="Q665" s="17">
        <f t="shared" si="21"/>
        <v>2015</v>
      </c>
    </row>
    <row r="666" spans="1:17" ht="48" hidden="1" x14ac:dyDescent="0.2">
      <c r="A666">
        <v>664</v>
      </c>
      <c r="B666" s="1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8273</v>
      </c>
      <c r="O666" t="s">
        <v>8275</v>
      </c>
      <c r="P666" s="16">
        <f t="shared" si="20"/>
        <v>42077.666377314818</v>
      </c>
      <c r="Q666" s="17">
        <f t="shared" si="21"/>
        <v>2015</v>
      </c>
    </row>
    <row r="667" spans="1:17" ht="48" hidden="1" x14ac:dyDescent="0.2">
      <c r="A667">
        <v>665</v>
      </c>
      <c r="B667" s="1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8273</v>
      </c>
      <c r="O667" t="s">
        <v>8275</v>
      </c>
      <c r="P667" s="16">
        <f t="shared" si="20"/>
        <v>42688.711354166662</v>
      </c>
      <c r="Q667" s="17">
        <f t="shared" si="21"/>
        <v>2016</v>
      </c>
    </row>
    <row r="668" spans="1:17" ht="48" hidden="1" x14ac:dyDescent="0.2">
      <c r="A668">
        <v>666</v>
      </c>
      <c r="B668" s="1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8273</v>
      </c>
      <c r="O668" t="s">
        <v>8275</v>
      </c>
      <c r="P668" s="16">
        <f t="shared" si="20"/>
        <v>41838.832152777781</v>
      </c>
      <c r="Q668" s="17">
        <f t="shared" si="21"/>
        <v>2014</v>
      </c>
    </row>
    <row r="669" spans="1:17" ht="48" hidden="1" x14ac:dyDescent="0.2">
      <c r="A669">
        <v>667</v>
      </c>
      <c r="B669" s="1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8273</v>
      </c>
      <c r="O669" t="s">
        <v>8275</v>
      </c>
      <c r="P669" s="16">
        <f t="shared" si="20"/>
        <v>42632.373414351852</v>
      </c>
      <c r="Q669" s="17">
        <f t="shared" si="21"/>
        <v>2016</v>
      </c>
    </row>
    <row r="670" spans="1:17" ht="48" hidden="1" x14ac:dyDescent="0.2">
      <c r="A670">
        <v>668</v>
      </c>
      <c r="B670" s="1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8273</v>
      </c>
      <c r="O670" t="s">
        <v>8275</v>
      </c>
      <c r="P670" s="16">
        <f t="shared" si="20"/>
        <v>42090.831273148149</v>
      </c>
      <c r="Q670" s="17">
        <f t="shared" si="21"/>
        <v>2015</v>
      </c>
    </row>
    <row r="671" spans="1:17" ht="64" hidden="1" x14ac:dyDescent="0.2">
      <c r="A671">
        <v>669</v>
      </c>
      <c r="B671" s="1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8273</v>
      </c>
      <c r="O671" t="s">
        <v>8275</v>
      </c>
      <c r="P671" s="16">
        <f t="shared" si="20"/>
        <v>42527.625671296293</v>
      </c>
      <c r="Q671" s="17">
        <f t="shared" si="21"/>
        <v>2016</v>
      </c>
    </row>
    <row r="672" spans="1:17" ht="48" hidden="1" x14ac:dyDescent="0.2">
      <c r="A672">
        <v>670</v>
      </c>
      <c r="B672" s="1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8273</v>
      </c>
      <c r="O672" t="s">
        <v>8275</v>
      </c>
      <c r="P672" s="16">
        <f t="shared" si="20"/>
        <v>42506.709722222222</v>
      </c>
      <c r="Q672" s="17">
        <f t="shared" si="21"/>
        <v>2016</v>
      </c>
    </row>
    <row r="673" spans="1:17" ht="48" hidden="1" x14ac:dyDescent="0.2">
      <c r="A673">
        <v>671</v>
      </c>
      <c r="B673" s="1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8273</v>
      </c>
      <c r="O673" t="s">
        <v>8275</v>
      </c>
      <c r="P673" s="16">
        <f t="shared" si="20"/>
        <v>41984.692731481482</v>
      </c>
      <c r="Q673" s="17">
        <f t="shared" si="21"/>
        <v>2014</v>
      </c>
    </row>
    <row r="674" spans="1:17" ht="48" hidden="1" x14ac:dyDescent="0.2">
      <c r="A674">
        <v>672</v>
      </c>
      <c r="B674" s="1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8273</v>
      </c>
      <c r="O674" t="s">
        <v>8275</v>
      </c>
      <c r="P674" s="16">
        <f t="shared" si="20"/>
        <v>41974.219490740739</v>
      </c>
      <c r="Q674" s="17">
        <f t="shared" si="21"/>
        <v>2014</v>
      </c>
    </row>
    <row r="675" spans="1:17" ht="48" hidden="1" x14ac:dyDescent="0.2">
      <c r="A675">
        <v>673</v>
      </c>
      <c r="B675" s="1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8273</v>
      </c>
      <c r="O675" t="s">
        <v>8275</v>
      </c>
      <c r="P675" s="16">
        <f t="shared" si="20"/>
        <v>41838.840474537035</v>
      </c>
      <c r="Q675" s="17">
        <f t="shared" si="21"/>
        <v>2014</v>
      </c>
    </row>
    <row r="676" spans="1:17" ht="32" hidden="1" x14ac:dyDescent="0.2">
      <c r="A676">
        <v>674</v>
      </c>
      <c r="B676" s="1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8273</v>
      </c>
      <c r="O676" t="s">
        <v>8275</v>
      </c>
      <c r="P676" s="16">
        <f t="shared" si="20"/>
        <v>41803.116053240738</v>
      </c>
      <c r="Q676" s="17">
        <f t="shared" si="21"/>
        <v>2014</v>
      </c>
    </row>
    <row r="677" spans="1:17" ht="48" hidden="1" x14ac:dyDescent="0.2">
      <c r="A677">
        <v>675</v>
      </c>
      <c r="B677" s="1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8273</v>
      </c>
      <c r="O677" t="s">
        <v>8275</v>
      </c>
      <c r="P677" s="16">
        <f t="shared" si="20"/>
        <v>41975.930601851855</v>
      </c>
      <c r="Q677" s="17">
        <f t="shared" si="21"/>
        <v>2014</v>
      </c>
    </row>
    <row r="678" spans="1:17" ht="64" hidden="1" x14ac:dyDescent="0.2">
      <c r="A678">
        <v>676</v>
      </c>
      <c r="B678" s="1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8273</v>
      </c>
      <c r="O678" t="s">
        <v>8275</v>
      </c>
      <c r="P678" s="16">
        <f t="shared" si="20"/>
        <v>42012.768298611118</v>
      </c>
      <c r="Q678" s="17">
        <f t="shared" si="21"/>
        <v>2015</v>
      </c>
    </row>
    <row r="679" spans="1:17" ht="48" hidden="1" x14ac:dyDescent="0.2">
      <c r="A679">
        <v>677</v>
      </c>
      <c r="B679" s="1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8273</v>
      </c>
      <c r="O679" t="s">
        <v>8275</v>
      </c>
      <c r="P679" s="16">
        <f t="shared" si="20"/>
        <v>42504.403877314813</v>
      </c>
      <c r="Q679" s="17">
        <f t="shared" si="21"/>
        <v>2016</v>
      </c>
    </row>
    <row r="680" spans="1:17" ht="48" hidden="1" x14ac:dyDescent="0.2">
      <c r="A680">
        <v>678</v>
      </c>
      <c r="B680" s="1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8273</v>
      </c>
      <c r="O680" t="s">
        <v>8275</v>
      </c>
      <c r="P680" s="16">
        <f t="shared" si="20"/>
        <v>42481.376597222217</v>
      </c>
      <c r="Q680" s="17">
        <f t="shared" si="21"/>
        <v>2016</v>
      </c>
    </row>
    <row r="681" spans="1:17" ht="48" hidden="1" x14ac:dyDescent="0.2">
      <c r="A681">
        <v>679</v>
      </c>
      <c r="B681" s="1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8273</v>
      </c>
      <c r="O681" t="s">
        <v>8275</v>
      </c>
      <c r="P681" s="16">
        <f t="shared" si="20"/>
        <v>42556.695706018523</v>
      </c>
      <c r="Q681" s="17">
        <f t="shared" si="21"/>
        <v>2016</v>
      </c>
    </row>
    <row r="682" spans="1:17" ht="48" hidden="1" x14ac:dyDescent="0.2">
      <c r="A682">
        <v>680</v>
      </c>
      <c r="B682" s="1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8273</v>
      </c>
      <c r="O682" t="s">
        <v>8275</v>
      </c>
      <c r="P682" s="16">
        <f t="shared" si="20"/>
        <v>41864.501516203702</v>
      </c>
      <c r="Q682" s="17">
        <f t="shared" si="21"/>
        <v>2014</v>
      </c>
    </row>
    <row r="683" spans="1:17" ht="48" hidden="1" x14ac:dyDescent="0.2">
      <c r="A683">
        <v>681</v>
      </c>
      <c r="B683" s="1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8273</v>
      </c>
      <c r="O683" t="s">
        <v>8275</v>
      </c>
      <c r="P683" s="16">
        <f t="shared" si="20"/>
        <v>42639.805601851855</v>
      </c>
      <c r="Q683" s="17">
        <f t="shared" si="21"/>
        <v>2016</v>
      </c>
    </row>
    <row r="684" spans="1:17" ht="48" hidden="1" x14ac:dyDescent="0.2">
      <c r="A684">
        <v>682</v>
      </c>
      <c r="B684" s="1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8273</v>
      </c>
      <c r="O684" t="s">
        <v>8275</v>
      </c>
      <c r="P684" s="16">
        <f t="shared" si="20"/>
        <v>42778.765300925923</v>
      </c>
      <c r="Q684" s="17">
        <f t="shared" si="21"/>
        <v>2017</v>
      </c>
    </row>
    <row r="685" spans="1:17" ht="48" hidden="1" x14ac:dyDescent="0.2">
      <c r="A685">
        <v>683</v>
      </c>
      <c r="B685" s="1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8273</v>
      </c>
      <c r="O685" t="s">
        <v>8275</v>
      </c>
      <c r="P685" s="16">
        <f t="shared" si="20"/>
        <v>42634.900046296301</v>
      </c>
      <c r="Q685" s="17">
        <f t="shared" si="21"/>
        <v>2016</v>
      </c>
    </row>
    <row r="686" spans="1:17" ht="16" hidden="1" x14ac:dyDescent="0.2">
      <c r="A686">
        <v>684</v>
      </c>
      <c r="B686" s="1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8273</v>
      </c>
      <c r="O686" t="s">
        <v>8275</v>
      </c>
      <c r="P686" s="16">
        <f t="shared" si="20"/>
        <v>41809.473275462966</v>
      </c>
      <c r="Q686" s="17">
        <f t="shared" si="21"/>
        <v>2014</v>
      </c>
    </row>
    <row r="687" spans="1:17" ht="48" hidden="1" x14ac:dyDescent="0.2">
      <c r="A687">
        <v>685</v>
      </c>
      <c r="B687" s="1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8273</v>
      </c>
      <c r="O687" t="s">
        <v>8275</v>
      </c>
      <c r="P687" s="16">
        <f t="shared" si="20"/>
        <v>41971.866574074069</v>
      </c>
      <c r="Q687" s="17">
        <f t="shared" si="21"/>
        <v>2014</v>
      </c>
    </row>
    <row r="688" spans="1:17" ht="64" hidden="1" x14ac:dyDescent="0.2">
      <c r="A688">
        <v>686</v>
      </c>
      <c r="B688" s="1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8273</v>
      </c>
      <c r="O688" t="s">
        <v>8275</v>
      </c>
      <c r="P688" s="16">
        <f t="shared" si="20"/>
        <v>42189.673263888893</v>
      </c>
      <c r="Q688" s="17">
        <f t="shared" si="21"/>
        <v>2015</v>
      </c>
    </row>
    <row r="689" spans="1:17" ht="48" hidden="1" x14ac:dyDescent="0.2">
      <c r="A689">
        <v>687</v>
      </c>
      <c r="B689" s="1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8273</v>
      </c>
      <c r="O689" t="s">
        <v>8275</v>
      </c>
      <c r="P689" s="16">
        <f t="shared" si="20"/>
        <v>42711.750613425931</v>
      </c>
      <c r="Q689" s="17">
        <f t="shared" si="21"/>
        <v>2016</v>
      </c>
    </row>
    <row r="690" spans="1:17" ht="48" hidden="1" x14ac:dyDescent="0.2">
      <c r="A690">
        <v>688</v>
      </c>
      <c r="B690" s="1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8273</v>
      </c>
      <c r="O690" t="s">
        <v>8275</v>
      </c>
      <c r="P690" s="16">
        <f t="shared" si="20"/>
        <v>42262.104780092588</v>
      </c>
      <c r="Q690" s="17">
        <f t="shared" si="21"/>
        <v>2015</v>
      </c>
    </row>
    <row r="691" spans="1:17" ht="48" hidden="1" x14ac:dyDescent="0.2">
      <c r="A691">
        <v>689</v>
      </c>
      <c r="B691" s="1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8273</v>
      </c>
      <c r="O691" t="s">
        <v>8275</v>
      </c>
      <c r="P691" s="16">
        <f t="shared" si="20"/>
        <v>42675.66778935185</v>
      </c>
      <c r="Q691" s="17">
        <f t="shared" si="21"/>
        <v>2016</v>
      </c>
    </row>
    <row r="692" spans="1:17" ht="32" hidden="1" x14ac:dyDescent="0.2">
      <c r="A692">
        <v>690</v>
      </c>
      <c r="B692" s="1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8273</v>
      </c>
      <c r="O692" t="s">
        <v>8275</v>
      </c>
      <c r="P692" s="16">
        <f t="shared" si="20"/>
        <v>42579.634733796294</v>
      </c>
      <c r="Q692" s="17">
        <f t="shared" si="21"/>
        <v>2016</v>
      </c>
    </row>
    <row r="693" spans="1:17" ht="48" hidden="1" x14ac:dyDescent="0.2">
      <c r="A693">
        <v>691</v>
      </c>
      <c r="B693" s="1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8273</v>
      </c>
      <c r="O693" t="s">
        <v>8275</v>
      </c>
      <c r="P693" s="16">
        <f t="shared" si="20"/>
        <v>42158.028310185182</v>
      </c>
      <c r="Q693" s="17">
        <f t="shared" si="21"/>
        <v>2015</v>
      </c>
    </row>
    <row r="694" spans="1:17" ht="48" hidden="1" x14ac:dyDescent="0.2">
      <c r="A694">
        <v>692</v>
      </c>
      <c r="B694" s="1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8273</v>
      </c>
      <c r="O694" t="s">
        <v>8275</v>
      </c>
      <c r="P694" s="16">
        <f t="shared" si="20"/>
        <v>42696.37572916667</v>
      </c>
      <c r="Q694" s="17">
        <f t="shared" si="21"/>
        <v>2016</v>
      </c>
    </row>
    <row r="695" spans="1:17" ht="32" hidden="1" x14ac:dyDescent="0.2">
      <c r="A695">
        <v>693</v>
      </c>
      <c r="B695" s="1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8273</v>
      </c>
      <c r="O695" t="s">
        <v>8275</v>
      </c>
      <c r="P695" s="16">
        <f t="shared" si="20"/>
        <v>42094.808182870373</v>
      </c>
      <c r="Q695" s="17">
        <f t="shared" si="21"/>
        <v>2015</v>
      </c>
    </row>
    <row r="696" spans="1:17" ht="48" hidden="1" x14ac:dyDescent="0.2">
      <c r="A696">
        <v>694</v>
      </c>
      <c r="B696" s="1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8273</v>
      </c>
      <c r="O696" t="s">
        <v>8275</v>
      </c>
      <c r="P696" s="16">
        <f t="shared" si="20"/>
        <v>42737.663877314815</v>
      </c>
      <c r="Q696" s="17">
        <f t="shared" si="21"/>
        <v>2017</v>
      </c>
    </row>
    <row r="697" spans="1:17" ht="48" hidden="1" x14ac:dyDescent="0.2">
      <c r="A697">
        <v>695</v>
      </c>
      <c r="B697" s="1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8273</v>
      </c>
      <c r="O697" t="s">
        <v>8275</v>
      </c>
      <c r="P697" s="16">
        <f t="shared" si="20"/>
        <v>41913.521064814813</v>
      </c>
      <c r="Q697" s="17">
        <f t="shared" si="21"/>
        <v>2014</v>
      </c>
    </row>
    <row r="698" spans="1:17" ht="32" hidden="1" x14ac:dyDescent="0.2">
      <c r="A698">
        <v>696</v>
      </c>
      <c r="B698" s="1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8273</v>
      </c>
      <c r="O698" t="s">
        <v>8275</v>
      </c>
      <c r="P698" s="16">
        <f t="shared" si="20"/>
        <v>41815.927106481482</v>
      </c>
      <c r="Q698" s="17">
        <f t="shared" si="21"/>
        <v>2014</v>
      </c>
    </row>
    <row r="699" spans="1:17" ht="48" hidden="1" x14ac:dyDescent="0.2">
      <c r="A699">
        <v>697</v>
      </c>
      <c r="B699" s="1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8273</v>
      </c>
      <c r="O699" t="s">
        <v>8275</v>
      </c>
      <c r="P699" s="16">
        <f t="shared" si="20"/>
        <v>42388.523020833338</v>
      </c>
      <c r="Q699" s="17">
        <f t="shared" si="21"/>
        <v>2016</v>
      </c>
    </row>
    <row r="700" spans="1:17" ht="48" hidden="1" x14ac:dyDescent="0.2">
      <c r="A700">
        <v>698</v>
      </c>
      <c r="B700" s="1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8273</v>
      </c>
      <c r="O700" t="s">
        <v>8275</v>
      </c>
      <c r="P700" s="16">
        <f t="shared" si="20"/>
        <v>41866.931076388886</v>
      </c>
      <c r="Q700" s="17">
        <f t="shared" si="21"/>
        <v>2014</v>
      </c>
    </row>
    <row r="701" spans="1:17" ht="48" hidden="1" x14ac:dyDescent="0.2">
      <c r="A701">
        <v>699</v>
      </c>
      <c r="B701" s="1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8273</v>
      </c>
      <c r="O701" t="s">
        <v>8275</v>
      </c>
      <c r="P701" s="16">
        <f t="shared" si="20"/>
        <v>41563.485509259262</v>
      </c>
      <c r="Q701" s="17">
        <f t="shared" si="21"/>
        <v>2013</v>
      </c>
    </row>
    <row r="702" spans="1:17" ht="48" hidden="1" x14ac:dyDescent="0.2">
      <c r="A702">
        <v>700</v>
      </c>
      <c r="B702" s="1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8273</v>
      </c>
      <c r="O702" t="s">
        <v>8275</v>
      </c>
      <c r="P702" s="16">
        <f t="shared" si="20"/>
        <v>42715.688437500001</v>
      </c>
      <c r="Q702" s="17">
        <f t="shared" si="21"/>
        <v>2016</v>
      </c>
    </row>
    <row r="703" spans="1:17" ht="48" hidden="1" x14ac:dyDescent="0.2">
      <c r="A703">
        <v>701</v>
      </c>
      <c r="B703" s="1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8273</v>
      </c>
      <c r="O703" t="s">
        <v>8275</v>
      </c>
      <c r="P703" s="16">
        <f t="shared" si="20"/>
        <v>41813.662962962961</v>
      </c>
      <c r="Q703" s="17">
        <f t="shared" si="21"/>
        <v>2014</v>
      </c>
    </row>
    <row r="704" spans="1:17" ht="48" hidden="1" x14ac:dyDescent="0.2">
      <c r="A704">
        <v>702</v>
      </c>
      <c r="B704" s="1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8273</v>
      </c>
      <c r="O704" t="s">
        <v>8275</v>
      </c>
      <c r="P704" s="16">
        <f t="shared" si="20"/>
        <v>42668.726701388892</v>
      </c>
      <c r="Q704" s="17">
        <f t="shared" si="21"/>
        <v>2016</v>
      </c>
    </row>
    <row r="705" spans="1:17" ht="48" hidden="1" x14ac:dyDescent="0.2">
      <c r="A705">
        <v>703</v>
      </c>
      <c r="B705" s="1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8273</v>
      </c>
      <c r="O705" t="s">
        <v>8275</v>
      </c>
      <c r="P705" s="16">
        <f t="shared" si="20"/>
        <v>42711.950798611113</v>
      </c>
      <c r="Q705" s="17">
        <f t="shared" si="21"/>
        <v>2016</v>
      </c>
    </row>
    <row r="706" spans="1:17" ht="48" hidden="1" x14ac:dyDescent="0.2">
      <c r="A706">
        <v>704</v>
      </c>
      <c r="B706" s="1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8273</v>
      </c>
      <c r="O706" t="s">
        <v>8275</v>
      </c>
      <c r="P706" s="16">
        <f t="shared" si="20"/>
        <v>42726.192916666667</v>
      </c>
      <c r="Q706" s="17">
        <f t="shared" si="21"/>
        <v>2016</v>
      </c>
    </row>
    <row r="707" spans="1:17" ht="32" hidden="1" x14ac:dyDescent="0.2">
      <c r="A707">
        <v>705</v>
      </c>
      <c r="B707" s="1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8273</v>
      </c>
      <c r="O707" t="s">
        <v>8275</v>
      </c>
      <c r="P707" s="16">
        <f t="shared" ref="P707:P770" si="22">(((J707/60)/60)/24)+DATE(1970,1,1)</f>
        <v>42726.491643518515</v>
      </c>
      <c r="Q707" s="17">
        <f t="shared" ref="Q707:Q770" si="23">YEAR(P707)</f>
        <v>2016</v>
      </c>
    </row>
    <row r="708" spans="1:17" ht="48" hidden="1" x14ac:dyDescent="0.2">
      <c r="A708">
        <v>706</v>
      </c>
      <c r="B708" s="1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8273</v>
      </c>
      <c r="O708" t="s">
        <v>8275</v>
      </c>
      <c r="P708" s="16">
        <f t="shared" si="22"/>
        <v>42676.995173611111</v>
      </c>
      <c r="Q708" s="17">
        <f t="shared" si="23"/>
        <v>2016</v>
      </c>
    </row>
    <row r="709" spans="1:17" ht="48" hidden="1" x14ac:dyDescent="0.2">
      <c r="A709">
        <v>707</v>
      </c>
      <c r="B709" s="1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8273</v>
      </c>
      <c r="O709" t="s">
        <v>8275</v>
      </c>
      <c r="P709" s="16">
        <f t="shared" si="22"/>
        <v>42696.663506944446</v>
      </c>
      <c r="Q709" s="17">
        <f t="shared" si="23"/>
        <v>2016</v>
      </c>
    </row>
    <row r="710" spans="1:17" ht="48" hidden="1" x14ac:dyDescent="0.2">
      <c r="A710">
        <v>708</v>
      </c>
      <c r="B710" s="1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8273</v>
      </c>
      <c r="O710" t="s">
        <v>8275</v>
      </c>
      <c r="P710" s="16">
        <f t="shared" si="22"/>
        <v>41835.581018518518</v>
      </c>
      <c r="Q710" s="17">
        <f t="shared" si="23"/>
        <v>2014</v>
      </c>
    </row>
    <row r="711" spans="1:17" ht="32" hidden="1" x14ac:dyDescent="0.2">
      <c r="A711">
        <v>709</v>
      </c>
      <c r="B711" s="1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8273</v>
      </c>
      <c r="O711" t="s">
        <v>8275</v>
      </c>
      <c r="P711" s="16">
        <f t="shared" si="22"/>
        <v>41948.041192129633</v>
      </c>
      <c r="Q711" s="17">
        <f t="shared" si="23"/>
        <v>2014</v>
      </c>
    </row>
    <row r="712" spans="1:17" ht="32" hidden="1" x14ac:dyDescent="0.2">
      <c r="A712">
        <v>710</v>
      </c>
      <c r="B712" s="1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8273</v>
      </c>
      <c r="O712" t="s">
        <v>8275</v>
      </c>
      <c r="P712" s="16">
        <f t="shared" si="22"/>
        <v>41837.984976851854</v>
      </c>
      <c r="Q712" s="17">
        <f t="shared" si="23"/>
        <v>2014</v>
      </c>
    </row>
    <row r="713" spans="1:17" ht="48" hidden="1" x14ac:dyDescent="0.2">
      <c r="A713">
        <v>711</v>
      </c>
      <c r="B713" s="1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8273</v>
      </c>
      <c r="O713" t="s">
        <v>8275</v>
      </c>
      <c r="P713" s="16">
        <f t="shared" si="22"/>
        <v>42678.459120370375</v>
      </c>
      <c r="Q713" s="17">
        <f t="shared" si="23"/>
        <v>2016</v>
      </c>
    </row>
    <row r="714" spans="1:17" ht="48" hidden="1" x14ac:dyDescent="0.2">
      <c r="A714">
        <v>712</v>
      </c>
      <c r="B714" s="1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8273</v>
      </c>
      <c r="O714" t="s">
        <v>8275</v>
      </c>
      <c r="P714" s="16">
        <f t="shared" si="22"/>
        <v>42384.680925925932</v>
      </c>
      <c r="Q714" s="17">
        <f t="shared" si="23"/>
        <v>2016</v>
      </c>
    </row>
    <row r="715" spans="1:17" ht="48" hidden="1" x14ac:dyDescent="0.2">
      <c r="A715">
        <v>713</v>
      </c>
      <c r="B715" s="1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8273</v>
      </c>
      <c r="O715" t="s">
        <v>8275</v>
      </c>
      <c r="P715" s="16">
        <f t="shared" si="22"/>
        <v>42496.529305555552</v>
      </c>
      <c r="Q715" s="17">
        <f t="shared" si="23"/>
        <v>2016</v>
      </c>
    </row>
    <row r="716" spans="1:17" ht="48" hidden="1" x14ac:dyDescent="0.2">
      <c r="A716">
        <v>714</v>
      </c>
      <c r="B716" s="1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8273</v>
      </c>
      <c r="O716" t="s">
        <v>8275</v>
      </c>
      <c r="P716" s="16">
        <f t="shared" si="22"/>
        <v>42734.787986111114</v>
      </c>
      <c r="Q716" s="17">
        <f t="shared" si="23"/>
        <v>2016</v>
      </c>
    </row>
    <row r="717" spans="1:17" ht="48" hidden="1" x14ac:dyDescent="0.2">
      <c r="A717">
        <v>715</v>
      </c>
      <c r="B717" s="1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8273</v>
      </c>
      <c r="O717" t="s">
        <v>8275</v>
      </c>
      <c r="P717" s="16">
        <f t="shared" si="22"/>
        <v>42273.090740740736</v>
      </c>
      <c r="Q717" s="17">
        <f t="shared" si="23"/>
        <v>2015</v>
      </c>
    </row>
    <row r="718" spans="1:17" ht="48" hidden="1" x14ac:dyDescent="0.2">
      <c r="A718">
        <v>716</v>
      </c>
      <c r="B718" s="1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8273</v>
      </c>
      <c r="O718" t="s">
        <v>8275</v>
      </c>
      <c r="P718" s="16">
        <f t="shared" si="22"/>
        <v>41940.658645833333</v>
      </c>
      <c r="Q718" s="17">
        <f t="shared" si="23"/>
        <v>2014</v>
      </c>
    </row>
    <row r="719" spans="1:17" ht="16" hidden="1" x14ac:dyDescent="0.2">
      <c r="A719">
        <v>717</v>
      </c>
      <c r="B719" s="1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8273</v>
      </c>
      <c r="O719" t="s">
        <v>8275</v>
      </c>
      <c r="P719" s="16">
        <f t="shared" si="22"/>
        <v>41857.854189814818</v>
      </c>
      <c r="Q719" s="17">
        <f t="shared" si="23"/>
        <v>2014</v>
      </c>
    </row>
    <row r="720" spans="1:17" ht="48" hidden="1" x14ac:dyDescent="0.2">
      <c r="A720">
        <v>718</v>
      </c>
      <c r="B720" s="1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8273</v>
      </c>
      <c r="O720" t="s">
        <v>8275</v>
      </c>
      <c r="P720" s="16">
        <f t="shared" si="22"/>
        <v>42752.845451388886</v>
      </c>
      <c r="Q720" s="17">
        <f t="shared" si="23"/>
        <v>2017</v>
      </c>
    </row>
    <row r="721" spans="1:17" ht="48" hidden="1" x14ac:dyDescent="0.2">
      <c r="A721">
        <v>719</v>
      </c>
      <c r="B721" s="1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8273</v>
      </c>
      <c r="O721" t="s">
        <v>8275</v>
      </c>
      <c r="P721" s="16">
        <f t="shared" si="22"/>
        <v>42409.040231481486</v>
      </c>
      <c r="Q721" s="17">
        <f t="shared" si="23"/>
        <v>2016</v>
      </c>
    </row>
    <row r="722" spans="1:17" ht="48" hidden="1" x14ac:dyDescent="0.2">
      <c r="A722">
        <v>720</v>
      </c>
      <c r="B722" s="1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8276</v>
      </c>
      <c r="O722" t="s">
        <v>8277</v>
      </c>
      <c r="P722" s="16">
        <f t="shared" si="22"/>
        <v>40909.649201388893</v>
      </c>
      <c r="Q722" s="17">
        <f t="shared" si="23"/>
        <v>2012</v>
      </c>
    </row>
    <row r="723" spans="1:17" ht="48" hidden="1" x14ac:dyDescent="0.2">
      <c r="A723">
        <v>721</v>
      </c>
      <c r="B723" s="1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8276</v>
      </c>
      <c r="O723" t="s">
        <v>8277</v>
      </c>
      <c r="P723" s="16">
        <f t="shared" si="22"/>
        <v>41807.571840277778</v>
      </c>
      <c r="Q723" s="17">
        <f t="shared" si="23"/>
        <v>2014</v>
      </c>
    </row>
    <row r="724" spans="1:17" ht="48" hidden="1" x14ac:dyDescent="0.2">
      <c r="A724">
        <v>722</v>
      </c>
      <c r="B724" s="1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8276</v>
      </c>
      <c r="O724" t="s">
        <v>8277</v>
      </c>
      <c r="P724" s="16">
        <f t="shared" si="22"/>
        <v>40977.805300925924</v>
      </c>
      <c r="Q724" s="17">
        <f t="shared" si="23"/>
        <v>2012</v>
      </c>
    </row>
    <row r="725" spans="1:17" ht="32" hidden="1" x14ac:dyDescent="0.2">
      <c r="A725">
        <v>723</v>
      </c>
      <c r="B725" s="1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8276</v>
      </c>
      <c r="O725" t="s">
        <v>8277</v>
      </c>
      <c r="P725" s="16">
        <f t="shared" si="22"/>
        <v>42184.816539351858</v>
      </c>
      <c r="Q725" s="17">
        <f t="shared" si="23"/>
        <v>2015</v>
      </c>
    </row>
    <row r="726" spans="1:17" ht="48" hidden="1" x14ac:dyDescent="0.2">
      <c r="A726">
        <v>724</v>
      </c>
      <c r="B726" s="1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8276</v>
      </c>
      <c r="O726" t="s">
        <v>8277</v>
      </c>
      <c r="P726" s="16">
        <f t="shared" si="22"/>
        <v>40694.638460648144</v>
      </c>
      <c r="Q726" s="17">
        <f t="shared" si="23"/>
        <v>2011</v>
      </c>
    </row>
    <row r="727" spans="1:17" ht="48" hidden="1" x14ac:dyDescent="0.2">
      <c r="A727">
        <v>725</v>
      </c>
      <c r="B727" s="1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8276</v>
      </c>
      <c r="O727" t="s">
        <v>8277</v>
      </c>
      <c r="P727" s="16">
        <f t="shared" si="22"/>
        <v>42321.626296296294</v>
      </c>
      <c r="Q727" s="17">
        <f t="shared" si="23"/>
        <v>2015</v>
      </c>
    </row>
    <row r="728" spans="1:17" ht="48" hidden="1" x14ac:dyDescent="0.2">
      <c r="A728">
        <v>726</v>
      </c>
      <c r="B728" s="1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8276</v>
      </c>
      <c r="O728" t="s">
        <v>8277</v>
      </c>
      <c r="P728" s="16">
        <f t="shared" si="22"/>
        <v>41346.042673611111</v>
      </c>
      <c r="Q728" s="17">
        <f t="shared" si="23"/>
        <v>2013</v>
      </c>
    </row>
    <row r="729" spans="1:17" ht="48" hidden="1" x14ac:dyDescent="0.2">
      <c r="A729">
        <v>727</v>
      </c>
      <c r="B729" s="1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8276</v>
      </c>
      <c r="O729" t="s">
        <v>8277</v>
      </c>
      <c r="P729" s="16">
        <f t="shared" si="22"/>
        <v>41247.020243055551</v>
      </c>
      <c r="Q729" s="17">
        <f t="shared" si="23"/>
        <v>2012</v>
      </c>
    </row>
    <row r="730" spans="1:17" ht="48" hidden="1" x14ac:dyDescent="0.2">
      <c r="A730">
        <v>728</v>
      </c>
      <c r="B730" s="1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8276</v>
      </c>
      <c r="O730" t="s">
        <v>8277</v>
      </c>
      <c r="P730" s="16">
        <f t="shared" si="22"/>
        <v>40731.837465277778</v>
      </c>
      <c r="Q730" s="17">
        <f t="shared" si="23"/>
        <v>2011</v>
      </c>
    </row>
    <row r="731" spans="1:17" ht="48" hidden="1" x14ac:dyDescent="0.2">
      <c r="A731">
        <v>729</v>
      </c>
      <c r="B731" s="1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8276</v>
      </c>
      <c r="O731" t="s">
        <v>8277</v>
      </c>
      <c r="P731" s="16">
        <f t="shared" si="22"/>
        <v>41111.185891203706</v>
      </c>
      <c r="Q731" s="17">
        <f t="shared" si="23"/>
        <v>2012</v>
      </c>
    </row>
    <row r="732" spans="1:17" ht="32" hidden="1" x14ac:dyDescent="0.2">
      <c r="A732">
        <v>730</v>
      </c>
      <c r="B732" s="1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8276</v>
      </c>
      <c r="O732" t="s">
        <v>8277</v>
      </c>
      <c r="P732" s="16">
        <f t="shared" si="22"/>
        <v>40854.745266203703</v>
      </c>
      <c r="Q732" s="17">
        <f t="shared" si="23"/>
        <v>2011</v>
      </c>
    </row>
    <row r="733" spans="1:17" ht="48" hidden="1" x14ac:dyDescent="0.2">
      <c r="A733">
        <v>731</v>
      </c>
      <c r="B733" s="1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8276</v>
      </c>
      <c r="O733" t="s">
        <v>8277</v>
      </c>
      <c r="P733" s="16">
        <f t="shared" si="22"/>
        <v>40879.795682870368</v>
      </c>
      <c r="Q733" s="17">
        <f t="shared" si="23"/>
        <v>2011</v>
      </c>
    </row>
    <row r="734" spans="1:17" ht="48" hidden="1" x14ac:dyDescent="0.2">
      <c r="A734">
        <v>732</v>
      </c>
      <c r="B734" s="1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8276</v>
      </c>
      <c r="O734" t="s">
        <v>8277</v>
      </c>
      <c r="P734" s="16">
        <f t="shared" si="22"/>
        <v>41486.424317129626</v>
      </c>
      <c r="Q734" s="17">
        <f t="shared" si="23"/>
        <v>2013</v>
      </c>
    </row>
    <row r="735" spans="1:17" ht="48" hidden="1" x14ac:dyDescent="0.2">
      <c r="A735">
        <v>733</v>
      </c>
      <c r="B735" s="1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8276</v>
      </c>
      <c r="O735" t="s">
        <v>8277</v>
      </c>
      <c r="P735" s="16">
        <f t="shared" si="22"/>
        <v>41598.420046296298</v>
      </c>
      <c r="Q735" s="17">
        <f t="shared" si="23"/>
        <v>2013</v>
      </c>
    </row>
    <row r="736" spans="1:17" ht="32" hidden="1" x14ac:dyDescent="0.2">
      <c r="A736">
        <v>734</v>
      </c>
      <c r="B736" s="1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8276</v>
      </c>
      <c r="O736" t="s">
        <v>8277</v>
      </c>
      <c r="P736" s="16">
        <f t="shared" si="22"/>
        <v>42102.164583333331</v>
      </c>
      <c r="Q736" s="17">
        <f t="shared" si="23"/>
        <v>2015</v>
      </c>
    </row>
    <row r="737" spans="1:17" ht="48" hidden="1" x14ac:dyDescent="0.2">
      <c r="A737">
        <v>735</v>
      </c>
      <c r="B737" s="1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8276</v>
      </c>
      <c r="O737" t="s">
        <v>8277</v>
      </c>
      <c r="P737" s="16">
        <f t="shared" si="22"/>
        <v>41946.029467592591</v>
      </c>
      <c r="Q737" s="17">
        <f t="shared" si="23"/>
        <v>2014</v>
      </c>
    </row>
    <row r="738" spans="1:17" ht="48" hidden="1" x14ac:dyDescent="0.2">
      <c r="A738">
        <v>736</v>
      </c>
      <c r="B738" s="1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8276</v>
      </c>
      <c r="O738" t="s">
        <v>8277</v>
      </c>
      <c r="P738" s="16">
        <f t="shared" si="22"/>
        <v>41579.734259259261</v>
      </c>
      <c r="Q738" s="17">
        <f t="shared" si="23"/>
        <v>2013</v>
      </c>
    </row>
    <row r="739" spans="1:17" ht="48" hidden="1" x14ac:dyDescent="0.2">
      <c r="A739">
        <v>737</v>
      </c>
      <c r="B739" s="1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8276</v>
      </c>
      <c r="O739" t="s">
        <v>8277</v>
      </c>
      <c r="P739" s="16">
        <f t="shared" si="22"/>
        <v>41667.275312500002</v>
      </c>
      <c r="Q739" s="17">
        <f t="shared" si="23"/>
        <v>2014</v>
      </c>
    </row>
    <row r="740" spans="1:17" ht="32" hidden="1" x14ac:dyDescent="0.2">
      <c r="A740">
        <v>738</v>
      </c>
      <c r="B740" s="1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8276</v>
      </c>
      <c r="O740" t="s">
        <v>8277</v>
      </c>
      <c r="P740" s="16">
        <f t="shared" si="22"/>
        <v>41943.604097222218</v>
      </c>
      <c r="Q740" s="17">
        <f t="shared" si="23"/>
        <v>2014</v>
      </c>
    </row>
    <row r="741" spans="1:17" ht="48" hidden="1" x14ac:dyDescent="0.2">
      <c r="A741">
        <v>739</v>
      </c>
      <c r="B741" s="1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8276</v>
      </c>
      <c r="O741" t="s">
        <v>8277</v>
      </c>
      <c r="P741" s="16">
        <f t="shared" si="22"/>
        <v>41829.502650462964</v>
      </c>
      <c r="Q741" s="17">
        <f t="shared" si="23"/>
        <v>2014</v>
      </c>
    </row>
    <row r="742" spans="1:17" ht="48" hidden="1" x14ac:dyDescent="0.2">
      <c r="A742">
        <v>740</v>
      </c>
      <c r="B742" s="1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8276</v>
      </c>
      <c r="O742" t="s">
        <v>8277</v>
      </c>
      <c r="P742" s="16">
        <f t="shared" si="22"/>
        <v>42162.146782407406</v>
      </c>
      <c r="Q742" s="17">
        <f t="shared" si="23"/>
        <v>2015</v>
      </c>
    </row>
    <row r="743" spans="1:17" ht="32" hidden="1" x14ac:dyDescent="0.2">
      <c r="A743">
        <v>741</v>
      </c>
      <c r="B743" s="1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8276</v>
      </c>
      <c r="O743" t="s">
        <v>8277</v>
      </c>
      <c r="P743" s="16">
        <f t="shared" si="22"/>
        <v>41401.648217592592</v>
      </c>
      <c r="Q743" s="17">
        <f t="shared" si="23"/>
        <v>2013</v>
      </c>
    </row>
    <row r="744" spans="1:17" ht="48" hidden="1" x14ac:dyDescent="0.2">
      <c r="A744">
        <v>742</v>
      </c>
      <c r="B744" s="1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8276</v>
      </c>
      <c r="O744" t="s">
        <v>8277</v>
      </c>
      <c r="P744" s="16">
        <f t="shared" si="22"/>
        <v>41689.917962962965</v>
      </c>
      <c r="Q744" s="17">
        <f t="shared" si="23"/>
        <v>2014</v>
      </c>
    </row>
    <row r="745" spans="1:17" ht="48" hidden="1" x14ac:dyDescent="0.2">
      <c r="A745">
        <v>743</v>
      </c>
      <c r="B745" s="1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8276</v>
      </c>
      <c r="O745" t="s">
        <v>8277</v>
      </c>
      <c r="P745" s="16">
        <f t="shared" si="22"/>
        <v>40990.709317129629</v>
      </c>
      <c r="Q745" s="17">
        <f t="shared" si="23"/>
        <v>2012</v>
      </c>
    </row>
    <row r="746" spans="1:17" ht="32" hidden="1" x14ac:dyDescent="0.2">
      <c r="A746">
        <v>744</v>
      </c>
      <c r="B746" s="1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8276</v>
      </c>
      <c r="O746" t="s">
        <v>8277</v>
      </c>
      <c r="P746" s="16">
        <f t="shared" si="22"/>
        <v>41226.95721064815</v>
      </c>
      <c r="Q746" s="17">
        <f t="shared" si="23"/>
        <v>2012</v>
      </c>
    </row>
    <row r="747" spans="1:17" ht="48" hidden="1" x14ac:dyDescent="0.2">
      <c r="A747">
        <v>745</v>
      </c>
      <c r="B747" s="1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8276</v>
      </c>
      <c r="O747" t="s">
        <v>8277</v>
      </c>
      <c r="P747" s="16">
        <f t="shared" si="22"/>
        <v>41367.572280092594</v>
      </c>
      <c r="Q747" s="17">
        <f t="shared" si="23"/>
        <v>2013</v>
      </c>
    </row>
    <row r="748" spans="1:17" ht="16" hidden="1" x14ac:dyDescent="0.2">
      <c r="A748">
        <v>746</v>
      </c>
      <c r="B748" s="1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8276</v>
      </c>
      <c r="O748" t="s">
        <v>8277</v>
      </c>
      <c r="P748" s="16">
        <f t="shared" si="22"/>
        <v>41157.042928240742</v>
      </c>
      <c r="Q748" s="17">
        <f t="shared" si="23"/>
        <v>2012</v>
      </c>
    </row>
    <row r="749" spans="1:17" ht="48" hidden="1" x14ac:dyDescent="0.2">
      <c r="A749">
        <v>747</v>
      </c>
      <c r="B749" s="1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8276</v>
      </c>
      <c r="O749" t="s">
        <v>8277</v>
      </c>
      <c r="P749" s="16">
        <f t="shared" si="22"/>
        <v>41988.548831018517</v>
      </c>
      <c r="Q749" s="17">
        <f t="shared" si="23"/>
        <v>2014</v>
      </c>
    </row>
    <row r="750" spans="1:17" ht="48" hidden="1" x14ac:dyDescent="0.2">
      <c r="A750">
        <v>748</v>
      </c>
      <c r="B750" s="1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8276</v>
      </c>
      <c r="O750" t="s">
        <v>8277</v>
      </c>
      <c r="P750" s="16">
        <f t="shared" si="22"/>
        <v>41831.846828703703</v>
      </c>
      <c r="Q750" s="17">
        <f t="shared" si="23"/>
        <v>2014</v>
      </c>
    </row>
    <row r="751" spans="1:17" ht="48" hidden="1" x14ac:dyDescent="0.2">
      <c r="A751">
        <v>749</v>
      </c>
      <c r="B751" s="1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8276</v>
      </c>
      <c r="O751" t="s">
        <v>8277</v>
      </c>
      <c r="P751" s="16">
        <f t="shared" si="22"/>
        <v>42733.94131944445</v>
      </c>
      <c r="Q751" s="17">
        <f t="shared" si="23"/>
        <v>2016</v>
      </c>
    </row>
    <row r="752" spans="1:17" ht="48" hidden="1" x14ac:dyDescent="0.2">
      <c r="A752">
        <v>750</v>
      </c>
      <c r="B752" s="1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8276</v>
      </c>
      <c r="O752" t="s">
        <v>8277</v>
      </c>
      <c r="P752" s="16">
        <f t="shared" si="22"/>
        <v>41299.878148148149</v>
      </c>
      <c r="Q752" s="17">
        <f t="shared" si="23"/>
        <v>2013</v>
      </c>
    </row>
    <row r="753" spans="1:17" ht="48" hidden="1" x14ac:dyDescent="0.2">
      <c r="A753">
        <v>751</v>
      </c>
      <c r="B753" s="1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8276</v>
      </c>
      <c r="O753" t="s">
        <v>8277</v>
      </c>
      <c r="P753" s="16">
        <f t="shared" si="22"/>
        <v>40713.630497685182</v>
      </c>
      <c r="Q753" s="17">
        <f t="shared" si="23"/>
        <v>2011</v>
      </c>
    </row>
    <row r="754" spans="1:17" ht="48" hidden="1" x14ac:dyDescent="0.2">
      <c r="A754">
        <v>752</v>
      </c>
      <c r="B754" s="1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8276</v>
      </c>
      <c r="O754" t="s">
        <v>8277</v>
      </c>
      <c r="P754" s="16">
        <f t="shared" si="22"/>
        <v>42639.421493055561</v>
      </c>
      <c r="Q754" s="17">
        <f t="shared" si="23"/>
        <v>2016</v>
      </c>
    </row>
    <row r="755" spans="1:17" ht="48" hidden="1" x14ac:dyDescent="0.2">
      <c r="A755">
        <v>753</v>
      </c>
      <c r="B755" s="1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8276</v>
      </c>
      <c r="O755" t="s">
        <v>8277</v>
      </c>
      <c r="P755" s="16">
        <f t="shared" si="22"/>
        <v>42019.590173611112</v>
      </c>
      <c r="Q755" s="17">
        <f t="shared" si="23"/>
        <v>2015</v>
      </c>
    </row>
    <row r="756" spans="1:17" ht="48" hidden="1" x14ac:dyDescent="0.2">
      <c r="A756">
        <v>754</v>
      </c>
      <c r="B756" s="1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8276</v>
      </c>
      <c r="O756" t="s">
        <v>8277</v>
      </c>
      <c r="P756" s="16">
        <f t="shared" si="22"/>
        <v>41249.749085648145</v>
      </c>
      <c r="Q756" s="17">
        <f t="shared" si="23"/>
        <v>2012</v>
      </c>
    </row>
    <row r="757" spans="1:17" ht="48" hidden="1" x14ac:dyDescent="0.2">
      <c r="A757">
        <v>755</v>
      </c>
      <c r="B757" s="1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8276</v>
      </c>
      <c r="O757" t="s">
        <v>8277</v>
      </c>
      <c r="P757" s="16">
        <f t="shared" si="22"/>
        <v>41383.605057870373</v>
      </c>
      <c r="Q757" s="17">
        <f t="shared" si="23"/>
        <v>2013</v>
      </c>
    </row>
    <row r="758" spans="1:17" ht="48" hidden="1" x14ac:dyDescent="0.2">
      <c r="A758">
        <v>756</v>
      </c>
      <c r="B758" s="1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8276</v>
      </c>
      <c r="O758" t="s">
        <v>8277</v>
      </c>
      <c r="P758" s="16">
        <f t="shared" si="22"/>
        <v>40590.766886574071</v>
      </c>
      <c r="Q758" s="17">
        <f t="shared" si="23"/>
        <v>2011</v>
      </c>
    </row>
    <row r="759" spans="1:17" ht="48" hidden="1" x14ac:dyDescent="0.2">
      <c r="A759">
        <v>757</v>
      </c>
      <c r="B759" s="1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8276</v>
      </c>
      <c r="O759" t="s">
        <v>8277</v>
      </c>
      <c r="P759" s="16">
        <f t="shared" si="22"/>
        <v>41235.054560185185</v>
      </c>
      <c r="Q759" s="17">
        <f t="shared" si="23"/>
        <v>2012</v>
      </c>
    </row>
    <row r="760" spans="1:17" ht="32" hidden="1" x14ac:dyDescent="0.2">
      <c r="A760">
        <v>758</v>
      </c>
      <c r="B760" s="1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8276</v>
      </c>
      <c r="O760" t="s">
        <v>8277</v>
      </c>
      <c r="P760" s="16">
        <f t="shared" si="22"/>
        <v>40429.836435185185</v>
      </c>
      <c r="Q760" s="17">
        <f t="shared" si="23"/>
        <v>2010</v>
      </c>
    </row>
    <row r="761" spans="1:17" ht="48" hidden="1" x14ac:dyDescent="0.2">
      <c r="A761">
        <v>759</v>
      </c>
      <c r="B761" s="1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8276</v>
      </c>
      <c r="O761" t="s">
        <v>8277</v>
      </c>
      <c r="P761" s="16">
        <f t="shared" si="22"/>
        <v>41789.330312500002</v>
      </c>
      <c r="Q761" s="17">
        <f t="shared" si="23"/>
        <v>2014</v>
      </c>
    </row>
    <row r="762" spans="1:17" ht="48" hidden="1" x14ac:dyDescent="0.2">
      <c r="A762">
        <v>760</v>
      </c>
      <c r="B762" s="1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8276</v>
      </c>
      <c r="O762" t="s">
        <v>8278</v>
      </c>
      <c r="P762" s="16">
        <f t="shared" si="22"/>
        <v>42670.764039351852</v>
      </c>
      <c r="Q762" s="17">
        <f t="shared" si="23"/>
        <v>2016</v>
      </c>
    </row>
    <row r="763" spans="1:17" ht="48" hidden="1" x14ac:dyDescent="0.2">
      <c r="A763">
        <v>761</v>
      </c>
      <c r="B763" s="1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8276</v>
      </c>
      <c r="O763" t="s">
        <v>8278</v>
      </c>
      <c r="P763" s="16">
        <f t="shared" si="22"/>
        <v>41642.751458333332</v>
      </c>
      <c r="Q763" s="17">
        <f t="shared" si="23"/>
        <v>2014</v>
      </c>
    </row>
    <row r="764" spans="1:17" ht="48" hidden="1" x14ac:dyDescent="0.2">
      <c r="A764">
        <v>762</v>
      </c>
      <c r="B764" s="1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8276</v>
      </c>
      <c r="O764" t="s">
        <v>8278</v>
      </c>
      <c r="P764" s="16">
        <f t="shared" si="22"/>
        <v>42690.858449074076</v>
      </c>
      <c r="Q764" s="17">
        <f t="shared" si="23"/>
        <v>2016</v>
      </c>
    </row>
    <row r="765" spans="1:17" ht="48" hidden="1" x14ac:dyDescent="0.2">
      <c r="A765">
        <v>763</v>
      </c>
      <c r="B765" s="1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8276</v>
      </c>
      <c r="O765" t="s">
        <v>8278</v>
      </c>
      <c r="P765" s="16">
        <f t="shared" si="22"/>
        <v>41471.446851851848</v>
      </c>
      <c r="Q765" s="17">
        <f t="shared" si="23"/>
        <v>2013</v>
      </c>
    </row>
    <row r="766" spans="1:17" ht="48" hidden="1" x14ac:dyDescent="0.2">
      <c r="A766">
        <v>764</v>
      </c>
      <c r="B766" s="1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8276</v>
      </c>
      <c r="O766" t="s">
        <v>8278</v>
      </c>
      <c r="P766" s="16">
        <f t="shared" si="22"/>
        <v>42227.173159722224</v>
      </c>
      <c r="Q766" s="17">
        <f t="shared" si="23"/>
        <v>2015</v>
      </c>
    </row>
    <row r="767" spans="1:17" ht="48" hidden="1" x14ac:dyDescent="0.2">
      <c r="A767">
        <v>765</v>
      </c>
      <c r="B767" s="1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8276</v>
      </c>
      <c r="O767" t="s">
        <v>8278</v>
      </c>
      <c r="P767" s="16">
        <f t="shared" si="22"/>
        <v>41901.542638888888</v>
      </c>
      <c r="Q767" s="17">
        <f t="shared" si="23"/>
        <v>2014</v>
      </c>
    </row>
    <row r="768" spans="1:17" ht="48" hidden="1" x14ac:dyDescent="0.2">
      <c r="A768">
        <v>766</v>
      </c>
      <c r="B768" s="1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8276</v>
      </c>
      <c r="O768" t="s">
        <v>8278</v>
      </c>
      <c r="P768" s="16">
        <f t="shared" si="22"/>
        <v>42021.783368055556</v>
      </c>
      <c r="Q768" s="17">
        <f t="shared" si="23"/>
        <v>2015</v>
      </c>
    </row>
    <row r="769" spans="1:17" ht="64" hidden="1" x14ac:dyDescent="0.2">
      <c r="A769">
        <v>767</v>
      </c>
      <c r="B769" s="1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8276</v>
      </c>
      <c r="O769" t="s">
        <v>8278</v>
      </c>
      <c r="P769" s="16">
        <f t="shared" si="22"/>
        <v>42115.143634259264</v>
      </c>
      <c r="Q769" s="17">
        <f t="shared" si="23"/>
        <v>2015</v>
      </c>
    </row>
    <row r="770" spans="1:17" ht="48" hidden="1" x14ac:dyDescent="0.2">
      <c r="A770">
        <v>768</v>
      </c>
      <c r="B770" s="1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8276</v>
      </c>
      <c r="O770" t="s">
        <v>8278</v>
      </c>
      <c r="P770" s="16">
        <f t="shared" si="22"/>
        <v>41594.207060185188</v>
      </c>
      <c r="Q770" s="17">
        <f t="shared" si="23"/>
        <v>2013</v>
      </c>
    </row>
    <row r="771" spans="1:17" ht="48" hidden="1" x14ac:dyDescent="0.2">
      <c r="A771">
        <v>769</v>
      </c>
      <c r="B771" s="1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8276</v>
      </c>
      <c r="O771" t="s">
        <v>8278</v>
      </c>
      <c r="P771" s="16">
        <f t="shared" ref="P771:P834" si="24">(((J771/60)/60)/24)+DATE(1970,1,1)</f>
        <v>41604.996458333335</v>
      </c>
      <c r="Q771" s="17">
        <f t="shared" ref="Q771:Q834" si="25">YEAR(P771)</f>
        <v>2013</v>
      </c>
    </row>
    <row r="772" spans="1:17" ht="48" hidden="1" x14ac:dyDescent="0.2">
      <c r="A772">
        <v>770</v>
      </c>
      <c r="B772" s="1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8276</v>
      </c>
      <c r="O772" t="s">
        <v>8278</v>
      </c>
      <c r="P772" s="16">
        <f t="shared" si="24"/>
        <v>41289.999641203707</v>
      </c>
      <c r="Q772" s="17">
        <f t="shared" si="25"/>
        <v>2013</v>
      </c>
    </row>
    <row r="773" spans="1:17" ht="48" hidden="1" x14ac:dyDescent="0.2">
      <c r="A773">
        <v>771</v>
      </c>
      <c r="B773" s="1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8276</v>
      </c>
      <c r="O773" t="s">
        <v>8278</v>
      </c>
      <c r="P773" s="16">
        <f t="shared" si="24"/>
        <v>42349.824097222227</v>
      </c>
      <c r="Q773" s="17">
        <f t="shared" si="25"/>
        <v>2015</v>
      </c>
    </row>
    <row r="774" spans="1:17" ht="64" hidden="1" x14ac:dyDescent="0.2">
      <c r="A774">
        <v>772</v>
      </c>
      <c r="B774" s="1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8276</v>
      </c>
      <c r="O774" t="s">
        <v>8278</v>
      </c>
      <c r="P774" s="16">
        <f t="shared" si="24"/>
        <v>40068.056932870371</v>
      </c>
      <c r="Q774" s="17">
        <f t="shared" si="25"/>
        <v>2009</v>
      </c>
    </row>
    <row r="775" spans="1:17" ht="48" hidden="1" x14ac:dyDescent="0.2">
      <c r="A775">
        <v>773</v>
      </c>
      <c r="B775" s="1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8276</v>
      </c>
      <c r="O775" t="s">
        <v>8278</v>
      </c>
      <c r="P775" s="16">
        <f t="shared" si="24"/>
        <v>42100.735937499994</v>
      </c>
      <c r="Q775" s="17">
        <f t="shared" si="25"/>
        <v>2015</v>
      </c>
    </row>
    <row r="776" spans="1:17" ht="48" hidden="1" x14ac:dyDescent="0.2">
      <c r="A776">
        <v>774</v>
      </c>
      <c r="B776" s="1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8276</v>
      </c>
      <c r="O776" t="s">
        <v>8278</v>
      </c>
      <c r="P776" s="16">
        <f t="shared" si="24"/>
        <v>41663.780300925922</v>
      </c>
      <c r="Q776" s="17">
        <f t="shared" si="25"/>
        <v>2014</v>
      </c>
    </row>
    <row r="777" spans="1:17" ht="48" hidden="1" x14ac:dyDescent="0.2">
      <c r="A777">
        <v>775</v>
      </c>
      <c r="B777" s="1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8276</v>
      </c>
      <c r="O777" t="s">
        <v>8278</v>
      </c>
      <c r="P777" s="16">
        <f t="shared" si="24"/>
        <v>40863.060127314813</v>
      </c>
      <c r="Q777" s="17">
        <f t="shared" si="25"/>
        <v>2011</v>
      </c>
    </row>
    <row r="778" spans="1:17" ht="48" hidden="1" x14ac:dyDescent="0.2">
      <c r="A778">
        <v>776</v>
      </c>
      <c r="B778" s="1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8276</v>
      </c>
      <c r="O778" t="s">
        <v>8278</v>
      </c>
      <c r="P778" s="16">
        <f t="shared" si="24"/>
        <v>42250.685706018514</v>
      </c>
      <c r="Q778" s="17">
        <f t="shared" si="25"/>
        <v>2015</v>
      </c>
    </row>
    <row r="779" spans="1:17" ht="48" hidden="1" x14ac:dyDescent="0.2">
      <c r="A779">
        <v>777</v>
      </c>
      <c r="B779" s="1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8276</v>
      </c>
      <c r="O779" t="s">
        <v>8278</v>
      </c>
      <c r="P779" s="16">
        <f t="shared" si="24"/>
        <v>41456.981215277774</v>
      </c>
      <c r="Q779" s="17">
        <f t="shared" si="25"/>
        <v>2013</v>
      </c>
    </row>
    <row r="780" spans="1:17" ht="48" hidden="1" x14ac:dyDescent="0.2">
      <c r="A780">
        <v>778</v>
      </c>
      <c r="B780" s="1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8276</v>
      </c>
      <c r="O780" t="s">
        <v>8278</v>
      </c>
      <c r="P780" s="16">
        <f t="shared" si="24"/>
        <v>41729.702314814815</v>
      </c>
      <c r="Q780" s="17">
        <f t="shared" si="25"/>
        <v>2014</v>
      </c>
    </row>
    <row r="781" spans="1:17" ht="48" hidden="1" x14ac:dyDescent="0.2">
      <c r="A781">
        <v>779</v>
      </c>
      <c r="B781" s="1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8276</v>
      </c>
      <c r="O781" t="s">
        <v>8278</v>
      </c>
      <c r="P781" s="16">
        <f t="shared" si="24"/>
        <v>40436.68408564815</v>
      </c>
      <c r="Q781" s="17">
        <f t="shared" si="25"/>
        <v>2010</v>
      </c>
    </row>
    <row r="782" spans="1:17" ht="32" hidden="1" x14ac:dyDescent="0.2">
      <c r="A782">
        <v>780</v>
      </c>
      <c r="B782" s="1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8279</v>
      </c>
      <c r="O782" t="s">
        <v>8280</v>
      </c>
      <c r="P782" s="16">
        <f t="shared" si="24"/>
        <v>40636.673900462964</v>
      </c>
      <c r="Q782" s="17">
        <f t="shared" si="25"/>
        <v>2011</v>
      </c>
    </row>
    <row r="783" spans="1:17" ht="48" hidden="1" x14ac:dyDescent="0.2">
      <c r="A783">
        <v>781</v>
      </c>
      <c r="B783" s="1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8279</v>
      </c>
      <c r="O783" t="s">
        <v>8280</v>
      </c>
      <c r="P783" s="16">
        <f t="shared" si="24"/>
        <v>41403.000856481485</v>
      </c>
      <c r="Q783" s="17">
        <f t="shared" si="25"/>
        <v>2013</v>
      </c>
    </row>
    <row r="784" spans="1:17" ht="48" hidden="1" x14ac:dyDescent="0.2">
      <c r="A784">
        <v>782</v>
      </c>
      <c r="B784" s="1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8279</v>
      </c>
      <c r="O784" t="s">
        <v>8280</v>
      </c>
      <c r="P784" s="16">
        <f t="shared" si="24"/>
        <v>41116.758125</v>
      </c>
      <c r="Q784" s="17">
        <f t="shared" si="25"/>
        <v>2012</v>
      </c>
    </row>
    <row r="785" spans="1:17" ht="48" hidden="1" x14ac:dyDescent="0.2">
      <c r="A785">
        <v>783</v>
      </c>
      <c r="B785" s="1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8279</v>
      </c>
      <c r="O785" t="s">
        <v>8280</v>
      </c>
      <c r="P785" s="16">
        <f t="shared" si="24"/>
        <v>40987.773715277777</v>
      </c>
      <c r="Q785" s="17">
        <f t="shared" si="25"/>
        <v>2012</v>
      </c>
    </row>
    <row r="786" spans="1:17" ht="48" hidden="1" x14ac:dyDescent="0.2">
      <c r="A786">
        <v>784</v>
      </c>
      <c r="B786" s="1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8279</v>
      </c>
      <c r="O786" t="s">
        <v>8280</v>
      </c>
      <c r="P786" s="16">
        <f t="shared" si="24"/>
        <v>41675.149525462963</v>
      </c>
      <c r="Q786" s="17">
        <f t="shared" si="25"/>
        <v>2014</v>
      </c>
    </row>
    <row r="787" spans="1:17" ht="48" hidden="1" x14ac:dyDescent="0.2">
      <c r="A787">
        <v>785</v>
      </c>
      <c r="B787" s="1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8279</v>
      </c>
      <c r="O787" t="s">
        <v>8280</v>
      </c>
      <c r="P787" s="16">
        <f t="shared" si="24"/>
        <v>41303.593923611108</v>
      </c>
      <c r="Q787" s="17">
        <f t="shared" si="25"/>
        <v>2013</v>
      </c>
    </row>
    <row r="788" spans="1:17" ht="48" hidden="1" x14ac:dyDescent="0.2">
      <c r="A788">
        <v>786</v>
      </c>
      <c r="B788" s="1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8279</v>
      </c>
      <c r="O788" t="s">
        <v>8280</v>
      </c>
      <c r="P788" s="16">
        <f t="shared" si="24"/>
        <v>40983.055949074071</v>
      </c>
      <c r="Q788" s="17">
        <f t="shared" si="25"/>
        <v>2012</v>
      </c>
    </row>
    <row r="789" spans="1:17" ht="48" hidden="1" x14ac:dyDescent="0.2">
      <c r="A789">
        <v>787</v>
      </c>
      <c r="B789" s="1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8279</v>
      </c>
      <c r="O789" t="s">
        <v>8280</v>
      </c>
      <c r="P789" s="16">
        <f t="shared" si="24"/>
        <v>41549.627615740741</v>
      </c>
      <c r="Q789" s="17">
        <f t="shared" si="25"/>
        <v>2013</v>
      </c>
    </row>
    <row r="790" spans="1:17" ht="48" hidden="1" x14ac:dyDescent="0.2">
      <c r="A790">
        <v>788</v>
      </c>
      <c r="B790" s="1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8279</v>
      </c>
      <c r="O790" t="s">
        <v>8280</v>
      </c>
      <c r="P790" s="16">
        <f t="shared" si="24"/>
        <v>41059.006805555553</v>
      </c>
      <c r="Q790" s="17">
        <f t="shared" si="25"/>
        <v>2012</v>
      </c>
    </row>
    <row r="791" spans="1:17" ht="48" hidden="1" x14ac:dyDescent="0.2">
      <c r="A791">
        <v>789</v>
      </c>
      <c r="B791" s="1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8279</v>
      </c>
      <c r="O791" t="s">
        <v>8280</v>
      </c>
      <c r="P791" s="16">
        <f t="shared" si="24"/>
        <v>41277.186111111114</v>
      </c>
      <c r="Q791" s="17">
        <f t="shared" si="25"/>
        <v>2013</v>
      </c>
    </row>
    <row r="792" spans="1:17" ht="48" hidden="1" x14ac:dyDescent="0.2">
      <c r="A792">
        <v>790</v>
      </c>
      <c r="B792" s="1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8279</v>
      </c>
      <c r="O792" t="s">
        <v>8280</v>
      </c>
      <c r="P792" s="16">
        <f t="shared" si="24"/>
        <v>41276.047905092593</v>
      </c>
      <c r="Q792" s="17">
        <f t="shared" si="25"/>
        <v>2013</v>
      </c>
    </row>
    <row r="793" spans="1:17" ht="48" hidden="1" x14ac:dyDescent="0.2">
      <c r="A793">
        <v>791</v>
      </c>
      <c r="B793" s="1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8279</v>
      </c>
      <c r="O793" t="s">
        <v>8280</v>
      </c>
      <c r="P793" s="16">
        <f t="shared" si="24"/>
        <v>41557.780624999999</v>
      </c>
      <c r="Q793" s="17">
        <f t="shared" si="25"/>
        <v>2013</v>
      </c>
    </row>
    <row r="794" spans="1:17" ht="32" hidden="1" x14ac:dyDescent="0.2">
      <c r="A794">
        <v>792</v>
      </c>
      <c r="B794" s="1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8279</v>
      </c>
      <c r="O794" t="s">
        <v>8280</v>
      </c>
      <c r="P794" s="16">
        <f t="shared" si="24"/>
        <v>41555.873645833337</v>
      </c>
      <c r="Q794" s="17">
        <f t="shared" si="25"/>
        <v>2013</v>
      </c>
    </row>
    <row r="795" spans="1:17" ht="48" hidden="1" x14ac:dyDescent="0.2">
      <c r="A795">
        <v>793</v>
      </c>
      <c r="B795" s="1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8279</v>
      </c>
      <c r="O795" t="s">
        <v>8280</v>
      </c>
      <c r="P795" s="16">
        <f t="shared" si="24"/>
        <v>41442.741249999999</v>
      </c>
      <c r="Q795" s="17">
        <f t="shared" si="25"/>
        <v>2013</v>
      </c>
    </row>
    <row r="796" spans="1:17" ht="48" hidden="1" x14ac:dyDescent="0.2">
      <c r="A796">
        <v>794</v>
      </c>
      <c r="B796" s="1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8279</v>
      </c>
      <c r="O796" t="s">
        <v>8280</v>
      </c>
      <c r="P796" s="16">
        <f t="shared" si="24"/>
        <v>40736.115011574075</v>
      </c>
      <c r="Q796" s="17">
        <f t="shared" si="25"/>
        <v>2011</v>
      </c>
    </row>
    <row r="797" spans="1:17" ht="48" hidden="1" x14ac:dyDescent="0.2">
      <c r="A797">
        <v>795</v>
      </c>
      <c r="B797" s="1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8279</v>
      </c>
      <c r="O797" t="s">
        <v>8280</v>
      </c>
      <c r="P797" s="16">
        <f t="shared" si="24"/>
        <v>40963.613032407404</v>
      </c>
      <c r="Q797" s="17">
        <f t="shared" si="25"/>
        <v>2012</v>
      </c>
    </row>
    <row r="798" spans="1:17" ht="64" hidden="1" x14ac:dyDescent="0.2">
      <c r="A798">
        <v>796</v>
      </c>
      <c r="B798" s="1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8279</v>
      </c>
      <c r="O798" t="s">
        <v>8280</v>
      </c>
      <c r="P798" s="16">
        <f t="shared" si="24"/>
        <v>41502.882928240739</v>
      </c>
      <c r="Q798" s="17">
        <f t="shared" si="25"/>
        <v>2013</v>
      </c>
    </row>
    <row r="799" spans="1:17" ht="48" hidden="1" x14ac:dyDescent="0.2">
      <c r="A799">
        <v>797</v>
      </c>
      <c r="B799" s="1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8279</v>
      </c>
      <c r="O799" t="s">
        <v>8280</v>
      </c>
      <c r="P799" s="16">
        <f t="shared" si="24"/>
        <v>40996.994074074071</v>
      </c>
      <c r="Q799" s="17">
        <f t="shared" si="25"/>
        <v>2012</v>
      </c>
    </row>
    <row r="800" spans="1:17" ht="48" hidden="1" x14ac:dyDescent="0.2">
      <c r="A800">
        <v>798</v>
      </c>
      <c r="B800" s="1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8279</v>
      </c>
      <c r="O800" t="s">
        <v>8280</v>
      </c>
      <c r="P800" s="16">
        <f t="shared" si="24"/>
        <v>41882.590127314819</v>
      </c>
      <c r="Q800" s="17">
        <f t="shared" si="25"/>
        <v>2014</v>
      </c>
    </row>
    <row r="801" spans="1:17" ht="48" hidden="1" x14ac:dyDescent="0.2">
      <c r="A801">
        <v>799</v>
      </c>
      <c r="B801" s="1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8279</v>
      </c>
      <c r="O801" t="s">
        <v>8280</v>
      </c>
      <c r="P801" s="16">
        <f t="shared" si="24"/>
        <v>40996.667199074072</v>
      </c>
      <c r="Q801" s="17">
        <f t="shared" si="25"/>
        <v>2012</v>
      </c>
    </row>
    <row r="802" spans="1:17" ht="48" hidden="1" x14ac:dyDescent="0.2">
      <c r="A802">
        <v>800</v>
      </c>
      <c r="B802" s="1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8279</v>
      </c>
      <c r="O802" t="s">
        <v>8280</v>
      </c>
      <c r="P802" s="16">
        <f t="shared" si="24"/>
        <v>41863.433495370373</v>
      </c>
      <c r="Q802" s="17">
        <f t="shared" si="25"/>
        <v>2014</v>
      </c>
    </row>
    <row r="803" spans="1:17" ht="48" hidden="1" x14ac:dyDescent="0.2">
      <c r="A803">
        <v>801</v>
      </c>
      <c r="B803" s="1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8279</v>
      </c>
      <c r="O803" t="s">
        <v>8280</v>
      </c>
      <c r="P803" s="16">
        <f t="shared" si="24"/>
        <v>40695.795370370368</v>
      </c>
      <c r="Q803" s="17">
        <f t="shared" si="25"/>
        <v>2011</v>
      </c>
    </row>
    <row r="804" spans="1:17" ht="48" hidden="1" x14ac:dyDescent="0.2">
      <c r="A804">
        <v>802</v>
      </c>
      <c r="B804" s="1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8279</v>
      </c>
      <c r="O804" t="s">
        <v>8280</v>
      </c>
      <c r="P804" s="16">
        <f t="shared" si="24"/>
        <v>41123.022268518522</v>
      </c>
      <c r="Q804" s="17">
        <f t="shared" si="25"/>
        <v>2012</v>
      </c>
    </row>
    <row r="805" spans="1:17" ht="48" hidden="1" x14ac:dyDescent="0.2">
      <c r="A805">
        <v>803</v>
      </c>
      <c r="B805" s="1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8279</v>
      </c>
      <c r="O805" t="s">
        <v>8280</v>
      </c>
      <c r="P805" s="16">
        <f t="shared" si="24"/>
        <v>40665.949976851851</v>
      </c>
      <c r="Q805" s="17">
        <f t="shared" si="25"/>
        <v>2011</v>
      </c>
    </row>
    <row r="806" spans="1:17" ht="48" hidden="1" x14ac:dyDescent="0.2">
      <c r="A806">
        <v>804</v>
      </c>
      <c r="B806" s="1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8279</v>
      </c>
      <c r="O806" t="s">
        <v>8280</v>
      </c>
      <c r="P806" s="16">
        <f t="shared" si="24"/>
        <v>40730.105625000004</v>
      </c>
      <c r="Q806" s="17">
        <f t="shared" si="25"/>
        <v>2011</v>
      </c>
    </row>
    <row r="807" spans="1:17" ht="48" hidden="1" x14ac:dyDescent="0.2">
      <c r="A807">
        <v>805</v>
      </c>
      <c r="B807" s="1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8279</v>
      </c>
      <c r="O807" t="s">
        <v>8280</v>
      </c>
      <c r="P807" s="16">
        <f t="shared" si="24"/>
        <v>40690.823055555556</v>
      </c>
      <c r="Q807" s="17">
        <f t="shared" si="25"/>
        <v>2011</v>
      </c>
    </row>
    <row r="808" spans="1:17" ht="16" hidden="1" x14ac:dyDescent="0.2">
      <c r="A808">
        <v>806</v>
      </c>
      <c r="B808" s="1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8279</v>
      </c>
      <c r="O808" t="s">
        <v>8280</v>
      </c>
      <c r="P808" s="16">
        <f t="shared" si="24"/>
        <v>40763.691423611112</v>
      </c>
      <c r="Q808" s="17">
        <f t="shared" si="25"/>
        <v>2011</v>
      </c>
    </row>
    <row r="809" spans="1:17" ht="32" hidden="1" x14ac:dyDescent="0.2">
      <c r="A809">
        <v>807</v>
      </c>
      <c r="B809" s="1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8279</v>
      </c>
      <c r="O809" t="s">
        <v>8280</v>
      </c>
      <c r="P809" s="16">
        <f t="shared" si="24"/>
        <v>42759.628599537042</v>
      </c>
      <c r="Q809" s="17">
        <f t="shared" si="25"/>
        <v>2017</v>
      </c>
    </row>
    <row r="810" spans="1:17" ht="48" hidden="1" x14ac:dyDescent="0.2">
      <c r="A810">
        <v>808</v>
      </c>
      <c r="B810" s="1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8279</v>
      </c>
      <c r="O810" t="s">
        <v>8280</v>
      </c>
      <c r="P810" s="16">
        <f t="shared" si="24"/>
        <v>41962.100532407407</v>
      </c>
      <c r="Q810" s="17">
        <f t="shared" si="25"/>
        <v>2014</v>
      </c>
    </row>
    <row r="811" spans="1:17" ht="32" hidden="1" x14ac:dyDescent="0.2">
      <c r="A811">
        <v>809</v>
      </c>
      <c r="B811" s="1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8279</v>
      </c>
      <c r="O811" t="s">
        <v>8280</v>
      </c>
      <c r="P811" s="16">
        <f t="shared" si="24"/>
        <v>41628.833680555559</v>
      </c>
      <c r="Q811" s="17">
        <f t="shared" si="25"/>
        <v>2013</v>
      </c>
    </row>
    <row r="812" spans="1:17" ht="48" hidden="1" x14ac:dyDescent="0.2">
      <c r="A812">
        <v>810</v>
      </c>
      <c r="B812" s="1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8279</v>
      </c>
      <c r="O812" t="s">
        <v>8280</v>
      </c>
      <c r="P812" s="16">
        <f t="shared" si="24"/>
        <v>41123.056273148148</v>
      </c>
      <c r="Q812" s="17">
        <f t="shared" si="25"/>
        <v>2012</v>
      </c>
    </row>
    <row r="813" spans="1:17" ht="32" hidden="1" x14ac:dyDescent="0.2">
      <c r="A813">
        <v>811</v>
      </c>
      <c r="B813" s="1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8279</v>
      </c>
      <c r="O813" t="s">
        <v>8280</v>
      </c>
      <c r="P813" s="16">
        <f t="shared" si="24"/>
        <v>41443.643541666665</v>
      </c>
      <c r="Q813" s="17">
        <f t="shared" si="25"/>
        <v>2013</v>
      </c>
    </row>
    <row r="814" spans="1:17" ht="48" hidden="1" x14ac:dyDescent="0.2">
      <c r="A814">
        <v>812</v>
      </c>
      <c r="B814" s="1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8279</v>
      </c>
      <c r="O814" t="s">
        <v>8280</v>
      </c>
      <c r="P814" s="16">
        <f t="shared" si="24"/>
        <v>41282.017962962964</v>
      </c>
      <c r="Q814" s="17">
        <f t="shared" si="25"/>
        <v>2013</v>
      </c>
    </row>
    <row r="815" spans="1:17" ht="32" hidden="1" x14ac:dyDescent="0.2">
      <c r="A815">
        <v>813</v>
      </c>
      <c r="B815" s="1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8279</v>
      </c>
      <c r="O815" t="s">
        <v>8280</v>
      </c>
      <c r="P815" s="16">
        <f t="shared" si="24"/>
        <v>41080.960243055553</v>
      </c>
      <c r="Q815" s="17">
        <f t="shared" si="25"/>
        <v>2012</v>
      </c>
    </row>
    <row r="816" spans="1:17" ht="48" hidden="1" x14ac:dyDescent="0.2">
      <c r="A816">
        <v>814</v>
      </c>
      <c r="B816" s="1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8279</v>
      </c>
      <c r="O816" t="s">
        <v>8280</v>
      </c>
      <c r="P816" s="16">
        <f t="shared" si="24"/>
        <v>40679.743067129632</v>
      </c>
      <c r="Q816" s="17">
        <f t="shared" si="25"/>
        <v>2011</v>
      </c>
    </row>
    <row r="817" spans="1:17" ht="32" hidden="1" x14ac:dyDescent="0.2">
      <c r="A817">
        <v>815</v>
      </c>
      <c r="B817" s="1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8279</v>
      </c>
      <c r="O817" t="s">
        <v>8280</v>
      </c>
      <c r="P817" s="16">
        <f t="shared" si="24"/>
        <v>41914.917858796296</v>
      </c>
      <c r="Q817" s="17">
        <f t="shared" si="25"/>
        <v>2014</v>
      </c>
    </row>
    <row r="818" spans="1:17" ht="32" hidden="1" x14ac:dyDescent="0.2">
      <c r="A818">
        <v>816</v>
      </c>
      <c r="B818" s="1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8279</v>
      </c>
      <c r="O818" t="s">
        <v>8280</v>
      </c>
      <c r="P818" s="16">
        <f t="shared" si="24"/>
        <v>41341.870868055557</v>
      </c>
      <c r="Q818" s="17">
        <f t="shared" si="25"/>
        <v>2013</v>
      </c>
    </row>
    <row r="819" spans="1:17" ht="48" hidden="1" x14ac:dyDescent="0.2">
      <c r="A819">
        <v>817</v>
      </c>
      <c r="B819" s="1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8279</v>
      </c>
      <c r="O819" t="s">
        <v>8280</v>
      </c>
      <c r="P819" s="16">
        <f t="shared" si="24"/>
        <v>40925.599664351852</v>
      </c>
      <c r="Q819" s="17">
        <f t="shared" si="25"/>
        <v>2012</v>
      </c>
    </row>
    <row r="820" spans="1:17" ht="48" hidden="1" x14ac:dyDescent="0.2">
      <c r="A820">
        <v>818</v>
      </c>
      <c r="B820" s="1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8279</v>
      </c>
      <c r="O820" t="s">
        <v>8280</v>
      </c>
      <c r="P820" s="16">
        <f t="shared" si="24"/>
        <v>41120.882881944446</v>
      </c>
      <c r="Q820" s="17">
        <f t="shared" si="25"/>
        <v>2012</v>
      </c>
    </row>
    <row r="821" spans="1:17" ht="32" hidden="1" x14ac:dyDescent="0.2">
      <c r="A821">
        <v>819</v>
      </c>
      <c r="B821" s="1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8279</v>
      </c>
      <c r="O821" t="s">
        <v>8280</v>
      </c>
      <c r="P821" s="16">
        <f t="shared" si="24"/>
        <v>41619.998310185183</v>
      </c>
      <c r="Q821" s="17">
        <f t="shared" si="25"/>
        <v>2013</v>
      </c>
    </row>
    <row r="822" spans="1:17" ht="48" hidden="1" x14ac:dyDescent="0.2">
      <c r="A822">
        <v>820</v>
      </c>
      <c r="B822" s="1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8279</v>
      </c>
      <c r="O822" t="s">
        <v>8280</v>
      </c>
      <c r="P822" s="16">
        <f t="shared" si="24"/>
        <v>41768.841921296298</v>
      </c>
      <c r="Q822" s="17">
        <f t="shared" si="25"/>
        <v>2014</v>
      </c>
    </row>
    <row r="823" spans="1:17" ht="48" hidden="1" x14ac:dyDescent="0.2">
      <c r="A823">
        <v>821</v>
      </c>
      <c r="B823" s="1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8279</v>
      </c>
      <c r="O823" t="s">
        <v>8280</v>
      </c>
      <c r="P823" s="16">
        <f t="shared" si="24"/>
        <v>42093.922048611115</v>
      </c>
      <c r="Q823" s="17">
        <f t="shared" si="25"/>
        <v>2015</v>
      </c>
    </row>
    <row r="824" spans="1:17" ht="32" hidden="1" x14ac:dyDescent="0.2">
      <c r="A824">
        <v>822</v>
      </c>
      <c r="B824" s="1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8279</v>
      </c>
      <c r="O824" t="s">
        <v>8280</v>
      </c>
      <c r="P824" s="16">
        <f t="shared" si="24"/>
        <v>41157.947337962964</v>
      </c>
      <c r="Q824" s="17">
        <f t="shared" si="25"/>
        <v>2012</v>
      </c>
    </row>
    <row r="825" spans="1:17" ht="48" hidden="1" x14ac:dyDescent="0.2">
      <c r="A825">
        <v>823</v>
      </c>
      <c r="B825" s="1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8279</v>
      </c>
      <c r="O825" t="s">
        <v>8280</v>
      </c>
      <c r="P825" s="16">
        <f t="shared" si="24"/>
        <v>42055.972824074073</v>
      </c>
      <c r="Q825" s="17">
        <f t="shared" si="25"/>
        <v>2015</v>
      </c>
    </row>
    <row r="826" spans="1:17" ht="48" hidden="1" x14ac:dyDescent="0.2">
      <c r="A826">
        <v>824</v>
      </c>
      <c r="B826" s="1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8279</v>
      </c>
      <c r="O826" t="s">
        <v>8280</v>
      </c>
      <c r="P826" s="16">
        <f t="shared" si="24"/>
        <v>40250.242106481484</v>
      </c>
      <c r="Q826" s="17">
        <f t="shared" si="25"/>
        <v>2010</v>
      </c>
    </row>
    <row r="827" spans="1:17" ht="32" hidden="1" x14ac:dyDescent="0.2">
      <c r="A827">
        <v>825</v>
      </c>
      <c r="B827" s="1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8279</v>
      </c>
      <c r="O827" t="s">
        <v>8280</v>
      </c>
      <c r="P827" s="16">
        <f t="shared" si="24"/>
        <v>41186.306527777779</v>
      </c>
      <c r="Q827" s="17">
        <f t="shared" si="25"/>
        <v>2012</v>
      </c>
    </row>
    <row r="828" spans="1:17" ht="48" hidden="1" x14ac:dyDescent="0.2">
      <c r="A828">
        <v>826</v>
      </c>
      <c r="B828" s="1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8279</v>
      </c>
      <c r="O828" t="s">
        <v>8280</v>
      </c>
      <c r="P828" s="16">
        <f t="shared" si="24"/>
        <v>40973.038541666669</v>
      </c>
      <c r="Q828" s="17">
        <f t="shared" si="25"/>
        <v>2012</v>
      </c>
    </row>
    <row r="829" spans="1:17" ht="48" hidden="1" x14ac:dyDescent="0.2">
      <c r="A829">
        <v>827</v>
      </c>
      <c r="B829" s="1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8279</v>
      </c>
      <c r="O829" t="s">
        <v>8280</v>
      </c>
      <c r="P829" s="16">
        <f t="shared" si="24"/>
        <v>40927.473460648151</v>
      </c>
      <c r="Q829" s="17">
        <f t="shared" si="25"/>
        <v>2012</v>
      </c>
    </row>
    <row r="830" spans="1:17" ht="48" hidden="1" x14ac:dyDescent="0.2">
      <c r="A830">
        <v>828</v>
      </c>
      <c r="B830" s="1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8279</v>
      </c>
      <c r="O830" t="s">
        <v>8280</v>
      </c>
      <c r="P830" s="16">
        <f t="shared" si="24"/>
        <v>41073.050717592596</v>
      </c>
      <c r="Q830" s="17">
        <f t="shared" si="25"/>
        <v>2012</v>
      </c>
    </row>
    <row r="831" spans="1:17" ht="48" hidden="1" x14ac:dyDescent="0.2">
      <c r="A831">
        <v>829</v>
      </c>
      <c r="B831" s="1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8279</v>
      </c>
      <c r="O831" t="s">
        <v>8280</v>
      </c>
      <c r="P831" s="16">
        <f t="shared" si="24"/>
        <v>42504.801388888889</v>
      </c>
      <c r="Q831" s="17">
        <f t="shared" si="25"/>
        <v>2016</v>
      </c>
    </row>
    <row r="832" spans="1:17" ht="48" hidden="1" x14ac:dyDescent="0.2">
      <c r="A832">
        <v>830</v>
      </c>
      <c r="B832" s="1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8279</v>
      </c>
      <c r="O832" t="s">
        <v>8280</v>
      </c>
      <c r="P832" s="16">
        <f t="shared" si="24"/>
        <v>41325.525752314818</v>
      </c>
      <c r="Q832" s="17">
        <f t="shared" si="25"/>
        <v>2013</v>
      </c>
    </row>
    <row r="833" spans="1:17" ht="32" hidden="1" x14ac:dyDescent="0.2">
      <c r="A833">
        <v>831</v>
      </c>
      <c r="B833" s="1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8279</v>
      </c>
      <c r="O833" t="s">
        <v>8280</v>
      </c>
      <c r="P833" s="16">
        <f t="shared" si="24"/>
        <v>40996.646921296298</v>
      </c>
      <c r="Q833" s="17">
        <f t="shared" si="25"/>
        <v>2012</v>
      </c>
    </row>
    <row r="834" spans="1:17" ht="48" hidden="1" x14ac:dyDescent="0.2">
      <c r="A834">
        <v>832</v>
      </c>
      <c r="B834" s="1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8279</v>
      </c>
      <c r="O834" t="s">
        <v>8280</v>
      </c>
      <c r="P834" s="16">
        <f t="shared" si="24"/>
        <v>40869.675173611111</v>
      </c>
      <c r="Q834" s="17">
        <f t="shared" si="25"/>
        <v>2011</v>
      </c>
    </row>
    <row r="835" spans="1:17" ht="16" hidden="1" x14ac:dyDescent="0.2">
      <c r="A835">
        <v>833</v>
      </c>
      <c r="B835" s="1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8279</v>
      </c>
      <c r="O835" t="s">
        <v>8280</v>
      </c>
      <c r="P835" s="16">
        <f t="shared" ref="P835:P898" si="26">(((J835/60)/60)/24)+DATE(1970,1,1)</f>
        <v>41718.878182870372</v>
      </c>
      <c r="Q835" s="17">
        <f t="shared" ref="Q835:Q898" si="27">YEAR(P835)</f>
        <v>2014</v>
      </c>
    </row>
    <row r="836" spans="1:17" ht="48" hidden="1" x14ac:dyDescent="0.2">
      <c r="A836">
        <v>834</v>
      </c>
      <c r="B836" s="1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8279</v>
      </c>
      <c r="O836" t="s">
        <v>8280</v>
      </c>
      <c r="P836" s="16">
        <f t="shared" si="26"/>
        <v>41422.822824074072</v>
      </c>
      <c r="Q836" s="17">
        <f t="shared" si="27"/>
        <v>2013</v>
      </c>
    </row>
    <row r="837" spans="1:17" ht="48" hidden="1" x14ac:dyDescent="0.2">
      <c r="A837">
        <v>835</v>
      </c>
      <c r="B837" s="1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8279</v>
      </c>
      <c r="O837" t="s">
        <v>8280</v>
      </c>
      <c r="P837" s="16">
        <f t="shared" si="26"/>
        <v>41005.45784722222</v>
      </c>
      <c r="Q837" s="17">
        <f t="shared" si="27"/>
        <v>2012</v>
      </c>
    </row>
    <row r="838" spans="1:17" ht="16" hidden="1" x14ac:dyDescent="0.2">
      <c r="A838">
        <v>836</v>
      </c>
      <c r="B838" s="1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8279</v>
      </c>
      <c r="O838" t="s">
        <v>8280</v>
      </c>
      <c r="P838" s="16">
        <f t="shared" si="26"/>
        <v>41524.056921296295</v>
      </c>
      <c r="Q838" s="17">
        <f t="shared" si="27"/>
        <v>2013</v>
      </c>
    </row>
    <row r="839" spans="1:17" ht="32" hidden="1" x14ac:dyDescent="0.2">
      <c r="A839">
        <v>837</v>
      </c>
      <c r="B839" s="1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8279</v>
      </c>
      <c r="O839" t="s">
        <v>8280</v>
      </c>
      <c r="P839" s="16">
        <f t="shared" si="26"/>
        <v>41730.998402777775</v>
      </c>
      <c r="Q839" s="17">
        <f t="shared" si="27"/>
        <v>2014</v>
      </c>
    </row>
    <row r="840" spans="1:17" ht="48" hidden="1" x14ac:dyDescent="0.2">
      <c r="A840">
        <v>838</v>
      </c>
      <c r="B840" s="1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8279</v>
      </c>
      <c r="O840" t="s">
        <v>8280</v>
      </c>
      <c r="P840" s="16">
        <f t="shared" si="26"/>
        <v>40895.897974537038</v>
      </c>
      <c r="Q840" s="17">
        <f t="shared" si="27"/>
        <v>2011</v>
      </c>
    </row>
    <row r="841" spans="1:17" ht="48" hidden="1" x14ac:dyDescent="0.2">
      <c r="A841">
        <v>839</v>
      </c>
      <c r="B841" s="1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8279</v>
      </c>
      <c r="O841" t="s">
        <v>8280</v>
      </c>
      <c r="P841" s="16">
        <f t="shared" si="26"/>
        <v>41144.763379629629</v>
      </c>
      <c r="Q841" s="17">
        <f t="shared" si="27"/>
        <v>2012</v>
      </c>
    </row>
    <row r="842" spans="1:17" ht="32" hidden="1" x14ac:dyDescent="0.2">
      <c r="A842">
        <v>840</v>
      </c>
      <c r="B842" s="1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8279</v>
      </c>
      <c r="O842" t="s">
        <v>8281</v>
      </c>
      <c r="P842" s="16">
        <f t="shared" si="26"/>
        <v>42607.226701388892</v>
      </c>
      <c r="Q842" s="17">
        <f t="shared" si="27"/>
        <v>2016</v>
      </c>
    </row>
    <row r="843" spans="1:17" ht="48" hidden="1" x14ac:dyDescent="0.2">
      <c r="A843">
        <v>841</v>
      </c>
      <c r="B843" s="1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8279</v>
      </c>
      <c r="O843" t="s">
        <v>8281</v>
      </c>
      <c r="P843" s="16">
        <f t="shared" si="26"/>
        <v>41923.838692129626</v>
      </c>
      <c r="Q843" s="17">
        <f t="shared" si="27"/>
        <v>2014</v>
      </c>
    </row>
    <row r="844" spans="1:17" ht="48" hidden="1" x14ac:dyDescent="0.2">
      <c r="A844">
        <v>842</v>
      </c>
      <c r="B844" s="1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8279</v>
      </c>
      <c r="O844" t="s">
        <v>8281</v>
      </c>
      <c r="P844" s="16">
        <f t="shared" si="26"/>
        <v>41526.592395833337</v>
      </c>
      <c r="Q844" s="17">
        <f t="shared" si="27"/>
        <v>2013</v>
      </c>
    </row>
    <row r="845" spans="1:17" ht="48" hidden="1" x14ac:dyDescent="0.2">
      <c r="A845">
        <v>843</v>
      </c>
      <c r="B845" s="1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8279</v>
      </c>
      <c r="O845" t="s">
        <v>8281</v>
      </c>
      <c r="P845" s="16">
        <f t="shared" si="26"/>
        <v>42695.257870370369</v>
      </c>
      <c r="Q845" s="17">
        <f t="shared" si="27"/>
        <v>2016</v>
      </c>
    </row>
    <row r="846" spans="1:17" ht="48" hidden="1" x14ac:dyDescent="0.2">
      <c r="A846">
        <v>844</v>
      </c>
      <c r="B846" s="1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8279</v>
      </c>
      <c r="O846" t="s">
        <v>8281</v>
      </c>
      <c r="P846" s="16">
        <f t="shared" si="26"/>
        <v>41905.684629629628</v>
      </c>
      <c r="Q846" s="17">
        <f t="shared" si="27"/>
        <v>2014</v>
      </c>
    </row>
    <row r="847" spans="1:17" ht="48" hidden="1" x14ac:dyDescent="0.2">
      <c r="A847">
        <v>845</v>
      </c>
      <c r="B847" s="1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8279</v>
      </c>
      <c r="O847" t="s">
        <v>8281</v>
      </c>
      <c r="P847" s="16">
        <f t="shared" si="26"/>
        <v>42578.205972222218</v>
      </c>
      <c r="Q847" s="17">
        <f t="shared" si="27"/>
        <v>2016</v>
      </c>
    </row>
    <row r="848" spans="1:17" ht="32" hidden="1" x14ac:dyDescent="0.2">
      <c r="A848">
        <v>846</v>
      </c>
      <c r="B848" s="1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8279</v>
      </c>
      <c r="O848" t="s">
        <v>8281</v>
      </c>
      <c r="P848" s="16">
        <f t="shared" si="26"/>
        <v>41694.391840277778</v>
      </c>
      <c r="Q848" s="17">
        <f t="shared" si="27"/>
        <v>2014</v>
      </c>
    </row>
    <row r="849" spans="1:17" ht="16" hidden="1" x14ac:dyDescent="0.2">
      <c r="A849">
        <v>847</v>
      </c>
      <c r="B849" s="1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8279</v>
      </c>
      <c r="O849" t="s">
        <v>8281</v>
      </c>
      <c r="P849" s="16">
        <f t="shared" si="26"/>
        <v>42165.79833333334</v>
      </c>
      <c r="Q849" s="17">
        <f t="shared" si="27"/>
        <v>2015</v>
      </c>
    </row>
    <row r="850" spans="1:17" ht="48" hidden="1" x14ac:dyDescent="0.2">
      <c r="A850">
        <v>848</v>
      </c>
      <c r="B850" s="1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8279</v>
      </c>
      <c r="O850" t="s">
        <v>8281</v>
      </c>
      <c r="P850" s="16">
        <f t="shared" si="26"/>
        <v>42078.792048611111</v>
      </c>
      <c r="Q850" s="17">
        <f t="shared" si="27"/>
        <v>2015</v>
      </c>
    </row>
    <row r="851" spans="1:17" ht="64" hidden="1" x14ac:dyDescent="0.2">
      <c r="A851">
        <v>849</v>
      </c>
      <c r="B851" s="1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8279</v>
      </c>
      <c r="O851" t="s">
        <v>8281</v>
      </c>
      <c r="P851" s="16">
        <f t="shared" si="26"/>
        <v>42051.148888888885</v>
      </c>
      <c r="Q851" s="17">
        <f t="shared" si="27"/>
        <v>2015</v>
      </c>
    </row>
    <row r="852" spans="1:17" ht="48" hidden="1" x14ac:dyDescent="0.2">
      <c r="A852">
        <v>850</v>
      </c>
      <c r="B852" s="1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8279</v>
      </c>
      <c r="O852" t="s">
        <v>8281</v>
      </c>
      <c r="P852" s="16">
        <f t="shared" si="26"/>
        <v>42452.827743055561</v>
      </c>
      <c r="Q852" s="17">
        <f t="shared" si="27"/>
        <v>2016</v>
      </c>
    </row>
    <row r="853" spans="1:17" ht="32" hidden="1" x14ac:dyDescent="0.2">
      <c r="A853">
        <v>851</v>
      </c>
      <c r="B853" s="1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8279</v>
      </c>
      <c r="O853" t="s">
        <v>8281</v>
      </c>
      <c r="P853" s="16">
        <f t="shared" si="26"/>
        <v>42522.880243055552</v>
      </c>
      <c r="Q853" s="17">
        <f t="shared" si="27"/>
        <v>2016</v>
      </c>
    </row>
    <row r="854" spans="1:17" ht="32" hidden="1" x14ac:dyDescent="0.2">
      <c r="A854">
        <v>852</v>
      </c>
      <c r="B854" s="1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8279</v>
      </c>
      <c r="O854" t="s">
        <v>8281</v>
      </c>
      <c r="P854" s="16">
        <f t="shared" si="26"/>
        <v>42656.805497685185</v>
      </c>
      <c r="Q854" s="17">
        <f t="shared" si="27"/>
        <v>2016</v>
      </c>
    </row>
    <row r="855" spans="1:17" ht="48" hidden="1" x14ac:dyDescent="0.2">
      <c r="A855">
        <v>853</v>
      </c>
      <c r="B855" s="1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8279</v>
      </c>
      <c r="O855" t="s">
        <v>8281</v>
      </c>
      <c r="P855" s="16">
        <f t="shared" si="26"/>
        <v>42021.832280092596</v>
      </c>
      <c r="Q855" s="17">
        <f t="shared" si="27"/>
        <v>2015</v>
      </c>
    </row>
    <row r="856" spans="1:17" ht="48" hidden="1" x14ac:dyDescent="0.2">
      <c r="A856">
        <v>854</v>
      </c>
      <c r="B856" s="1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8279</v>
      </c>
      <c r="O856" t="s">
        <v>8281</v>
      </c>
      <c r="P856" s="16">
        <f t="shared" si="26"/>
        <v>42702.212337962963</v>
      </c>
      <c r="Q856" s="17">
        <f t="shared" si="27"/>
        <v>2016</v>
      </c>
    </row>
    <row r="857" spans="1:17" ht="32" hidden="1" x14ac:dyDescent="0.2">
      <c r="A857">
        <v>855</v>
      </c>
      <c r="B857" s="1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8279</v>
      </c>
      <c r="O857" t="s">
        <v>8281</v>
      </c>
      <c r="P857" s="16">
        <f t="shared" si="26"/>
        <v>42545.125196759262</v>
      </c>
      <c r="Q857" s="17">
        <f t="shared" si="27"/>
        <v>2016</v>
      </c>
    </row>
    <row r="858" spans="1:17" ht="48" hidden="1" x14ac:dyDescent="0.2">
      <c r="A858">
        <v>856</v>
      </c>
      <c r="B858" s="1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8279</v>
      </c>
      <c r="O858" t="s">
        <v>8281</v>
      </c>
      <c r="P858" s="16">
        <f t="shared" si="26"/>
        <v>42609.311990740738</v>
      </c>
      <c r="Q858" s="17">
        <f t="shared" si="27"/>
        <v>2016</v>
      </c>
    </row>
    <row r="859" spans="1:17" ht="32" hidden="1" x14ac:dyDescent="0.2">
      <c r="A859">
        <v>857</v>
      </c>
      <c r="B859" s="1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8279</v>
      </c>
      <c r="O859" t="s">
        <v>8281</v>
      </c>
      <c r="P859" s="16">
        <f t="shared" si="26"/>
        <v>42291.581377314811</v>
      </c>
      <c r="Q859" s="17">
        <f t="shared" si="27"/>
        <v>2015</v>
      </c>
    </row>
    <row r="860" spans="1:17" ht="48" hidden="1" x14ac:dyDescent="0.2">
      <c r="A860">
        <v>858</v>
      </c>
      <c r="B860" s="1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8279</v>
      </c>
      <c r="O860" t="s">
        <v>8281</v>
      </c>
      <c r="P860" s="16">
        <f t="shared" si="26"/>
        <v>42079.745578703703</v>
      </c>
      <c r="Q860" s="17">
        <f t="shared" si="27"/>
        <v>2015</v>
      </c>
    </row>
    <row r="861" spans="1:17" ht="32" hidden="1" x14ac:dyDescent="0.2">
      <c r="A861">
        <v>859</v>
      </c>
      <c r="B861" s="1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8279</v>
      </c>
      <c r="O861" t="s">
        <v>8281</v>
      </c>
      <c r="P861" s="16">
        <f t="shared" si="26"/>
        <v>42128.820231481484</v>
      </c>
      <c r="Q861" s="17">
        <f t="shared" si="27"/>
        <v>2015</v>
      </c>
    </row>
    <row r="862" spans="1:17" ht="48" hidden="1" x14ac:dyDescent="0.2">
      <c r="A862">
        <v>860</v>
      </c>
      <c r="B862" s="1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8279</v>
      </c>
      <c r="O862" t="s">
        <v>8282</v>
      </c>
      <c r="P862" s="16">
        <f t="shared" si="26"/>
        <v>41570.482789351852</v>
      </c>
      <c r="Q862" s="17">
        <f t="shared" si="27"/>
        <v>2013</v>
      </c>
    </row>
    <row r="863" spans="1:17" ht="48" hidden="1" x14ac:dyDescent="0.2">
      <c r="A863">
        <v>861</v>
      </c>
      <c r="B863" s="1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8279</v>
      </c>
      <c r="O863" t="s">
        <v>8282</v>
      </c>
      <c r="P863" s="16">
        <f t="shared" si="26"/>
        <v>42599.965324074074</v>
      </c>
      <c r="Q863" s="17">
        <f t="shared" si="27"/>
        <v>2016</v>
      </c>
    </row>
    <row r="864" spans="1:17" ht="48" hidden="1" x14ac:dyDescent="0.2">
      <c r="A864">
        <v>862</v>
      </c>
      <c r="B864" s="1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8279</v>
      </c>
      <c r="O864" t="s">
        <v>8282</v>
      </c>
      <c r="P864" s="16">
        <f t="shared" si="26"/>
        <v>41559.5549537037</v>
      </c>
      <c r="Q864" s="17">
        <f t="shared" si="27"/>
        <v>2013</v>
      </c>
    </row>
    <row r="865" spans="1:17" ht="48" hidden="1" x14ac:dyDescent="0.2">
      <c r="A865">
        <v>863</v>
      </c>
      <c r="B865" s="1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8279</v>
      </c>
      <c r="O865" t="s">
        <v>8282</v>
      </c>
      <c r="P865" s="16">
        <f t="shared" si="26"/>
        <v>40921.117662037039</v>
      </c>
      <c r="Q865" s="17">
        <f t="shared" si="27"/>
        <v>2012</v>
      </c>
    </row>
    <row r="866" spans="1:17" ht="48" hidden="1" x14ac:dyDescent="0.2">
      <c r="A866">
        <v>864</v>
      </c>
      <c r="B866" s="1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8279</v>
      </c>
      <c r="O866" t="s">
        <v>8282</v>
      </c>
      <c r="P866" s="16">
        <f t="shared" si="26"/>
        <v>41541.106921296298</v>
      </c>
      <c r="Q866" s="17">
        <f t="shared" si="27"/>
        <v>2013</v>
      </c>
    </row>
    <row r="867" spans="1:17" ht="48" hidden="1" x14ac:dyDescent="0.2">
      <c r="A867">
        <v>865</v>
      </c>
      <c r="B867" s="1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8279</v>
      </c>
      <c r="O867" t="s">
        <v>8282</v>
      </c>
      <c r="P867" s="16">
        <f t="shared" si="26"/>
        <v>41230.77311342593</v>
      </c>
      <c r="Q867" s="17">
        <f t="shared" si="27"/>
        <v>2012</v>
      </c>
    </row>
    <row r="868" spans="1:17" ht="48" hidden="1" x14ac:dyDescent="0.2">
      <c r="A868">
        <v>866</v>
      </c>
      <c r="B868" s="1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8279</v>
      </c>
      <c r="O868" t="s">
        <v>8282</v>
      </c>
      <c r="P868" s="16">
        <f t="shared" si="26"/>
        <v>42025.637939814813</v>
      </c>
      <c r="Q868" s="17">
        <f t="shared" si="27"/>
        <v>2015</v>
      </c>
    </row>
    <row r="869" spans="1:17" ht="48" hidden="1" x14ac:dyDescent="0.2">
      <c r="A869">
        <v>867</v>
      </c>
      <c r="B869" s="1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8279</v>
      </c>
      <c r="O869" t="s">
        <v>8282</v>
      </c>
      <c r="P869" s="16">
        <f t="shared" si="26"/>
        <v>40088.105393518519</v>
      </c>
      <c r="Q869" s="17">
        <f t="shared" si="27"/>
        <v>2009</v>
      </c>
    </row>
    <row r="870" spans="1:17" ht="64" hidden="1" x14ac:dyDescent="0.2">
      <c r="A870">
        <v>868</v>
      </c>
      <c r="B870" s="1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8279</v>
      </c>
      <c r="O870" t="s">
        <v>8282</v>
      </c>
      <c r="P870" s="16">
        <f t="shared" si="26"/>
        <v>41616.027754629627</v>
      </c>
      <c r="Q870" s="17">
        <f t="shared" si="27"/>
        <v>2013</v>
      </c>
    </row>
    <row r="871" spans="1:17" ht="48" hidden="1" x14ac:dyDescent="0.2">
      <c r="A871">
        <v>869</v>
      </c>
      <c r="B871" s="1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8279</v>
      </c>
      <c r="O871" t="s">
        <v>8282</v>
      </c>
      <c r="P871" s="16">
        <f t="shared" si="26"/>
        <v>41342.845567129632</v>
      </c>
      <c r="Q871" s="17">
        <f t="shared" si="27"/>
        <v>2013</v>
      </c>
    </row>
    <row r="872" spans="1:17" ht="48" hidden="1" x14ac:dyDescent="0.2">
      <c r="A872">
        <v>870</v>
      </c>
      <c r="B872" s="1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8279</v>
      </c>
      <c r="O872" t="s">
        <v>8282</v>
      </c>
      <c r="P872" s="16">
        <f t="shared" si="26"/>
        <v>41488.022256944445</v>
      </c>
      <c r="Q872" s="17">
        <f t="shared" si="27"/>
        <v>2013</v>
      </c>
    </row>
    <row r="873" spans="1:17" ht="48" hidden="1" x14ac:dyDescent="0.2">
      <c r="A873">
        <v>871</v>
      </c>
      <c r="B873" s="1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8279</v>
      </c>
      <c r="O873" t="s">
        <v>8282</v>
      </c>
      <c r="P873" s="16">
        <f t="shared" si="26"/>
        <v>41577.561284722222</v>
      </c>
      <c r="Q873" s="17">
        <f t="shared" si="27"/>
        <v>2013</v>
      </c>
    </row>
    <row r="874" spans="1:17" ht="48" hidden="1" x14ac:dyDescent="0.2">
      <c r="A874">
        <v>872</v>
      </c>
      <c r="B874" s="1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8279</v>
      </c>
      <c r="O874" t="s">
        <v>8282</v>
      </c>
      <c r="P874" s="16">
        <f t="shared" si="26"/>
        <v>40567.825543981482</v>
      </c>
      <c r="Q874" s="17">
        <f t="shared" si="27"/>
        <v>2011</v>
      </c>
    </row>
    <row r="875" spans="1:17" ht="32" hidden="1" x14ac:dyDescent="0.2">
      <c r="A875">
        <v>873</v>
      </c>
      <c r="B875" s="1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8279</v>
      </c>
      <c r="O875" t="s">
        <v>8282</v>
      </c>
      <c r="P875" s="16">
        <f t="shared" si="26"/>
        <v>41184.167129629634</v>
      </c>
      <c r="Q875" s="17">
        <f t="shared" si="27"/>
        <v>2012</v>
      </c>
    </row>
    <row r="876" spans="1:17" ht="48" hidden="1" x14ac:dyDescent="0.2">
      <c r="A876">
        <v>874</v>
      </c>
      <c r="B876" s="1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8279</v>
      </c>
      <c r="O876" t="s">
        <v>8282</v>
      </c>
      <c r="P876" s="16">
        <f t="shared" si="26"/>
        <v>41368.583726851852</v>
      </c>
      <c r="Q876" s="17">
        <f t="shared" si="27"/>
        <v>2013</v>
      </c>
    </row>
    <row r="877" spans="1:17" ht="64" hidden="1" x14ac:dyDescent="0.2">
      <c r="A877">
        <v>875</v>
      </c>
      <c r="B877" s="1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8279</v>
      </c>
      <c r="O877" t="s">
        <v>8282</v>
      </c>
      <c r="P877" s="16">
        <f t="shared" si="26"/>
        <v>42248.723738425921</v>
      </c>
      <c r="Q877" s="17">
        <f t="shared" si="27"/>
        <v>2015</v>
      </c>
    </row>
    <row r="878" spans="1:17" ht="16" hidden="1" x14ac:dyDescent="0.2">
      <c r="A878">
        <v>876</v>
      </c>
      <c r="B878" s="1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8279</v>
      </c>
      <c r="O878" t="s">
        <v>8282</v>
      </c>
      <c r="P878" s="16">
        <f t="shared" si="26"/>
        <v>41276.496840277774</v>
      </c>
      <c r="Q878" s="17">
        <f t="shared" si="27"/>
        <v>2013</v>
      </c>
    </row>
    <row r="879" spans="1:17" ht="48" hidden="1" x14ac:dyDescent="0.2">
      <c r="A879">
        <v>877</v>
      </c>
      <c r="B879" s="1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8279</v>
      </c>
      <c r="O879" t="s">
        <v>8282</v>
      </c>
      <c r="P879" s="16">
        <f t="shared" si="26"/>
        <v>41597.788888888892</v>
      </c>
      <c r="Q879" s="17">
        <f t="shared" si="27"/>
        <v>2013</v>
      </c>
    </row>
    <row r="880" spans="1:17" ht="48" hidden="1" x14ac:dyDescent="0.2">
      <c r="A880">
        <v>878</v>
      </c>
      <c r="B880" s="1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8279</v>
      </c>
      <c r="O880" t="s">
        <v>8282</v>
      </c>
      <c r="P880" s="16">
        <f t="shared" si="26"/>
        <v>40505.232916666668</v>
      </c>
      <c r="Q880" s="17">
        <f t="shared" si="27"/>
        <v>2010</v>
      </c>
    </row>
    <row r="881" spans="1:17" ht="48" hidden="1" x14ac:dyDescent="0.2">
      <c r="A881">
        <v>879</v>
      </c>
      <c r="B881" s="1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8279</v>
      </c>
      <c r="O881" t="s">
        <v>8282</v>
      </c>
      <c r="P881" s="16">
        <f t="shared" si="26"/>
        <v>41037.829918981479</v>
      </c>
      <c r="Q881" s="17">
        <f t="shared" si="27"/>
        <v>2012</v>
      </c>
    </row>
    <row r="882" spans="1:17" ht="48" hidden="1" x14ac:dyDescent="0.2">
      <c r="A882">
        <v>880</v>
      </c>
      <c r="B882" s="1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8279</v>
      </c>
      <c r="O882" t="s">
        <v>8283</v>
      </c>
      <c r="P882" s="16">
        <f t="shared" si="26"/>
        <v>41179.32104166667</v>
      </c>
      <c r="Q882" s="17">
        <f t="shared" si="27"/>
        <v>2012</v>
      </c>
    </row>
    <row r="883" spans="1:17" ht="48" hidden="1" x14ac:dyDescent="0.2">
      <c r="A883">
        <v>881</v>
      </c>
      <c r="B883" s="1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8279</v>
      </c>
      <c r="O883" t="s">
        <v>8283</v>
      </c>
      <c r="P883" s="16">
        <f t="shared" si="26"/>
        <v>40877.25099537037</v>
      </c>
      <c r="Q883" s="17">
        <f t="shared" si="27"/>
        <v>2011</v>
      </c>
    </row>
    <row r="884" spans="1:17" ht="48" hidden="1" x14ac:dyDescent="0.2">
      <c r="A884">
        <v>882</v>
      </c>
      <c r="B884" s="1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8279</v>
      </c>
      <c r="O884" t="s">
        <v>8283</v>
      </c>
      <c r="P884" s="16">
        <f t="shared" si="26"/>
        <v>40759.860532407409</v>
      </c>
      <c r="Q884" s="17">
        <f t="shared" si="27"/>
        <v>2011</v>
      </c>
    </row>
    <row r="885" spans="1:17" ht="48" hidden="1" x14ac:dyDescent="0.2">
      <c r="A885">
        <v>883</v>
      </c>
      <c r="B885" s="1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8279</v>
      </c>
      <c r="O885" t="s">
        <v>8283</v>
      </c>
      <c r="P885" s="16">
        <f t="shared" si="26"/>
        <v>42371.935590277775</v>
      </c>
      <c r="Q885" s="17">
        <f t="shared" si="27"/>
        <v>2016</v>
      </c>
    </row>
    <row r="886" spans="1:17" ht="48" hidden="1" x14ac:dyDescent="0.2">
      <c r="A886">
        <v>884</v>
      </c>
      <c r="B886" s="1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8279</v>
      </c>
      <c r="O886" t="s">
        <v>8283</v>
      </c>
      <c r="P886" s="16">
        <f t="shared" si="26"/>
        <v>40981.802615740737</v>
      </c>
      <c r="Q886" s="17">
        <f t="shared" si="27"/>
        <v>2012</v>
      </c>
    </row>
    <row r="887" spans="1:17" ht="48" hidden="1" x14ac:dyDescent="0.2">
      <c r="A887">
        <v>885</v>
      </c>
      <c r="B887" s="1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8279</v>
      </c>
      <c r="O887" t="s">
        <v>8283</v>
      </c>
      <c r="P887" s="16">
        <f t="shared" si="26"/>
        <v>42713.941099537042</v>
      </c>
      <c r="Q887" s="17">
        <f t="shared" si="27"/>
        <v>2016</v>
      </c>
    </row>
    <row r="888" spans="1:17" ht="48" hidden="1" x14ac:dyDescent="0.2">
      <c r="A888">
        <v>886</v>
      </c>
      <c r="B888" s="1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8279</v>
      </c>
      <c r="O888" t="s">
        <v>8283</v>
      </c>
      <c r="P888" s="16">
        <f t="shared" si="26"/>
        <v>42603.870520833334</v>
      </c>
      <c r="Q888" s="17">
        <f t="shared" si="27"/>
        <v>2016</v>
      </c>
    </row>
    <row r="889" spans="1:17" ht="48" hidden="1" x14ac:dyDescent="0.2">
      <c r="A889">
        <v>887</v>
      </c>
      <c r="B889" s="1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8279</v>
      </c>
      <c r="O889" t="s">
        <v>8283</v>
      </c>
      <c r="P889" s="16">
        <f t="shared" si="26"/>
        <v>41026.958969907406</v>
      </c>
      <c r="Q889" s="17">
        <f t="shared" si="27"/>
        <v>2012</v>
      </c>
    </row>
    <row r="890" spans="1:17" ht="48" hidden="1" x14ac:dyDescent="0.2">
      <c r="A890">
        <v>888</v>
      </c>
      <c r="B890" s="1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8279</v>
      </c>
      <c r="O890" t="s">
        <v>8283</v>
      </c>
      <c r="P890" s="16">
        <f t="shared" si="26"/>
        <v>40751.753298611111</v>
      </c>
      <c r="Q890" s="17">
        <f t="shared" si="27"/>
        <v>2011</v>
      </c>
    </row>
    <row r="891" spans="1:17" ht="48" hidden="1" x14ac:dyDescent="0.2">
      <c r="A891">
        <v>889</v>
      </c>
      <c r="B891" s="1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8279</v>
      </c>
      <c r="O891" t="s">
        <v>8283</v>
      </c>
      <c r="P891" s="16">
        <f t="shared" si="26"/>
        <v>41887.784062500003</v>
      </c>
      <c r="Q891" s="17">
        <f t="shared" si="27"/>
        <v>2014</v>
      </c>
    </row>
    <row r="892" spans="1:17" ht="48" hidden="1" x14ac:dyDescent="0.2">
      <c r="A892">
        <v>890</v>
      </c>
      <c r="B892" s="1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8279</v>
      </c>
      <c r="O892" t="s">
        <v>8283</v>
      </c>
      <c r="P892" s="16">
        <f t="shared" si="26"/>
        <v>41569.698831018519</v>
      </c>
      <c r="Q892" s="17">
        <f t="shared" si="27"/>
        <v>2013</v>
      </c>
    </row>
    <row r="893" spans="1:17" ht="48" hidden="1" x14ac:dyDescent="0.2">
      <c r="A893">
        <v>891</v>
      </c>
      <c r="B893" s="1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8279</v>
      </c>
      <c r="O893" t="s">
        <v>8283</v>
      </c>
      <c r="P893" s="16">
        <f t="shared" si="26"/>
        <v>41842.031597222223</v>
      </c>
      <c r="Q893" s="17">
        <f t="shared" si="27"/>
        <v>2014</v>
      </c>
    </row>
    <row r="894" spans="1:17" ht="48" hidden="1" x14ac:dyDescent="0.2">
      <c r="A894">
        <v>892</v>
      </c>
      <c r="B894" s="1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8279</v>
      </c>
      <c r="O894" t="s">
        <v>8283</v>
      </c>
      <c r="P894" s="16">
        <f t="shared" si="26"/>
        <v>40304.20003472222</v>
      </c>
      <c r="Q894" s="17">
        <f t="shared" si="27"/>
        <v>2010</v>
      </c>
    </row>
    <row r="895" spans="1:17" ht="48" hidden="1" x14ac:dyDescent="0.2">
      <c r="A895">
        <v>893</v>
      </c>
      <c r="B895" s="1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8279</v>
      </c>
      <c r="O895" t="s">
        <v>8283</v>
      </c>
      <c r="P895" s="16">
        <f t="shared" si="26"/>
        <v>42065.897719907407</v>
      </c>
      <c r="Q895" s="17">
        <f t="shared" si="27"/>
        <v>2015</v>
      </c>
    </row>
    <row r="896" spans="1:17" ht="48" hidden="1" x14ac:dyDescent="0.2">
      <c r="A896">
        <v>894</v>
      </c>
      <c r="B896" s="1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8279</v>
      </c>
      <c r="O896" t="s">
        <v>8283</v>
      </c>
      <c r="P896" s="16">
        <f t="shared" si="26"/>
        <v>42496.981597222228</v>
      </c>
      <c r="Q896" s="17">
        <f t="shared" si="27"/>
        <v>2016</v>
      </c>
    </row>
    <row r="897" spans="1:17" ht="48" hidden="1" x14ac:dyDescent="0.2">
      <c r="A897">
        <v>895</v>
      </c>
      <c r="B897" s="1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8279</v>
      </c>
      <c r="O897" t="s">
        <v>8283</v>
      </c>
      <c r="P897" s="16">
        <f t="shared" si="26"/>
        <v>40431.127650462964</v>
      </c>
      <c r="Q897" s="17">
        <f t="shared" si="27"/>
        <v>2010</v>
      </c>
    </row>
    <row r="898" spans="1:17" ht="48" hidden="1" x14ac:dyDescent="0.2">
      <c r="A898">
        <v>896</v>
      </c>
      <c r="B898" s="1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8279</v>
      </c>
      <c r="O898" t="s">
        <v>8283</v>
      </c>
      <c r="P898" s="16">
        <f t="shared" si="26"/>
        <v>42218.872986111113</v>
      </c>
      <c r="Q898" s="17">
        <f t="shared" si="27"/>
        <v>2015</v>
      </c>
    </row>
    <row r="899" spans="1:17" ht="48" hidden="1" x14ac:dyDescent="0.2">
      <c r="A899">
        <v>897</v>
      </c>
      <c r="B899" s="1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8279</v>
      </c>
      <c r="O899" t="s">
        <v>8283</v>
      </c>
      <c r="P899" s="16">
        <f t="shared" ref="P899:P962" si="28">(((J899/60)/60)/24)+DATE(1970,1,1)</f>
        <v>41211.688750000001</v>
      </c>
      <c r="Q899" s="17">
        <f t="shared" ref="Q899:Q962" si="29">YEAR(P899)</f>
        <v>2012</v>
      </c>
    </row>
    <row r="900" spans="1:17" ht="48" hidden="1" x14ac:dyDescent="0.2">
      <c r="A900">
        <v>898</v>
      </c>
      <c r="B900" s="1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8279</v>
      </c>
      <c r="O900" t="s">
        <v>8283</v>
      </c>
      <c r="P900" s="16">
        <f t="shared" si="28"/>
        <v>40878.758217592593</v>
      </c>
      <c r="Q900" s="17">
        <f t="shared" si="29"/>
        <v>2011</v>
      </c>
    </row>
    <row r="901" spans="1:17" ht="48" hidden="1" x14ac:dyDescent="0.2">
      <c r="A901">
        <v>899</v>
      </c>
      <c r="B901" s="1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8279</v>
      </c>
      <c r="O901" t="s">
        <v>8283</v>
      </c>
      <c r="P901" s="16">
        <f t="shared" si="28"/>
        <v>40646.099097222221</v>
      </c>
      <c r="Q901" s="17">
        <f t="shared" si="29"/>
        <v>2011</v>
      </c>
    </row>
    <row r="902" spans="1:17" ht="32" hidden="1" x14ac:dyDescent="0.2">
      <c r="A902">
        <v>900</v>
      </c>
      <c r="B902" s="1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8279</v>
      </c>
      <c r="O902" t="s">
        <v>8282</v>
      </c>
      <c r="P902" s="16">
        <f t="shared" si="28"/>
        <v>42429.84956018519</v>
      </c>
      <c r="Q902" s="17">
        <f t="shared" si="29"/>
        <v>2016</v>
      </c>
    </row>
    <row r="903" spans="1:17" ht="64" hidden="1" x14ac:dyDescent="0.2">
      <c r="A903">
        <v>901</v>
      </c>
      <c r="B903" s="1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8279</v>
      </c>
      <c r="O903" t="s">
        <v>8282</v>
      </c>
      <c r="P903" s="16">
        <f t="shared" si="28"/>
        <v>40291.81150462963</v>
      </c>
      <c r="Q903" s="17">
        <f t="shared" si="29"/>
        <v>2010</v>
      </c>
    </row>
    <row r="904" spans="1:17" ht="48" hidden="1" x14ac:dyDescent="0.2">
      <c r="A904">
        <v>902</v>
      </c>
      <c r="B904" s="1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8279</v>
      </c>
      <c r="O904" t="s">
        <v>8282</v>
      </c>
      <c r="P904" s="16">
        <f t="shared" si="28"/>
        <v>41829.965532407405</v>
      </c>
      <c r="Q904" s="17">
        <f t="shared" si="29"/>
        <v>2014</v>
      </c>
    </row>
    <row r="905" spans="1:17" ht="48" hidden="1" x14ac:dyDescent="0.2">
      <c r="A905">
        <v>903</v>
      </c>
      <c r="B905" s="1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8279</v>
      </c>
      <c r="O905" t="s">
        <v>8282</v>
      </c>
      <c r="P905" s="16">
        <f t="shared" si="28"/>
        <v>41149.796064814815</v>
      </c>
      <c r="Q905" s="17">
        <f t="shared" si="29"/>
        <v>2012</v>
      </c>
    </row>
    <row r="906" spans="1:17" ht="48" hidden="1" x14ac:dyDescent="0.2">
      <c r="A906">
        <v>904</v>
      </c>
      <c r="B906" s="1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8279</v>
      </c>
      <c r="O906" t="s">
        <v>8282</v>
      </c>
      <c r="P906" s="16">
        <f t="shared" si="28"/>
        <v>42342.080289351856</v>
      </c>
      <c r="Q906" s="17">
        <f t="shared" si="29"/>
        <v>2015</v>
      </c>
    </row>
    <row r="907" spans="1:17" ht="48" hidden="1" x14ac:dyDescent="0.2">
      <c r="A907">
        <v>905</v>
      </c>
      <c r="B907" s="1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8279</v>
      </c>
      <c r="O907" t="s">
        <v>8282</v>
      </c>
      <c r="P907" s="16">
        <f t="shared" si="28"/>
        <v>40507.239884259259</v>
      </c>
      <c r="Q907" s="17">
        <f t="shared" si="29"/>
        <v>2010</v>
      </c>
    </row>
    <row r="908" spans="1:17" ht="32" hidden="1" x14ac:dyDescent="0.2">
      <c r="A908">
        <v>906</v>
      </c>
      <c r="B908" s="1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8279</v>
      </c>
      <c r="O908" t="s">
        <v>8282</v>
      </c>
      <c r="P908" s="16">
        <f t="shared" si="28"/>
        <v>41681.189699074072</v>
      </c>
      <c r="Q908" s="17">
        <f t="shared" si="29"/>
        <v>2014</v>
      </c>
    </row>
    <row r="909" spans="1:17" ht="32" hidden="1" x14ac:dyDescent="0.2">
      <c r="A909">
        <v>907</v>
      </c>
      <c r="B909" s="1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8279</v>
      </c>
      <c r="O909" t="s">
        <v>8282</v>
      </c>
      <c r="P909" s="16">
        <f t="shared" si="28"/>
        <v>40767.192395833335</v>
      </c>
      <c r="Q909" s="17">
        <f t="shared" si="29"/>
        <v>2011</v>
      </c>
    </row>
    <row r="910" spans="1:17" ht="48" hidden="1" x14ac:dyDescent="0.2">
      <c r="A910">
        <v>908</v>
      </c>
      <c r="B910" s="1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8279</v>
      </c>
      <c r="O910" t="s">
        <v>8282</v>
      </c>
      <c r="P910" s="16">
        <f t="shared" si="28"/>
        <v>40340.801562499997</v>
      </c>
      <c r="Q910" s="17">
        <f t="shared" si="29"/>
        <v>2010</v>
      </c>
    </row>
    <row r="911" spans="1:17" ht="48" hidden="1" x14ac:dyDescent="0.2">
      <c r="A911">
        <v>909</v>
      </c>
      <c r="B911" s="1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8279</v>
      </c>
      <c r="O911" t="s">
        <v>8282</v>
      </c>
      <c r="P911" s="16">
        <f t="shared" si="28"/>
        <v>41081.69027777778</v>
      </c>
      <c r="Q911" s="17">
        <f t="shared" si="29"/>
        <v>2012</v>
      </c>
    </row>
    <row r="912" spans="1:17" ht="48" hidden="1" x14ac:dyDescent="0.2">
      <c r="A912">
        <v>910</v>
      </c>
      <c r="B912" s="1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8279</v>
      </c>
      <c r="O912" t="s">
        <v>8282</v>
      </c>
      <c r="P912" s="16">
        <f t="shared" si="28"/>
        <v>42737.545358796298</v>
      </c>
      <c r="Q912" s="17">
        <f t="shared" si="29"/>
        <v>2017</v>
      </c>
    </row>
    <row r="913" spans="1:17" ht="48" hidden="1" x14ac:dyDescent="0.2">
      <c r="A913">
        <v>911</v>
      </c>
      <c r="B913" s="1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8279</v>
      </c>
      <c r="O913" t="s">
        <v>8282</v>
      </c>
      <c r="P913" s="16">
        <f t="shared" si="28"/>
        <v>41642.005150462966</v>
      </c>
      <c r="Q913" s="17">
        <f t="shared" si="29"/>
        <v>2014</v>
      </c>
    </row>
    <row r="914" spans="1:17" ht="48" hidden="1" x14ac:dyDescent="0.2">
      <c r="A914">
        <v>912</v>
      </c>
      <c r="B914" s="1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8279</v>
      </c>
      <c r="O914" t="s">
        <v>8282</v>
      </c>
      <c r="P914" s="16">
        <f t="shared" si="28"/>
        <v>41194.109340277777</v>
      </c>
      <c r="Q914" s="17">
        <f t="shared" si="29"/>
        <v>2012</v>
      </c>
    </row>
    <row r="915" spans="1:17" ht="48" hidden="1" x14ac:dyDescent="0.2">
      <c r="A915">
        <v>913</v>
      </c>
      <c r="B915" s="1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8279</v>
      </c>
      <c r="O915" t="s">
        <v>8282</v>
      </c>
      <c r="P915" s="16">
        <f t="shared" si="28"/>
        <v>41004.139108796298</v>
      </c>
      <c r="Q915" s="17">
        <f t="shared" si="29"/>
        <v>2012</v>
      </c>
    </row>
    <row r="916" spans="1:17" ht="48" hidden="1" x14ac:dyDescent="0.2">
      <c r="A916">
        <v>914</v>
      </c>
      <c r="B916" s="1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8279</v>
      </c>
      <c r="O916" t="s">
        <v>8282</v>
      </c>
      <c r="P916" s="16">
        <f t="shared" si="28"/>
        <v>41116.763275462967</v>
      </c>
      <c r="Q916" s="17">
        <f t="shared" si="29"/>
        <v>2012</v>
      </c>
    </row>
    <row r="917" spans="1:17" ht="48" hidden="1" x14ac:dyDescent="0.2">
      <c r="A917">
        <v>915</v>
      </c>
      <c r="B917" s="1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8279</v>
      </c>
      <c r="O917" t="s">
        <v>8282</v>
      </c>
      <c r="P917" s="16">
        <f t="shared" si="28"/>
        <v>40937.679560185185</v>
      </c>
      <c r="Q917" s="17">
        <f t="shared" si="29"/>
        <v>2012</v>
      </c>
    </row>
    <row r="918" spans="1:17" ht="48" hidden="1" x14ac:dyDescent="0.2">
      <c r="A918">
        <v>916</v>
      </c>
      <c r="B918" s="1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8279</v>
      </c>
      <c r="O918" t="s">
        <v>8282</v>
      </c>
      <c r="P918" s="16">
        <f t="shared" si="28"/>
        <v>40434.853402777779</v>
      </c>
      <c r="Q918" s="17">
        <f t="shared" si="29"/>
        <v>2010</v>
      </c>
    </row>
    <row r="919" spans="1:17" ht="48" hidden="1" x14ac:dyDescent="0.2">
      <c r="A919">
        <v>917</v>
      </c>
      <c r="B919" s="1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8279</v>
      </c>
      <c r="O919" t="s">
        <v>8282</v>
      </c>
      <c r="P919" s="16">
        <f t="shared" si="28"/>
        <v>41802.94363425926</v>
      </c>
      <c r="Q919" s="17">
        <f t="shared" si="29"/>
        <v>2014</v>
      </c>
    </row>
    <row r="920" spans="1:17" ht="48" hidden="1" x14ac:dyDescent="0.2">
      <c r="A920">
        <v>918</v>
      </c>
      <c r="B920" s="1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8279</v>
      </c>
      <c r="O920" t="s">
        <v>8282</v>
      </c>
      <c r="P920" s="16">
        <f t="shared" si="28"/>
        <v>41944.916215277779</v>
      </c>
      <c r="Q920" s="17">
        <f t="shared" si="29"/>
        <v>2014</v>
      </c>
    </row>
    <row r="921" spans="1:17" ht="16" hidden="1" x14ac:dyDescent="0.2">
      <c r="A921">
        <v>919</v>
      </c>
      <c r="B921" s="1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8279</v>
      </c>
      <c r="O921" t="s">
        <v>8282</v>
      </c>
      <c r="P921" s="16">
        <f t="shared" si="28"/>
        <v>41227.641724537039</v>
      </c>
      <c r="Q921" s="17">
        <f t="shared" si="29"/>
        <v>2012</v>
      </c>
    </row>
    <row r="922" spans="1:17" ht="48" hidden="1" x14ac:dyDescent="0.2">
      <c r="A922">
        <v>920</v>
      </c>
      <c r="B922" s="1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8279</v>
      </c>
      <c r="O922" t="s">
        <v>8282</v>
      </c>
      <c r="P922" s="16">
        <f t="shared" si="28"/>
        <v>41562.67155092593</v>
      </c>
      <c r="Q922" s="17">
        <f t="shared" si="29"/>
        <v>2013</v>
      </c>
    </row>
    <row r="923" spans="1:17" ht="48" hidden="1" x14ac:dyDescent="0.2">
      <c r="A923">
        <v>921</v>
      </c>
      <c r="B923" s="1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8279</v>
      </c>
      <c r="O923" t="s">
        <v>8282</v>
      </c>
      <c r="P923" s="16">
        <f t="shared" si="28"/>
        <v>40847.171018518515</v>
      </c>
      <c r="Q923" s="17">
        <f t="shared" si="29"/>
        <v>2011</v>
      </c>
    </row>
    <row r="924" spans="1:17" ht="48" hidden="1" x14ac:dyDescent="0.2">
      <c r="A924">
        <v>922</v>
      </c>
      <c r="B924" s="1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8279</v>
      </c>
      <c r="O924" t="s">
        <v>8282</v>
      </c>
      <c r="P924" s="16">
        <f t="shared" si="28"/>
        <v>41878.530011574076</v>
      </c>
      <c r="Q924" s="17">
        <f t="shared" si="29"/>
        <v>2014</v>
      </c>
    </row>
    <row r="925" spans="1:17" ht="48" hidden="1" x14ac:dyDescent="0.2">
      <c r="A925">
        <v>923</v>
      </c>
      <c r="B925" s="1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8279</v>
      </c>
      <c r="O925" t="s">
        <v>8282</v>
      </c>
      <c r="P925" s="16">
        <f t="shared" si="28"/>
        <v>41934.959756944445</v>
      </c>
      <c r="Q925" s="17">
        <f t="shared" si="29"/>
        <v>2014</v>
      </c>
    </row>
    <row r="926" spans="1:17" ht="48" hidden="1" x14ac:dyDescent="0.2">
      <c r="A926">
        <v>924</v>
      </c>
      <c r="B926" s="1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8279</v>
      </c>
      <c r="O926" t="s">
        <v>8282</v>
      </c>
      <c r="P926" s="16">
        <f t="shared" si="28"/>
        <v>41288.942928240744</v>
      </c>
      <c r="Q926" s="17">
        <f t="shared" si="29"/>
        <v>2013</v>
      </c>
    </row>
    <row r="927" spans="1:17" ht="48" hidden="1" x14ac:dyDescent="0.2">
      <c r="A927">
        <v>925</v>
      </c>
      <c r="B927" s="1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8279</v>
      </c>
      <c r="O927" t="s">
        <v>8282</v>
      </c>
      <c r="P927" s="16">
        <f t="shared" si="28"/>
        <v>41575.880914351852</v>
      </c>
      <c r="Q927" s="17">
        <f t="shared" si="29"/>
        <v>2013</v>
      </c>
    </row>
    <row r="928" spans="1:17" ht="64" hidden="1" x14ac:dyDescent="0.2">
      <c r="A928">
        <v>926</v>
      </c>
      <c r="B928" s="1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8279</v>
      </c>
      <c r="O928" t="s">
        <v>8282</v>
      </c>
      <c r="P928" s="16">
        <f t="shared" si="28"/>
        <v>40338.02002314815</v>
      </c>
      <c r="Q928" s="17">
        <f t="shared" si="29"/>
        <v>2010</v>
      </c>
    </row>
    <row r="929" spans="1:17" ht="32" hidden="1" x14ac:dyDescent="0.2">
      <c r="A929">
        <v>927</v>
      </c>
      <c r="B929" s="1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8279</v>
      </c>
      <c r="O929" t="s">
        <v>8282</v>
      </c>
      <c r="P929" s="16">
        <f t="shared" si="28"/>
        <v>41013.822858796295</v>
      </c>
      <c r="Q929" s="17">
        <f t="shared" si="29"/>
        <v>2012</v>
      </c>
    </row>
    <row r="930" spans="1:17" ht="48" hidden="1" x14ac:dyDescent="0.2">
      <c r="A930">
        <v>928</v>
      </c>
      <c r="B930" s="1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8279</v>
      </c>
      <c r="O930" t="s">
        <v>8282</v>
      </c>
      <c r="P930" s="16">
        <f t="shared" si="28"/>
        <v>41180.86241898148</v>
      </c>
      <c r="Q930" s="17">
        <f t="shared" si="29"/>
        <v>2012</v>
      </c>
    </row>
    <row r="931" spans="1:17" ht="48" hidden="1" x14ac:dyDescent="0.2">
      <c r="A931">
        <v>929</v>
      </c>
      <c r="B931" s="1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8279</v>
      </c>
      <c r="O931" t="s">
        <v>8282</v>
      </c>
      <c r="P931" s="16">
        <f t="shared" si="28"/>
        <v>40978.238067129627</v>
      </c>
      <c r="Q931" s="17">
        <f t="shared" si="29"/>
        <v>2012</v>
      </c>
    </row>
    <row r="932" spans="1:17" ht="48" hidden="1" x14ac:dyDescent="0.2">
      <c r="A932">
        <v>930</v>
      </c>
      <c r="B932" s="1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8279</v>
      </c>
      <c r="O932" t="s">
        <v>8282</v>
      </c>
      <c r="P932" s="16">
        <f t="shared" si="28"/>
        <v>40312.915578703702</v>
      </c>
      <c r="Q932" s="17">
        <f t="shared" si="29"/>
        <v>2010</v>
      </c>
    </row>
    <row r="933" spans="1:17" ht="48" hidden="1" x14ac:dyDescent="0.2">
      <c r="A933">
        <v>931</v>
      </c>
      <c r="B933" s="1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8279</v>
      </c>
      <c r="O933" t="s">
        <v>8282</v>
      </c>
      <c r="P933" s="16">
        <f t="shared" si="28"/>
        <v>41680.359976851854</v>
      </c>
      <c r="Q933" s="17">
        <f t="shared" si="29"/>
        <v>2014</v>
      </c>
    </row>
    <row r="934" spans="1:17" ht="32" hidden="1" x14ac:dyDescent="0.2">
      <c r="A934">
        <v>932</v>
      </c>
      <c r="B934" s="1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8279</v>
      </c>
      <c r="O934" t="s">
        <v>8282</v>
      </c>
      <c r="P934" s="16">
        <f t="shared" si="28"/>
        <v>41310.969270833331</v>
      </c>
      <c r="Q934" s="17">
        <f t="shared" si="29"/>
        <v>2013</v>
      </c>
    </row>
    <row r="935" spans="1:17" ht="48" hidden="1" x14ac:dyDescent="0.2">
      <c r="A935">
        <v>933</v>
      </c>
      <c r="B935" s="1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8279</v>
      </c>
      <c r="O935" t="s">
        <v>8282</v>
      </c>
      <c r="P935" s="16">
        <f t="shared" si="28"/>
        <v>41711.169085648151</v>
      </c>
      <c r="Q935" s="17">
        <f t="shared" si="29"/>
        <v>2014</v>
      </c>
    </row>
    <row r="936" spans="1:17" ht="48" hidden="1" x14ac:dyDescent="0.2">
      <c r="A936">
        <v>934</v>
      </c>
      <c r="B936" s="1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8279</v>
      </c>
      <c r="O936" t="s">
        <v>8282</v>
      </c>
      <c r="P936" s="16">
        <f t="shared" si="28"/>
        <v>41733.737083333333</v>
      </c>
      <c r="Q936" s="17">
        <f t="shared" si="29"/>
        <v>2014</v>
      </c>
    </row>
    <row r="937" spans="1:17" ht="48" hidden="1" x14ac:dyDescent="0.2">
      <c r="A937">
        <v>935</v>
      </c>
      <c r="B937" s="1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8279</v>
      </c>
      <c r="O937" t="s">
        <v>8282</v>
      </c>
      <c r="P937" s="16">
        <f t="shared" si="28"/>
        <v>42368.333668981482</v>
      </c>
      <c r="Q937" s="17">
        <f t="shared" si="29"/>
        <v>2015</v>
      </c>
    </row>
    <row r="938" spans="1:17" ht="48" hidden="1" x14ac:dyDescent="0.2">
      <c r="A938">
        <v>936</v>
      </c>
      <c r="B938" s="1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8279</v>
      </c>
      <c r="O938" t="s">
        <v>8282</v>
      </c>
      <c r="P938" s="16">
        <f t="shared" si="28"/>
        <v>40883.024178240739</v>
      </c>
      <c r="Q938" s="17">
        <f t="shared" si="29"/>
        <v>2011</v>
      </c>
    </row>
    <row r="939" spans="1:17" ht="48" hidden="1" x14ac:dyDescent="0.2">
      <c r="A939">
        <v>937</v>
      </c>
      <c r="B939" s="1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8279</v>
      </c>
      <c r="O939" t="s">
        <v>8282</v>
      </c>
      <c r="P939" s="16">
        <f t="shared" si="28"/>
        <v>41551.798113425924</v>
      </c>
      <c r="Q939" s="17">
        <f t="shared" si="29"/>
        <v>2013</v>
      </c>
    </row>
    <row r="940" spans="1:17" ht="48" hidden="1" x14ac:dyDescent="0.2">
      <c r="A940">
        <v>938</v>
      </c>
      <c r="B940" s="1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8279</v>
      </c>
      <c r="O940" t="s">
        <v>8282</v>
      </c>
      <c r="P940" s="16">
        <f t="shared" si="28"/>
        <v>41124.479722222226</v>
      </c>
      <c r="Q940" s="17">
        <f t="shared" si="29"/>
        <v>2012</v>
      </c>
    </row>
    <row r="941" spans="1:17" ht="48" hidden="1" x14ac:dyDescent="0.2">
      <c r="A941">
        <v>939</v>
      </c>
      <c r="B941" s="1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8279</v>
      </c>
      <c r="O941" t="s">
        <v>8282</v>
      </c>
      <c r="P941" s="16">
        <f t="shared" si="28"/>
        <v>41416.763171296298</v>
      </c>
      <c r="Q941" s="17">
        <f t="shared" si="29"/>
        <v>2013</v>
      </c>
    </row>
    <row r="942" spans="1:17" ht="48" hidden="1" x14ac:dyDescent="0.2">
      <c r="A942">
        <v>940</v>
      </c>
      <c r="B942" s="1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8273</v>
      </c>
      <c r="O942" t="s">
        <v>8275</v>
      </c>
      <c r="P942" s="16">
        <f t="shared" si="28"/>
        <v>42182.008402777778</v>
      </c>
      <c r="Q942" s="17">
        <f t="shared" si="29"/>
        <v>2015</v>
      </c>
    </row>
    <row r="943" spans="1:17" ht="48" hidden="1" x14ac:dyDescent="0.2">
      <c r="A943">
        <v>941</v>
      </c>
      <c r="B943" s="1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8273</v>
      </c>
      <c r="O943" t="s">
        <v>8275</v>
      </c>
      <c r="P943" s="16">
        <f t="shared" si="28"/>
        <v>42746.096585648149</v>
      </c>
      <c r="Q943" s="17">
        <f t="shared" si="29"/>
        <v>2017</v>
      </c>
    </row>
    <row r="944" spans="1:17" ht="48" hidden="1" x14ac:dyDescent="0.2">
      <c r="A944">
        <v>942</v>
      </c>
      <c r="B944" s="1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8273</v>
      </c>
      <c r="O944" t="s">
        <v>8275</v>
      </c>
      <c r="P944" s="16">
        <f t="shared" si="28"/>
        <v>42382.843287037031</v>
      </c>
      <c r="Q944" s="17">
        <f t="shared" si="29"/>
        <v>2016</v>
      </c>
    </row>
    <row r="945" spans="1:17" ht="32" hidden="1" x14ac:dyDescent="0.2">
      <c r="A945">
        <v>943</v>
      </c>
      <c r="B945" s="1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8273</v>
      </c>
      <c r="O945" t="s">
        <v>8275</v>
      </c>
      <c r="P945" s="16">
        <f t="shared" si="28"/>
        <v>42673.66788194445</v>
      </c>
      <c r="Q945" s="17">
        <f t="shared" si="29"/>
        <v>2016</v>
      </c>
    </row>
    <row r="946" spans="1:17" ht="48" hidden="1" x14ac:dyDescent="0.2">
      <c r="A946">
        <v>944</v>
      </c>
      <c r="B946" s="1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8273</v>
      </c>
      <c r="O946" t="s">
        <v>8275</v>
      </c>
      <c r="P946" s="16">
        <f t="shared" si="28"/>
        <v>42444.583912037036</v>
      </c>
      <c r="Q946" s="17">
        <f t="shared" si="29"/>
        <v>2016</v>
      </c>
    </row>
    <row r="947" spans="1:17" ht="48" hidden="1" x14ac:dyDescent="0.2">
      <c r="A947">
        <v>945</v>
      </c>
      <c r="B947" s="1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8273</v>
      </c>
      <c r="O947" t="s">
        <v>8275</v>
      </c>
      <c r="P947" s="16">
        <f t="shared" si="28"/>
        <v>42732.872986111113</v>
      </c>
      <c r="Q947" s="17">
        <f t="shared" si="29"/>
        <v>2016</v>
      </c>
    </row>
    <row r="948" spans="1:17" ht="32" hidden="1" x14ac:dyDescent="0.2">
      <c r="A948">
        <v>946</v>
      </c>
      <c r="B948" s="1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8273</v>
      </c>
      <c r="O948" t="s">
        <v>8275</v>
      </c>
      <c r="P948" s="16">
        <f t="shared" si="28"/>
        <v>42592.750555555554</v>
      </c>
      <c r="Q948" s="17">
        <f t="shared" si="29"/>
        <v>2016</v>
      </c>
    </row>
    <row r="949" spans="1:17" ht="48" hidden="1" x14ac:dyDescent="0.2">
      <c r="A949">
        <v>947</v>
      </c>
      <c r="B949" s="1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8273</v>
      </c>
      <c r="O949" t="s">
        <v>8275</v>
      </c>
      <c r="P949" s="16">
        <f t="shared" si="28"/>
        <v>42491.781319444446</v>
      </c>
      <c r="Q949" s="17">
        <f t="shared" si="29"/>
        <v>2016</v>
      </c>
    </row>
    <row r="950" spans="1:17" ht="48" hidden="1" x14ac:dyDescent="0.2">
      <c r="A950">
        <v>948</v>
      </c>
      <c r="B950" s="1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8273</v>
      </c>
      <c r="O950" t="s">
        <v>8275</v>
      </c>
      <c r="P950" s="16">
        <f t="shared" si="28"/>
        <v>42411.828287037039</v>
      </c>
      <c r="Q950" s="17">
        <f t="shared" si="29"/>
        <v>2016</v>
      </c>
    </row>
    <row r="951" spans="1:17" ht="48" hidden="1" x14ac:dyDescent="0.2">
      <c r="A951">
        <v>949</v>
      </c>
      <c r="B951" s="1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8273</v>
      </c>
      <c r="O951" t="s">
        <v>8275</v>
      </c>
      <c r="P951" s="16">
        <f t="shared" si="28"/>
        <v>42361.043703703705</v>
      </c>
      <c r="Q951" s="17">
        <f t="shared" si="29"/>
        <v>2015</v>
      </c>
    </row>
    <row r="952" spans="1:17" ht="48" hidden="1" x14ac:dyDescent="0.2">
      <c r="A952">
        <v>950</v>
      </c>
      <c r="B952" s="1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8273</v>
      </c>
      <c r="O952" t="s">
        <v>8275</v>
      </c>
      <c r="P952" s="16">
        <f t="shared" si="28"/>
        <v>42356.750706018516</v>
      </c>
      <c r="Q952" s="17">
        <f t="shared" si="29"/>
        <v>2015</v>
      </c>
    </row>
    <row r="953" spans="1:17" ht="16" hidden="1" x14ac:dyDescent="0.2">
      <c r="A953">
        <v>951</v>
      </c>
      <c r="B953" s="1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8273</v>
      </c>
      <c r="O953" t="s">
        <v>8275</v>
      </c>
      <c r="P953" s="16">
        <f t="shared" si="28"/>
        <v>42480.653611111105</v>
      </c>
      <c r="Q953" s="17">
        <f t="shared" si="29"/>
        <v>2016</v>
      </c>
    </row>
    <row r="954" spans="1:17" ht="32" hidden="1" x14ac:dyDescent="0.2">
      <c r="A954">
        <v>952</v>
      </c>
      <c r="B954" s="1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8273</v>
      </c>
      <c r="O954" t="s">
        <v>8275</v>
      </c>
      <c r="P954" s="16">
        <f t="shared" si="28"/>
        <v>42662.613564814819</v>
      </c>
      <c r="Q954" s="17">
        <f t="shared" si="29"/>
        <v>2016</v>
      </c>
    </row>
    <row r="955" spans="1:17" ht="48" hidden="1" x14ac:dyDescent="0.2">
      <c r="A955">
        <v>953</v>
      </c>
      <c r="B955" s="1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8273</v>
      </c>
      <c r="O955" t="s">
        <v>8275</v>
      </c>
      <c r="P955" s="16">
        <f t="shared" si="28"/>
        <v>41999.164340277777</v>
      </c>
      <c r="Q955" s="17">
        <f t="shared" si="29"/>
        <v>2014</v>
      </c>
    </row>
    <row r="956" spans="1:17" ht="48" hidden="1" x14ac:dyDescent="0.2">
      <c r="A956">
        <v>954</v>
      </c>
      <c r="B956" s="1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8273</v>
      </c>
      <c r="O956" t="s">
        <v>8275</v>
      </c>
      <c r="P956" s="16">
        <f t="shared" si="28"/>
        <v>42194.833784722221</v>
      </c>
      <c r="Q956" s="17">
        <f t="shared" si="29"/>
        <v>2015</v>
      </c>
    </row>
    <row r="957" spans="1:17" ht="48" hidden="1" x14ac:dyDescent="0.2">
      <c r="A957">
        <v>955</v>
      </c>
      <c r="B957" s="1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8273</v>
      </c>
      <c r="O957" t="s">
        <v>8275</v>
      </c>
      <c r="P957" s="16">
        <f t="shared" si="28"/>
        <v>42586.295138888891</v>
      </c>
      <c r="Q957" s="17">
        <f t="shared" si="29"/>
        <v>2016</v>
      </c>
    </row>
    <row r="958" spans="1:17" ht="64" hidden="1" x14ac:dyDescent="0.2">
      <c r="A958">
        <v>956</v>
      </c>
      <c r="B958" s="1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8273</v>
      </c>
      <c r="O958" t="s">
        <v>8275</v>
      </c>
      <c r="P958" s="16">
        <f t="shared" si="28"/>
        <v>42060.913877314815</v>
      </c>
      <c r="Q958" s="17">
        <f t="shared" si="29"/>
        <v>2015</v>
      </c>
    </row>
    <row r="959" spans="1:17" ht="32" hidden="1" x14ac:dyDescent="0.2">
      <c r="A959">
        <v>957</v>
      </c>
      <c r="B959" s="1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8273</v>
      </c>
      <c r="O959" t="s">
        <v>8275</v>
      </c>
      <c r="P959" s="16">
        <f t="shared" si="28"/>
        <v>42660.552465277782</v>
      </c>
      <c r="Q959" s="17">
        <f t="shared" si="29"/>
        <v>2016</v>
      </c>
    </row>
    <row r="960" spans="1:17" ht="48" hidden="1" x14ac:dyDescent="0.2">
      <c r="A960">
        <v>958</v>
      </c>
      <c r="B960" s="1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8273</v>
      </c>
      <c r="O960" t="s">
        <v>8275</v>
      </c>
      <c r="P960" s="16">
        <f t="shared" si="28"/>
        <v>42082.802812499998</v>
      </c>
      <c r="Q960" s="17">
        <f t="shared" si="29"/>
        <v>2015</v>
      </c>
    </row>
    <row r="961" spans="1:17" ht="48" hidden="1" x14ac:dyDescent="0.2">
      <c r="A961">
        <v>959</v>
      </c>
      <c r="B961" s="1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8273</v>
      </c>
      <c r="O961" t="s">
        <v>8275</v>
      </c>
      <c r="P961" s="16">
        <f t="shared" si="28"/>
        <v>41993.174363425926</v>
      </c>
      <c r="Q961" s="17">
        <f t="shared" si="29"/>
        <v>2014</v>
      </c>
    </row>
    <row r="962" spans="1:17" ht="48" hidden="1" x14ac:dyDescent="0.2">
      <c r="A962">
        <v>960</v>
      </c>
      <c r="B962" s="1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8273</v>
      </c>
      <c r="O962" t="s">
        <v>8275</v>
      </c>
      <c r="P962" s="16">
        <f t="shared" si="28"/>
        <v>42766.626793981486</v>
      </c>
      <c r="Q962" s="17">
        <f t="shared" si="29"/>
        <v>2017</v>
      </c>
    </row>
    <row r="963" spans="1:17" ht="48" hidden="1" x14ac:dyDescent="0.2">
      <c r="A963">
        <v>961</v>
      </c>
      <c r="B963" s="1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8273</v>
      </c>
      <c r="O963" t="s">
        <v>8275</v>
      </c>
      <c r="P963" s="16">
        <f t="shared" ref="P963:P1026" si="30">(((J963/60)/60)/24)+DATE(1970,1,1)</f>
        <v>42740.693692129629</v>
      </c>
      <c r="Q963" s="17">
        <f t="shared" ref="Q963:Q1026" si="31">YEAR(P963)</f>
        <v>2017</v>
      </c>
    </row>
    <row r="964" spans="1:17" ht="48" hidden="1" x14ac:dyDescent="0.2">
      <c r="A964">
        <v>962</v>
      </c>
      <c r="B964" s="1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8273</v>
      </c>
      <c r="O964" t="s">
        <v>8275</v>
      </c>
      <c r="P964" s="16">
        <f t="shared" si="30"/>
        <v>42373.712418981479</v>
      </c>
      <c r="Q964" s="17">
        <f t="shared" si="31"/>
        <v>2016</v>
      </c>
    </row>
    <row r="965" spans="1:17" ht="32" hidden="1" x14ac:dyDescent="0.2">
      <c r="A965">
        <v>963</v>
      </c>
      <c r="B965" s="1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8273</v>
      </c>
      <c r="O965" t="s">
        <v>8275</v>
      </c>
      <c r="P965" s="16">
        <f t="shared" si="30"/>
        <v>42625.635636574079</v>
      </c>
      <c r="Q965" s="17">
        <f t="shared" si="31"/>
        <v>2016</v>
      </c>
    </row>
    <row r="966" spans="1:17" ht="48" hidden="1" x14ac:dyDescent="0.2">
      <c r="A966">
        <v>964</v>
      </c>
      <c r="B966" s="1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8273</v>
      </c>
      <c r="O966" t="s">
        <v>8275</v>
      </c>
      <c r="P966" s="16">
        <f t="shared" si="30"/>
        <v>42208.628692129627</v>
      </c>
      <c r="Q966" s="17">
        <f t="shared" si="31"/>
        <v>2015</v>
      </c>
    </row>
    <row r="967" spans="1:17" ht="48" hidden="1" x14ac:dyDescent="0.2">
      <c r="A967">
        <v>965</v>
      </c>
      <c r="B967" s="1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8273</v>
      </c>
      <c r="O967" t="s">
        <v>8275</v>
      </c>
      <c r="P967" s="16">
        <f t="shared" si="30"/>
        <v>42637.016736111109</v>
      </c>
      <c r="Q967" s="17">
        <f t="shared" si="31"/>
        <v>2016</v>
      </c>
    </row>
    <row r="968" spans="1:17" ht="48" hidden="1" x14ac:dyDescent="0.2">
      <c r="A968">
        <v>966</v>
      </c>
      <c r="B968" s="1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8273</v>
      </c>
      <c r="O968" t="s">
        <v>8275</v>
      </c>
      <c r="P968" s="16">
        <f t="shared" si="30"/>
        <v>42619.635787037041</v>
      </c>
      <c r="Q968" s="17">
        <f t="shared" si="31"/>
        <v>2016</v>
      </c>
    </row>
    <row r="969" spans="1:17" ht="48" hidden="1" x14ac:dyDescent="0.2">
      <c r="A969">
        <v>967</v>
      </c>
      <c r="B969" s="1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8273</v>
      </c>
      <c r="O969" t="s">
        <v>8275</v>
      </c>
      <c r="P969" s="16">
        <f t="shared" si="30"/>
        <v>42422.254328703704</v>
      </c>
      <c r="Q969" s="17">
        <f t="shared" si="31"/>
        <v>2016</v>
      </c>
    </row>
    <row r="970" spans="1:17" ht="48" hidden="1" x14ac:dyDescent="0.2">
      <c r="A970">
        <v>968</v>
      </c>
      <c r="B970" s="1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8273</v>
      </c>
      <c r="O970" t="s">
        <v>8275</v>
      </c>
      <c r="P970" s="16">
        <f t="shared" si="30"/>
        <v>41836.847615740742</v>
      </c>
      <c r="Q970" s="17">
        <f t="shared" si="31"/>
        <v>2014</v>
      </c>
    </row>
    <row r="971" spans="1:17" ht="32" hidden="1" x14ac:dyDescent="0.2">
      <c r="A971">
        <v>969</v>
      </c>
      <c r="B971" s="1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8273</v>
      </c>
      <c r="O971" t="s">
        <v>8275</v>
      </c>
      <c r="P971" s="16">
        <f t="shared" si="30"/>
        <v>42742.30332175926</v>
      </c>
      <c r="Q971" s="17">
        <f t="shared" si="31"/>
        <v>2017</v>
      </c>
    </row>
    <row r="972" spans="1:17" ht="48" hidden="1" x14ac:dyDescent="0.2">
      <c r="A972">
        <v>970</v>
      </c>
      <c r="B972" s="1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8273</v>
      </c>
      <c r="O972" t="s">
        <v>8275</v>
      </c>
      <c r="P972" s="16">
        <f t="shared" si="30"/>
        <v>42721.220520833333</v>
      </c>
      <c r="Q972" s="17">
        <f t="shared" si="31"/>
        <v>2016</v>
      </c>
    </row>
    <row r="973" spans="1:17" ht="48" hidden="1" x14ac:dyDescent="0.2">
      <c r="A973">
        <v>971</v>
      </c>
      <c r="B973" s="1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8273</v>
      </c>
      <c r="O973" t="s">
        <v>8275</v>
      </c>
      <c r="P973" s="16">
        <f t="shared" si="30"/>
        <v>42111.709027777775</v>
      </c>
      <c r="Q973" s="17">
        <f t="shared" si="31"/>
        <v>2015</v>
      </c>
    </row>
    <row r="974" spans="1:17" ht="48" hidden="1" x14ac:dyDescent="0.2">
      <c r="A974">
        <v>972</v>
      </c>
      <c r="B974" s="1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8273</v>
      </c>
      <c r="O974" t="s">
        <v>8275</v>
      </c>
      <c r="P974" s="16">
        <f t="shared" si="30"/>
        <v>41856.865717592591</v>
      </c>
      <c r="Q974" s="17">
        <f t="shared" si="31"/>
        <v>2014</v>
      </c>
    </row>
    <row r="975" spans="1:17" ht="48" hidden="1" x14ac:dyDescent="0.2">
      <c r="A975">
        <v>973</v>
      </c>
      <c r="B975" s="1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8273</v>
      </c>
      <c r="O975" t="s">
        <v>8275</v>
      </c>
      <c r="P975" s="16">
        <f t="shared" si="30"/>
        <v>42257.014965277776</v>
      </c>
      <c r="Q975" s="17">
        <f t="shared" si="31"/>
        <v>2015</v>
      </c>
    </row>
    <row r="976" spans="1:17" ht="48" hidden="1" x14ac:dyDescent="0.2">
      <c r="A976">
        <v>974</v>
      </c>
      <c r="B976" s="1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8273</v>
      </c>
      <c r="O976" t="s">
        <v>8275</v>
      </c>
      <c r="P976" s="16">
        <f t="shared" si="30"/>
        <v>42424.749490740738</v>
      </c>
      <c r="Q976" s="17">
        <f t="shared" si="31"/>
        <v>2016</v>
      </c>
    </row>
    <row r="977" spans="1:17" ht="48" hidden="1" x14ac:dyDescent="0.2">
      <c r="A977">
        <v>975</v>
      </c>
      <c r="B977" s="1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8273</v>
      </c>
      <c r="O977" t="s">
        <v>8275</v>
      </c>
      <c r="P977" s="16">
        <f t="shared" si="30"/>
        <v>42489.696585648147</v>
      </c>
      <c r="Q977" s="17">
        <f t="shared" si="31"/>
        <v>2016</v>
      </c>
    </row>
    <row r="978" spans="1:17" ht="48" hidden="1" x14ac:dyDescent="0.2">
      <c r="A978">
        <v>976</v>
      </c>
      <c r="B978" s="1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8273</v>
      </c>
      <c r="O978" t="s">
        <v>8275</v>
      </c>
      <c r="P978" s="16">
        <f t="shared" si="30"/>
        <v>42185.058993055558</v>
      </c>
      <c r="Q978" s="17">
        <f t="shared" si="31"/>
        <v>2015</v>
      </c>
    </row>
    <row r="979" spans="1:17" ht="48" hidden="1" x14ac:dyDescent="0.2">
      <c r="A979">
        <v>977</v>
      </c>
      <c r="B979" s="1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8273</v>
      </c>
      <c r="O979" t="s">
        <v>8275</v>
      </c>
      <c r="P979" s="16">
        <f t="shared" si="30"/>
        <v>42391.942094907412</v>
      </c>
      <c r="Q979" s="17">
        <f t="shared" si="31"/>
        <v>2016</v>
      </c>
    </row>
    <row r="980" spans="1:17" ht="48" hidden="1" x14ac:dyDescent="0.2">
      <c r="A980">
        <v>978</v>
      </c>
      <c r="B980" s="1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8273</v>
      </c>
      <c r="O980" t="s">
        <v>8275</v>
      </c>
      <c r="P980" s="16">
        <f t="shared" si="30"/>
        <v>42395.309039351851</v>
      </c>
      <c r="Q980" s="17">
        <f t="shared" si="31"/>
        <v>2016</v>
      </c>
    </row>
    <row r="981" spans="1:17" ht="48" hidden="1" x14ac:dyDescent="0.2">
      <c r="A981">
        <v>979</v>
      </c>
      <c r="B981" s="1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8273</v>
      </c>
      <c r="O981" t="s">
        <v>8275</v>
      </c>
      <c r="P981" s="16">
        <f t="shared" si="30"/>
        <v>42506.416990740734</v>
      </c>
      <c r="Q981" s="17">
        <f t="shared" si="31"/>
        <v>2016</v>
      </c>
    </row>
    <row r="982" spans="1:17" ht="48" hidden="1" x14ac:dyDescent="0.2">
      <c r="A982">
        <v>980</v>
      </c>
      <c r="B982" s="1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8273</v>
      </c>
      <c r="O982" t="s">
        <v>8275</v>
      </c>
      <c r="P982" s="16">
        <f t="shared" si="30"/>
        <v>41928.904189814813</v>
      </c>
      <c r="Q982" s="17">
        <f t="shared" si="31"/>
        <v>2014</v>
      </c>
    </row>
    <row r="983" spans="1:17" ht="48" hidden="1" x14ac:dyDescent="0.2">
      <c r="A983">
        <v>981</v>
      </c>
      <c r="B983" s="1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8273</v>
      </c>
      <c r="O983" t="s">
        <v>8275</v>
      </c>
      <c r="P983" s="16">
        <f t="shared" si="30"/>
        <v>41830.947013888886</v>
      </c>
      <c r="Q983" s="17">
        <f t="shared" si="31"/>
        <v>2014</v>
      </c>
    </row>
    <row r="984" spans="1:17" ht="32" hidden="1" x14ac:dyDescent="0.2">
      <c r="A984">
        <v>982</v>
      </c>
      <c r="B984" s="1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8273</v>
      </c>
      <c r="O984" t="s">
        <v>8275</v>
      </c>
      <c r="P984" s="16">
        <f t="shared" si="30"/>
        <v>42615.753310185188</v>
      </c>
      <c r="Q984" s="17">
        <f t="shared" si="31"/>
        <v>2016</v>
      </c>
    </row>
    <row r="985" spans="1:17" ht="48" hidden="1" x14ac:dyDescent="0.2">
      <c r="A985">
        <v>983</v>
      </c>
      <c r="B985" s="1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8273</v>
      </c>
      <c r="O985" t="s">
        <v>8275</v>
      </c>
      <c r="P985" s="16">
        <f t="shared" si="30"/>
        <v>42574.667650462965</v>
      </c>
      <c r="Q985" s="17">
        <f t="shared" si="31"/>
        <v>2016</v>
      </c>
    </row>
    <row r="986" spans="1:17" ht="80" hidden="1" x14ac:dyDescent="0.2">
      <c r="A986">
        <v>984</v>
      </c>
      <c r="B986" s="1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8273</v>
      </c>
      <c r="O986" t="s">
        <v>8275</v>
      </c>
      <c r="P986" s="16">
        <f t="shared" si="30"/>
        <v>42061.11583333333</v>
      </c>
      <c r="Q986" s="17">
        <f t="shared" si="31"/>
        <v>2015</v>
      </c>
    </row>
    <row r="987" spans="1:17" ht="48" hidden="1" x14ac:dyDescent="0.2">
      <c r="A987">
        <v>985</v>
      </c>
      <c r="B987" s="1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8273</v>
      </c>
      <c r="O987" t="s">
        <v>8275</v>
      </c>
      <c r="P987" s="16">
        <f t="shared" si="30"/>
        <v>42339.967708333337</v>
      </c>
      <c r="Q987" s="17">
        <f t="shared" si="31"/>
        <v>2015</v>
      </c>
    </row>
    <row r="988" spans="1:17" ht="48" hidden="1" x14ac:dyDescent="0.2">
      <c r="A988">
        <v>986</v>
      </c>
      <c r="B988" s="1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8273</v>
      </c>
      <c r="O988" t="s">
        <v>8275</v>
      </c>
      <c r="P988" s="16">
        <f t="shared" si="30"/>
        <v>42324.767361111109</v>
      </c>
      <c r="Q988" s="17">
        <f t="shared" si="31"/>
        <v>2015</v>
      </c>
    </row>
    <row r="989" spans="1:17" ht="48" hidden="1" x14ac:dyDescent="0.2">
      <c r="A989">
        <v>987</v>
      </c>
      <c r="B989" s="1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8273</v>
      </c>
      <c r="O989" t="s">
        <v>8275</v>
      </c>
      <c r="P989" s="16">
        <f t="shared" si="30"/>
        <v>41773.294560185182</v>
      </c>
      <c r="Q989" s="17">
        <f t="shared" si="31"/>
        <v>2014</v>
      </c>
    </row>
    <row r="990" spans="1:17" ht="48" hidden="1" x14ac:dyDescent="0.2">
      <c r="A990">
        <v>988</v>
      </c>
      <c r="B990" s="1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8273</v>
      </c>
      <c r="O990" t="s">
        <v>8275</v>
      </c>
      <c r="P990" s="16">
        <f t="shared" si="30"/>
        <v>42614.356770833328</v>
      </c>
      <c r="Q990" s="17">
        <f t="shared" si="31"/>
        <v>2016</v>
      </c>
    </row>
    <row r="991" spans="1:17" ht="16" hidden="1" x14ac:dyDescent="0.2">
      <c r="A991">
        <v>989</v>
      </c>
      <c r="B991" s="1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8273</v>
      </c>
      <c r="O991" t="s">
        <v>8275</v>
      </c>
      <c r="P991" s="16">
        <f t="shared" si="30"/>
        <v>42611.933969907404</v>
      </c>
      <c r="Q991" s="17">
        <f t="shared" si="31"/>
        <v>2016</v>
      </c>
    </row>
    <row r="992" spans="1:17" ht="48" hidden="1" x14ac:dyDescent="0.2">
      <c r="A992">
        <v>990</v>
      </c>
      <c r="B992" s="1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8273</v>
      </c>
      <c r="O992" t="s">
        <v>8275</v>
      </c>
      <c r="P992" s="16">
        <f t="shared" si="30"/>
        <v>41855.784305555557</v>
      </c>
      <c r="Q992" s="17">
        <f t="shared" si="31"/>
        <v>2014</v>
      </c>
    </row>
    <row r="993" spans="1:17" ht="80" hidden="1" x14ac:dyDescent="0.2">
      <c r="A993">
        <v>991</v>
      </c>
      <c r="B993" s="1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8273</v>
      </c>
      <c r="O993" t="s">
        <v>8275</v>
      </c>
      <c r="P993" s="16">
        <f t="shared" si="30"/>
        <v>42538.75680555556</v>
      </c>
      <c r="Q993" s="17">
        <f t="shared" si="31"/>
        <v>2016</v>
      </c>
    </row>
    <row r="994" spans="1:17" ht="48" hidden="1" x14ac:dyDescent="0.2">
      <c r="A994">
        <v>992</v>
      </c>
      <c r="B994" s="1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8273</v>
      </c>
      <c r="O994" t="s">
        <v>8275</v>
      </c>
      <c r="P994" s="16">
        <f t="shared" si="30"/>
        <v>42437.924988425926</v>
      </c>
      <c r="Q994" s="17">
        <f t="shared" si="31"/>
        <v>2016</v>
      </c>
    </row>
    <row r="995" spans="1:17" ht="48" hidden="1" x14ac:dyDescent="0.2">
      <c r="A995">
        <v>993</v>
      </c>
      <c r="B995" s="1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8273</v>
      </c>
      <c r="O995" t="s">
        <v>8275</v>
      </c>
      <c r="P995" s="16">
        <f t="shared" si="30"/>
        <v>42652.964907407411</v>
      </c>
      <c r="Q995" s="17">
        <f t="shared" si="31"/>
        <v>2016</v>
      </c>
    </row>
    <row r="996" spans="1:17" ht="64" hidden="1" x14ac:dyDescent="0.2">
      <c r="A996">
        <v>994</v>
      </c>
      <c r="B996" s="1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8273</v>
      </c>
      <c r="O996" t="s">
        <v>8275</v>
      </c>
      <c r="P996" s="16">
        <f t="shared" si="30"/>
        <v>41921.263078703705</v>
      </c>
      <c r="Q996" s="17">
        <f t="shared" si="31"/>
        <v>2014</v>
      </c>
    </row>
    <row r="997" spans="1:17" ht="48" hidden="1" x14ac:dyDescent="0.2">
      <c r="A997">
        <v>995</v>
      </c>
      <c r="B997" s="1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8273</v>
      </c>
      <c r="O997" t="s">
        <v>8275</v>
      </c>
      <c r="P997" s="16">
        <f t="shared" si="30"/>
        <v>41947.940740740742</v>
      </c>
      <c r="Q997" s="17">
        <f t="shared" si="31"/>
        <v>2014</v>
      </c>
    </row>
    <row r="998" spans="1:17" ht="32" hidden="1" x14ac:dyDescent="0.2">
      <c r="A998">
        <v>996</v>
      </c>
      <c r="B998" s="1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8273</v>
      </c>
      <c r="O998" t="s">
        <v>8275</v>
      </c>
      <c r="P998" s="16">
        <f t="shared" si="30"/>
        <v>41817.866435185184</v>
      </c>
      <c r="Q998" s="17">
        <f t="shared" si="31"/>
        <v>2014</v>
      </c>
    </row>
    <row r="999" spans="1:17" ht="32" hidden="1" x14ac:dyDescent="0.2">
      <c r="A999">
        <v>997</v>
      </c>
      <c r="B999" s="1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8273</v>
      </c>
      <c r="O999" t="s">
        <v>8275</v>
      </c>
      <c r="P999" s="16">
        <f t="shared" si="30"/>
        <v>41941.10297453704</v>
      </c>
      <c r="Q999" s="17">
        <f t="shared" si="31"/>
        <v>2014</v>
      </c>
    </row>
    <row r="1000" spans="1:17" ht="32" hidden="1" x14ac:dyDescent="0.2">
      <c r="A1000">
        <v>998</v>
      </c>
      <c r="B1000" s="1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8273</v>
      </c>
      <c r="O1000" t="s">
        <v>8275</v>
      </c>
      <c r="P1000" s="16">
        <f t="shared" si="30"/>
        <v>42282.168993055559</v>
      </c>
      <c r="Q1000" s="17">
        <f t="shared" si="31"/>
        <v>2015</v>
      </c>
    </row>
    <row r="1001" spans="1:17" ht="48" hidden="1" x14ac:dyDescent="0.2">
      <c r="A1001">
        <v>999</v>
      </c>
      <c r="B1001" s="1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8273</v>
      </c>
      <c r="O1001" t="s">
        <v>8275</v>
      </c>
      <c r="P1001" s="16">
        <f t="shared" si="30"/>
        <v>41926.29965277778</v>
      </c>
      <c r="Q1001" s="17">
        <f t="shared" si="31"/>
        <v>2014</v>
      </c>
    </row>
    <row r="1002" spans="1:17" ht="48" hidden="1" x14ac:dyDescent="0.2">
      <c r="A1002">
        <v>1000</v>
      </c>
      <c r="B1002" s="1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8273</v>
      </c>
      <c r="O1002" t="s">
        <v>8275</v>
      </c>
      <c r="P1002" s="16">
        <f t="shared" si="30"/>
        <v>42749.059722222228</v>
      </c>
      <c r="Q1002" s="17">
        <f t="shared" si="31"/>
        <v>2017</v>
      </c>
    </row>
    <row r="1003" spans="1:17" ht="48" hidden="1" x14ac:dyDescent="0.2">
      <c r="A1003">
        <v>1001</v>
      </c>
      <c r="B1003" s="1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8273</v>
      </c>
      <c r="O1003" t="s">
        <v>8275</v>
      </c>
      <c r="P1003" s="16">
        <f t="shared" si="30"/>
        <v>42720.720057870371</v>
      </c>
      <c r="Q1003" s="17">
        <f t="shared" si="31"/>
        <v>2016</v>
      </c>
    </row>
    <row r="1004" spans="1:17" ht="48" hidden="1" x14ac:dyDescent="0.2">
      <c r="A1004">
        <v>1002</v>
      </c>
      <c r="B1004" s="1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8273</v>
      </c>
      <c r="O1004" t="s">
        <v>8275</v>
      </c>
      <c r="P1004" s="16">
        <f t="shared" si="30"/>
        <v>42325.684189814812</v>
      </c>
      <c r="Q1004" s="17">
        <f t="shared" si="31"/>
        <v>2015</v>
      </c>
    </row>
    <row r="1005" spans="1:17" ht="48" hidden="1" x14ac:dyDescent="0.2">
      <c r="A1005">
        <v>1003</v>
      </c>
      <c r="B1005" s="1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8273</v>
      </c>
      <c r="O1005" t="s">
        <v>8275</v>
      </c>
      <c r="P1005" s="16">
        <f t="shared" si="30"/>
        <v>42780.709039351852</v>
      </c>
      <c r="Q1005" s="17">
        <f t="shared" si="31"/>
        <v>2017</v>
      </c>
    </row>
    <row r="1006" spans="1:17" ht="32" hidden="1" x14ac:dyDescent="0.2">
      <c r="A1006">
        <v>1004</v>
      </c>
      <c r="B1006" s="1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8273</v>
      </c>
      <c r="O1006" t="s">
        <v>8275</v>
      </c>
      <c r="P1006" s="16">
        <f t="shared" si="30"/>
        <v>42388.708645833336</v>
      </c>
      <c r="Q1006" s="17">
        <f t="shared" si="31"/>
        <v>2016</v>
      </c>
    </row>
    <row r="1007" spans="1:17" ht="32" hidden="1" x14ac:dyDescent="0.2">
      <c r="A1007">
        <v>1005</v>
      </c>
      <c r="B1007" s="1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8273</v>
      </c>
      <c r="O1007" t="s">
        <v>8275</v>
      </c>
      <c r="P1007" s="16">
        <f t="shared" si="30"/>
        <v>42276.624803240738</v>
      </c>
      <c r="Q1007" s="17">
        <f t="shared" si="31"/>
        <v>2015</v>
      </c>
    </row>
    <row r="1008" spans="1:17" ht="48" hidden="1" x14ac:dyDescent="0.2">
      <c r="A1008">
        <v>1006</v>
      </c>
      <c r="B1008" s="1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8273</v>
      </c>
      <c r="O1008" t="s">
        <v>8275</v>
      </c>
      <c r="P1008" s="16">
        <f t="shared" si="30"/>
        <v>41977.040185185186</v>
      </c>
      <c r="Q1008" s="17">
        <f t="shared" si="31"/>
        <v>2014</v>
      </c>
    </row>
    <row r="1009" spans="1:17" ht="48" hidden="1" x14ac:dyDescent="0.2">
      <c r="A1009">
        <v>1007</v>
      </c>
      <c r="B1009" s="1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8273</v>
      </c>
      <c r="O1009" t="s">
        <v>8275</v>
      </c>
      <c r="P1009" s="16">
        <f t="shared" si="30"/>
        <v>42676.583599537036</v>
      </c>
      <c r="Q1009" s="17">
        <f t="shared" si="31"/>
        <v>2016</v>
      </c>
    </row>
    <row r="1010" spans="1:17" ht="48" hidden="1" x14ac:dyDescent="0.2">
      <c r="A1010">
        <v>1008</v>
      </c>
      <c r="B1010" s="1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8273</v>
      </c>
      <c r="O1010" t="s">
        <v>8275</v>
      </c>
      <c r="P1010" s="16">
        <f t="shared" si="30"/>
        <v>42702.809201388889</v>
      </c>
      <c r="Q1010" s="17">
        <f t="shared" si="31"/>
        <v>2016</v>
      </c>
    </row>
    <row r="1011" spans="1:17" ht="48" hidden="1" x14ac:dyDescent="0.2">
      <c r="A1011">
        <v>1009</v>
      </c>
      <c r="B1011" s="1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8273</v>
      </c>
      <c r="O1011" t="s">
        <v>8275</v>
      </c>
      <c r="P1011" s="16">
        <f t="shared" si="30"/>
        <v>42510.604699074072</v>
      </c>
      <c r="Q1011" s="17">
        <f t="shared" si="31"/>
        <v>2016</v>
      </c>
    </row>
    <row r="1012" spans="1:17" ht="48" hidden="1" x14ac:dyDescent="0.2">
      <c r="A1012">
        <v>1010</v>
      </c>
      <c r="B1012" s="1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8273</v>
      </c>
      <c r="O1012" t="s">
        <v>8275</v>
      </c>
      <c r="P1012" s="16">
        <f t="shared" si="30"/>
        <v>42561.829421296294</v>
      </c>
      <c r="Q1012" s="17">
        <f t="shared" si="31"/>
        <v>2016</v>
      </c>
    </row>
    <row r="1013" spans="1:17" ht="48" hidden="1" x14ac:dyDescent="0.2">
      <c r="A1013">
        <v>1011</v>
      </c>
      <c r="B1013" s="1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8273</v>
      </c>
      <c r="O1013" t="s">
        <v>8275</v>
      </c>
      <c r="P1013" s="16">
        <f t="shared" si="30"/>
        <v>41946.898090277777</v>
      </c>
      <c r="Q1013" s="17">
        <f t="shared" si="31"/>
        <v>2014</v>
      </c>
    </row>
    <row r="1014" spans="1:17" ht="48" hidden="1" x14ac:dyDescent="0.2">
      <c r="A1014">
        <v>1012</v>
      </c>
      <c r="B1014" s="1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8273</v>
      </c>
      <c r="O1014" t="s">
        <v>8275</v>
      </c>
      <c r="P1014" s="16">
        <f t="shared" si="30"/>
        <v>42714.440416666665</v>
      </c>
      <c r="Q1014" s="17">
        <f t="shared" si="31"/>
        <v>2016</v>
      </c>
    </row>
    <row r="1015" spans="1:17" ht="48" hidden="1" x14ac:dyDescent="0.2">
      <c r="A1015">
        <v>1013</v>
      </c>
      <c r="B1015" s="1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8273</v>
      </c>
      <c r="O1015" t="s">
        <v>8275</v>
      </c>
      <c r="P1015" s="16">
        <f t="shared" si="30"/>
        <v>42339.833981481483</v>
      </c>
      <c r="Q1015" s="17">
        <f t="shared" si="31"/>
        <v>2015</v>
      </c>
    </row>
    <row r="1016" spans="1:17" ht="32" hidden="1" x14ac:dyDescent="0.2">
      <c r="A1016">
        <v>1014</v>
      </c>
      <c r="B1016" s="1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8273</v>
      </c>
      <c r="O1016" t="s">
        <v>8275</v>
      </c>
      <c r="P1016" s="16">
        <f t="shared" si="30"/>
        <v>41955.002488425926</v>
      </c>
      <c r="Q1016" s="17">
        <f t="shared" si="31"/>
        <v>2014</v>
      </c>
    </row>
    <row r="1017" spans="1:17" ht="32" hidden="1" x14ac:dyDescent="0.2">
      <c r="A1017">
        <v>1015</v>
      </c>
      <c r="B1017" s="1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8273</v>
      </c>
      <c r="O1017" t="s">
        <v>8275</v>
      </c>
      <c r="P1017" s="16">
        <f t="shared" si="30"/>
        <v>42303.878414351857</v>
      </c>
      <c r="Q1017" s="17">
        <f t="shared" si="31"/>
        <v>2015</v>
      </c>
    </row>
    <row r="1018" spans="1:17" ht="48" hidden="1" x14ac:dyDescent="0.2">
      <c r="A1018">
        <v>1016</v>
      </c>
      <c r="B1018" s="1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8273</v>
      </c>
      <c r="O1018" t="s">
        <v>8275</v>
      </c>
      <c r="P1018" s="16">
        <f t="shared" si="30"/>
        <v>42422.107129629629</v>
      </c>
      <c r="Q1018" s="17">
        <f t="shared" si="31"/>
        <v>2016</v>
      </c>
    </row>
    <row r="1019" spans="1:17" ht="48" hidden="1" x14ac:dyDescent="0.2">
      <c r="A1019">
        <v>1017</v>
      </c>
      <c r="B1019" s="1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8273</v>
      </c>
      <c r="O1019" t="s">
        <v>8275</v>
      </c>
      <c r="P1019" s="16">
        <f t="shared" si="30"/>
        <v>42289.675173611111</v>
      </c>
      <c r="Q1019" s="17">
        <f t="shared" si="31"/>
        <v>2015</v>
      </c>
    </row>
    <row r="1020" spans="1:17" ht="48" hidden="1" x14ac:dyDescent="0.2">
      <c r="A1020">
        <v>1018</v>
      </c>
      <c r="B1020" s="1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8273</v>
      </c>
      <c r="O1020" t="s">
        <v>8275</v>
      </c>
      <c r="P1020" s="16">
        <f t="shared" si="30"/>
        <v>42535.492280092592</v>
      </c>
      <c r="Q1020" s="17">
        <f t="shared" si="31"/>
        <v>2016</v>
      </c>
    </row>
    <row r="1021" spans="1:17" ht="32" hidden="1" x14ac:dyDescent="0.2">
      <c r="A1021">
        <v>1019</v>
      </c>
      <c r="B1021" s="1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8273</v>
      </c>
      <c r="O1021" t="s">
        <v>8275</v>
      </c>
      <c r="P1021" s="16">
        <f t="shared" si="30"/>
        <v>42009.973946759259</v>
      </c>
      <c r="Q1021" s="17">
        <f t="shared" si="31"/>
        <v>2015</v>
      </c>
    </row>
    <row r="1022" spans="1:17" ht="48" hidden="1" x14ac:dyDescent="0.2">
      <c r="A1022">
        <v>1020</v>
      </c>
      <c r="B1022" s="1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8279</v>
      </c>
      <c r="O1022" t="s">
        <v>8284</v>
      </c>
      <c r="P1022" s="16">
        <f t="shared" si="30"/>
        <v>42127.069548611107</v>
      </c>
      <c r="Q1022" s="17">
        <f t="shared" si="31"/>
        <v>2015</v>
      </c>
    </row>
    <row r="1023" spans="1:17" ht="48" hidden="1" x14ac:dyDescent="0.2">
      <c r="A1023">
        <v>1021</v>
      </c>
      <c r="B1023" s="1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8279</v>
      </c>
      <c r="O1023" t="s">
        <v>8284</v>
      </c>
      <c r="P1023" s="16">
        <f t="shared" si="30"/>
        <v>42271.251979166671</v>
      </c>
      <c r="Q1023" s="17">
        <f t="shared" si="31"/>
        <v>2015</v>
      </c>
    </row>
    <row r="1024" spans="1:17" ht="32" hidden="1" x14ac:dyDescent="0.2">
      <c r="A1024">
        <v>1022</v>
      </c>
      <c r="B1024" s="1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8279</v>
      </c>
      <c r="O1024" t="s">
        <v>8284</v>
      </c>
      <c r="P1024" s="16">
        <f t="shared" si="30"/>
        <v>42111.646724537044</v>
      </c>
      <c r="Q1024" s="17">
        <f t="shared" si="31"/>
        <v>2015</v>
      </c>
    </row>
    <row r="1025" spans="1:17" ht="48" hidden="1" x14ac:dyDescent="0.2">
      <c r="A1025">
        <v>1023</v>
      </c>
      <c r="B1025" s="1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8279</v>
      </c>
      <c r="O1025" t="s">
        <v>8284</v>
      </c>
      <c r="P1025" s="16">
        <f t="shared" si="30"/>
        <v>42145.919687500005</v>
      </c>
      <c r="Q1025" s="17">
        <f t="shared" si="31"/>
        <v>2015</v>
      </c>
    </row>
    <row r="1026" spans="1:17" ht="48" hidden="1" x14ac:dyDescent="0.2">
      <c r="A1026">
        <v>1024</v>
      </c>
      <c r="B1026" s="1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8279</v>
      </c>
      <c r="O1026" t="s">
        <v>8284</v>
      </c>
      <c r="P1026" s="16">
        <f t="shared" si="30"/>
        <v>42370.580590277779</v>
      </c>
      <c r="Q1026" s="17">
        <f t="shared" si="31"/>
        <v>2016</v>
      </c>
    </row>
    <row r="1027" spans="1:17" ht="32" hidden="1" x14ac:dyDescent="0.2">
      <c r="A1027">
        <v>1025</v>
      </c>
      <c r="B1027" s="1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8279</v>
      </c>
      <c r="O1027" t="s">
        <v>8284</v>
      </c>
      <c r="P1027" s="16">
        <f t="shared" ref="P1027:P1090" si="32">(((J1027/60)/60)/24)+DATE(1970,1,1)</f>
        <v>42049.833761574075</v>
      </c>
      <c r="Q1027" s="17">
        <f t="shared" ref="Q1027:Q1090" si="33">YEAR(P1027)</f>
        <v>2015</v>
      </c>
    </row>
    <row r="1028" spans="1:17" ht="48" hidden="1" x14ac:dyDescent="0.2">
      <c r="A1028">
        <v>1026</v>
      </c>
      <c r="B1028" s="1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8279</v>
      </c>
      <c r="O1028" t="s">
        <v>8284</v>
      </c>
      <c r="P1028" s="16">
        <f t="shared" si="32"/>
        <v>42426.407592592594</v>
      </c>
      <c r="Q1028" s="17">
        <f t="shared" si="33"/>
        <v>2016</v>
      </c>
    </row>
    <row r="1029" spans="1:17" ht="48" hidden="1" x14ac:dyDescent="0.2">
      <c r="A1029">
        <v>1027</v>
      </c>
      <c r="B1029" s="1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8279</v>
      </c>
      <c r="O1029" t="s">
        <v>8284</v>
      </c>
      <c r="P1029" s="16">
        <f t="shared" si="32"/>
        <v>41905.034108796295</v>
      </c>
      <c r="Q1029" s="17">
        <f t="shared" si="33"/>
        <v>2014</v>
      </c>
    </row>
    <row r="1030" spans="1:17" ht="48" hidden="1" x14ac:dyDescent="0.2">
      <c r="A1030">
        <v>1028</v>
      </c>
      <c r="B1030" s="1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8279</v>
      </c>
      <c r="O1030" t="s">
        <v>8284</v>
      </c>
      <c r="P1030" s="16">
        <f t="shared" si="32"/>
        <v>42755.627372685187</v>
      </c>
      <c r="Q1030" s="17">
        <f t="shared" si="33"/>
        <v>2017</v>
      </c>
    </row>
    <row r="1031" spans="1:17" ht="32" hidden="1" x14ac:dyDescent="0.2">
      <c r="A1031">
        <v>1029</v>
      </c>
      <c r="B1031" s="1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8279</v>
      </c>
      <c r="O1031" t="s">
        <v>8284</v>
      </c>
      <c r="P1031" s="16">
        <f t="shared" si="32"/>
        <v>42044.711886574078</v>
      </c>
      <c r="Q1031" s="17">
        <f t="shared" si="33"/>
        <v>2015</v>
      </c>
    </row>
    <row r="1032" spans="1:17" ht="32" hidden="1" x14ac:dyDescent="0.2">
      <c r="A1032">
        <v>1030</v>
      </c>
      <c r="B1032" s="1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8279</v>
      </c>
      <c r="O1032" t="s">
        <v>8284</v>
      </c>
      <c r="P1032" s="16">
        <f t="shared" si="32"/>
        <v>42611.483206018514</v>
      </c>
      <c r="Q1032" s="17">
        <f t="shared" si="33"/>
        <v>2016</v>
      </c>
    </row>
    <row r="1033" spans="1:17" ht="48" hidden="1" x14ac:dyDescent="0.2">
      <c r="A1033">
        <v>1031</v>
      </c>
      <c r="B1033" s="1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8279</v>
      </c>
      <c r="O1033" t="s">
        <v>8284</v>
      </c>
      <c r="P1033" s="16">
        <f t="shared" si="32"/>
        <v>42324.764004629629</v>
      </c>
      <c r="Q1033" s="17">
        <f t="shared" si="33"/>
        <v>2015</v>
      </c>
    </row>
    <row r="1034" spans="1:17" ht="16" hidden="1" x14ac:dyDescent="0.2">
      <c r="A1034">
        <v>1032</v>
      </c>
      <c r="B1034" s="1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8279</v>
      </c>
      <c r="O1034" t="s">
        <v>8284</v>
      </c>
      <c r="P1034" s="16">
        <f t="shared" si="32"/>
        <v>42514.666956018518</v>
      </c>
      <c r="Q1034" s="17">
        <f t="shared" si="33"/>
        <v>2016</v>
      </c>
    </row>
    <row r="1035" spans="1:17" ht="48" hidden="1" x14ac:dyDescent="0.2">
      <c r="A1035">
        <v>1033</v>
      </c>
      <c r="B1035" s="1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8279</v>
      </c>
      <c r="O1035" t="s">
        <v>8284</v>
      </c>
      <c r="P1035" s="16">
        <f t="shared" si="32"/>
        <v>42688.732407407413</v>
      </c>
      <c r="Q1035" s="17">
        <f t="shared" si="33"/>
        <v>2016</v>
      </c>
    </row>
    <row r="1036" spans="1:17" ht="48" hidden="1" x14ac:dyDescent="0.2">
      <c r="A1036">
        <v>1034</v>
      </c>
      <c r="B1036" s="1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8279</v>
      </c>
      <c r="O1036" t="s">
        <v>8284</v>
      </c>
      <c r="P1036" s="16">
        <f t="shared" si="32"/>
        <v>42555.166712962964</v>
      </c>
      <c r="Q1036" s="17">
        <f t="shared" si="33"/>
        <v>2016</v>
      </c>
    </row>
    <row r="1037" spans="1:17" ht="48" hidden="1" x14ac:dyDescent="0.2">
      <c r="A1037">
        <v>1035</v>
      </c>
      <c r="B1037" s="1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8279</v>
      </c>
      <c r="O1037" t="s">
        <v>8284</v>
      </c>
      <c r="P1037" s="16">
        <f t="shared" si="32"/>
        <v>42016.641435185185</v>
      </c>
      <c r="Q1037" s="17">
        <f t="shared" si="33"/>
        <v>2015</v>
      </c>
    </row>
    <row r="1038" spans="1:17" ht="48" hidden="1" x14ac:dyDescent="0.2">
      <c r="A1038">
        <v>1036</v>
      </c>
      <c r="B1038" s="1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8279</v>
      </c>
      <c r="O1038" t="s">
        <v>8284</v>
      </c>
      <c r="P1038" s="16">
        <f t="shared" si="32"/>
        <v>41249.448958333334</v>
      </c>
      <c r="Q1038" s="17">
        <f t="shared" si="33"/>
        <v>2012</v>
      </c>
    </row>
    <row r="1039" spans="1:17" ht="48" hidden="1" x14ac:dyDescent="0.2">
      <c r="A1039">
        <v>1037</v>
      </c>
      <c r="B1039" s="1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8279</v>
      </c>
      <c r="O1039" t="s">
        <v>8284</v>
      </c>
      <c r="P1039" s="16">
        <f t="shared" si="32"/>
        <v>42119.822476851856</v>
      </c>
      <c r="Q1039" s="17">
        <f t="shared" si="33"/>
        <v>2015</v>
      </c>
    </row>
    <row r="1040" spans="1:17" ht="48" hidden="1" x14ac:dyDescent="0.2">
      <c r="A1040">
        <v>1038</v>
      </c>
      <c r="B1040" s="1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8279</v>
      </c>
      <c r="O1040" t="s">
        <v>8284</v>
      </c>
      <c r="P1040" s="16">
        <f t="shared" si="32"/>
        <v>42418.231747685189</v>
      </c>
      <c r="Q1040" s="17">
        <f t="shared" si="33"/>
        <v>2016</v>
      </c>
    </row>
    <row r="1041" spans="1:17" ht="48" hidden="1" x14ac:dyDescent="0.2">
      <c r="A1041">
        <v>1039</v>
      </c>
      <c r="B1041" s="1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8279</v>
      </c>
      <c r="O1041" t="s">
        <v>8284</v>
      </c>
      <c r="P1041" s="16">
        <f t="shared" si="32"/>
        <v>42692.109328703707</v>
      </c>
      <c r="Q1041" s="17">
        <f t="shared" si="33"/>
        <v>2016</v>
      </c>
    </row>
    <row r="1042" spans="1:17" ht="48" hidden="1" x14ac:dyDescent="0.2">
      <c r="A1042">
        <v>1040</v>
      </c>
      <c r="B1042" s="1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8285</v>
      </c>
      <c r="O1042" t="s">
        <v>8286</v>
      </c>
      <c r="P1042" s="16">
        <f t="shared" si="32"/>
        <v>42579.708437499998</v>
      </c>
      <c r="Q1042" s="17">
        <f t="shared" si="33"/>
        <v>2016</v>
      </c>
    </row>
    <row r="1043" spans="1:17" ht="48" hidden="1" x14ac:dyDescent="0.2">
      <c r="A1043">
        <v>1041</v>
      </c>
      <c r="B1043" s="1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8285</v>
      </c>
      <c r="O1043" t="s">
        <v>8286</v>
      </c>
      <c r="P1043" s="16">
        <f t="shared" si="32"/>
        <v>41831.060092592597</v>
      </c>
      <c r="Q1043" s="17">
        <f t="shared" si="33"/>
        <v>2014</v>
      </c>
    </row>
    <row r="1044" spans="1:17" ht="48" hidden="1" x14ac:dyDescent="0.2">
      <c r="A1044">
        <v>1042</v>
      </c>
      <c r="B1044" s="1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8285</v>
      </c>
      <c r="O1044" t="s">
        <v>8286</v>
      </c>
      <c r="P1044" s="16">
        <f t="shared" si="32"/>
        <v>41851.696157407408</v>
      </c>
      <c r="Q1044" s="17">
        <f t="shared" si="33"/>
        <v>2014</v>
      </c>
    </row>
    <row r="1045" spans="1:17" ht="48" hidden="1" x14ac:dyDescent="0.2">
      <c r="A1045">
        <v>1043</v>
      </c>
      <c r="B1045" s="1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8285</v>
      </c>
      <c r="O1045" t="s">
        <v>8286</v>
      </c>
      <c r="P1045" s="16">
        <f t="shared" si="32"/>
        <v>42114.252951388888</v>
      </c>
      <c r="Q1045" s="17">
        <f t="shared" si="33"/>
        <v>2015</v>
      </c>
    </row>
    <row r="1046" spans="1:17" ht="48" hidden="1" x14ac:dyDescent="0.2">
      <c r="A1046">
        <v>1044</v>
      </c>
      <c r="B1046" s="1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8285</v>
      </c>
      <c r="O1046" t="s">
        <v>8286</v>
      </c>
      <c r="P1046" s="16">
        <f t="shared" si="32"/>
        <v>42011.925937499997</v>
      </c>
      <c r="Q1046" s="17">
        <f t="shared" si="33"/>
        <v>2015</v>
      </c>
    </row>
    <row r="1047" spans="1:17" ht="48" hidden="1" x14ac:dyDescent="0.2">
      <c r="A1047">
        <v>1045</v>
      </c>
      <c r="B1047" s="1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8285</v>
      </c>
      <c r="O1047" t="s">
        <v>8286</v>
      </c>
      <c r="P1047" s="16">
        <f t="shared" si="32"/>
        <v>41844.874421296299</v>
      </c>
      <c r="Q1047" s="17">
        <f t="shared" si="33"/>
        <v>2014</v>
      </c>
    </row>
    <row r="1048" spans="1:17" ht="48" hidden="1" x14ac:dyDescent="0.2">
      <c r="A1048">
        <v>1046</v>
      </c>
      <c r="B1048" s="1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8285</v>
      </c>
      <c r="O1048" t="s">
        <v>8286</v>
      </c>
      <c r="P1048" s="16">
        <f t="shared" si="32"/>
        <v>42319.851388888885</v>
      </c>
      <c r="Q1048" s="17">
        <f t="shared" si="33"/>
        <v>2015</v>
      </c>
    </row>
    <row r="1049" spans="1:17" ht="48" hidden="1" x14ac:dyDescent="0.2">
      <c r="A1049">
        <v>1047</v>
      </c>
      <c r="B1049" s="1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8285</v>
      </c>
      <c r="O1049" t="s">
        <v>8286</v>
      </c>
      <c r="P1049" s="16">
        <f t="shared" si="32"/>
        <v>41918.818460648145</v>
      </c>
      <c r="Q1049" s="17">
        <f t="shared" si="33"/>
        <v>2014</v>
      </c>
    </row>
    <row r="1050" spans="1:17" ht="48" hidden="1" x14ac:dyDescent="0.2">
      <c r="A1050">
        <v>1048</v>
      </c>
      <c r="B1050" s="1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8285</v>
      </c>
      <c r="O1050" t="s">
        <v>8286</v>
      </c>
      <c r="P1050" s="16">
        <f t="shared" si="32"/>
        <v>42598.053113425922</v>
      </c>
      <c r="Q1050" s="17">
        <f t="shared" si="33"/>
        <v>2016</v>
      </c>
    </row>
    <row r="1051" spans="1:17" ht="16" hidden="1" x14ac:dyDescent="0.2">
      <c r="A1051">
        <v>1049</v>
      </c>
      <c r="B1051" s="1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8285</v>
      </c>
      <c r="O1051" t="s">
        <v>8286</v>
      </c>
      <c r="P1051" s="16">
        <f t="shared" si="32"/>
        <v>42382.431076388893</v>
      </c>
      <c r="Q1051" s="17">
        <f t="shared" si="33"/>
        <v>2016</v>
      </c>
    </row>
    <row r="1052" spans="1:17" ht="16" hidden="1" x14ac:dyDescent="0.2">
      <c r="A1052">
        <v>1050</v>
      </c>
      <c r="B1052" s="1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8285</v>
      </c>
      <c r="O1052" t="s">
        <v>8286</v>
      </c>
      <c r="P1052" s="16">
        <f t="shared" si="32"/>
        <v>42231.7971875</v>
      </c>
      <c r="Q1052" s="17">
        <f t="shared" si="33"/>
        <v>2015</v>
      </c>
    </row>
    <row r="1053" spans="1:17" ht="48" hidden="1" x14ac:dyDescent="0.2">
      <c r="A1053">
        <v>1051</v>
      </c>
      <c r="B1053" s="1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8285</v>
      </c>
      <c r="O1053" t="s">
        <v>8286</v>
      </c>
      <c r="P1053" s="16">
        <f t="shared" si="32"/>
        <v>41850.014178240745</v>
      </c>
      <c r="Q1053" s="17">
        <f t="shared" si="33"/>
        <v>2014</v>
      </c>
    </row>
    <row r="1054" spans="1:17" ht="64" hidden="1" x14ac:dyDescent="0.2">
      <c r="A1054">
        <v>1052</v>
      </c>
      <c r="B1054" s="1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8285</v>
      </c>
      <c r="O1054" t="s">
        <v>8286</v>
      </c>
      <c r="P1054" s="16">
        <f t="shared" si="32"/>
        <v>42483.797395833331</v>
      </c>
      <c r="Q1054" s="17">
        <f t="shared" si="33"/>
        <v>2016</v>
      </c>
    </row>
    <row r="1055" spans="1:17" ht="48" hidden="1" x14ac:dyDescent="0.2">
      <c r="A1055">
        <v>1053</v>
      </c>
      <c r="B1055" s="1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8285</v>
      </c>
      <c r="O1055" t="s">
        <v>8286</v>
      </c>
      <c r="P1055" s="16">
        <f t="shared" si="32"/>
        <v>42775.172824074078</v>
      </c>
      <c r="Q1055" s="17">
        <f t="shared" si="33"/>
        <v>2017</v>
      </c>
    </row>
    <row r="1056" spans="1:17" ht="48" hidden="1" x14ac:dyDescent="0.2">
      <c r="A1056">
        <v>1054</v>
      </c>
      <c r="B1056" s="1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8285</v>
      </c>
      <c r="O1056" t="s">
        <v>8286</v>
      </c>
      <c r="P1056" s="16">
        <f t="shared" si="32"/>
        <v>41831.851840277777</v>
      </c>
      <c r="Q1056" s="17">
        <f t="shared" si="33"/>
        <v>2014</v>
      </c>
    </row>
    <row r="1057" spans="1:17" ht="48" hidden="1" x14ac:dyDescent="0.2">
      <c r="A1057">
        <v>1055</v>
      </c>
      <c r="B1057" s="1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8285</v>
      </c>
      <c r="O1057" t="s">
        <v>8286</v>
      </c>
      <c r="P1057" s="16">
        <f t="shared" si="32"/>
        <v>42406.992418981477</v>
      </c>
      <c r="Q1057" s="17">
        <f t="shared" si="33"/>
        <v>2016</v>
      </c>
    </row>
    <row r="1058" spans="1:17" ht="48" hidden="1" x14ac:dyDescent="0.2">
      <c r="A1058">
        <v>1056</v>
      </c>
      <c r="B1058" s="1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8285</v>
      </c>
      <c r="O1058" t="s">
        <v>8286</v>
      </c>
      <c r="P1058" s="16">
        <f t="shared" si="32"/>
        <v>42058.719641203701</v>
      </c>
      <c r="Q1058" s="17">
        <f t="shared" si="33"/>
        <v>2015</v>
      </c>
    </row>
    <row r="1059" spans="1:17" ht="32" hidden="1" x14ac:dyDescent="0.2">
      <c r="A1059">
        <v>1057</v>
      </c>
      <c r="B1059" s="1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8285</v>
      </c>
      <c r="O1059" t="s">
        <v>8286</v>
      </c>
      <c r="P1059" s="16">
        <f t="shared" si="32"/>
        <v>42678.871331018512</v>
      </c>
      <c r="Q1059" s="17">
        <f t="shared" si="33"/>
        <v>2016</v>
      </c>
    </row>
    <row r="1060" spans="1:17" ht="48" hidden="1" x14ac:dyDescent="0.2">
      <c r="A1060">
        <v>1058</v>
      </c>
      <c r="B1060" s="1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8285</v>
      </c>
      <c r="O1060" t="s">
        <v>8286</v>
      </c>
      <c r="P1060" s="16">
        <f t="shared" si="32"/>
        <v>42047.900960648149</v>
      </c>
      <c r="Q1060" s="17">
        <f t="shared" si="33"/>
        <v>2015</v>
      </c>
    </row>
    <row r="1061" spans="1:17" ht="16" hidden="1" x14ac:dyDescent="0.2">
      <c r="A1061">
        <v>1059</v>
      </c>
      <c r="B1061" s="1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8285</v>
      </c>
      <c r="O1061" t="s">
        <v>8286</v>
      </c>
      <c r="P1061" s="16">
        <f t="shared" si="32"/>
        <v>42046.79</v>
      </c>
      <c r="Q1061" s="17">
        <f t="shared" si="33"/>
        <v>2015</v>
      </c>
    </row>
    <row r="1062" spans="1:17" ht="48" hidden="1" x14ac:dyDescent="0.2">
      <c r="A1062">
        <v>1060</v>
      </c>
      <c r="B1062" s="1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8285</v>
      </c>
      <c r="O1062" t="s">
        <v>8286</v>
      </c>
      <c r="P1062" s="16">
        <f t="shared" si="32"/>
        <v>42079.913113425922</v>
      </c>
      <c r="Q1062" s="17">
        <f t="shared" si="33"/>
        <v>2015</v>
      </c>
    </row>
    <row r="1063" spans="1:17" ht="32" hidden="1" x14ac:dyDescent="0.2">
      <c r="A1063">
        <v>1061</v>
      </c>
      <c r="B1063" s="1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8285</v>
      </c>
      <c r="O1063" t="s">
        <v>8286</v>
      </c>
      <c r="P1063" s="16">
        <f t="shared" si="32"/>
        <v>42432.276712962965</v>
      </c>
      <c r="Q1063" s="17">
        <f t="shared" si="33"/>
        <v>2016</v>
      </c>
    </row>
    <row r="1064" spans="1:17" ht="16" hidden="1" x14ac:dyDescent="0.2">
      <c r="A1064">
        <v>1062</v>
      </c>
      <c r="B1064" s="1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8285</v>
      </c>
      <c r="O1064" t="s">
        <v>8286</v>
      </c>
      <c r="P1064" s="16">
        <f t="shared" si="32"/>
        <v>42556.807187500002</v>
      </c>
      <c r="Q1064" s="17">
        <f t="shared" si="33"/>
        <v>2016</v>
      </c>
    </row>
    <row r="1065" spans="1:17" ht="48" hidden="1" x14ac:dyDescent="0.2">
      <c r="A1065">
        <v>1063</v>
      </c>
      <c r="B1065" s="1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8285</v>
      </c>
      <c r="O1065" t="s">
        <v>8286</v>
      </c>
      <c r="P1065" s="16">
        <f t="shared" si="32"/>
        <v>42583.030810185184</v>
      </c>
      <c r="Q1065" s="17">
        <f t="shared" si="33"/>
        <v>2016</v>
      </c>
    </row>
    <row r="1066" spans="1:17" ht="48" hidden="1" x14ac:dyDescent="0.2">
      <c r="A1066">
        <v>1064</v>
      </c>
      <c r="B1066" s="1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8287</v>
      </c>
      <c r="O1066" t="s">
        <v>8288</v>
      </c>
      <c r="P1066" s="16">
        <f t="shared" si="32"/>
        <v>41417.228043981479</v>
      </c>
      <c r="Q1066" s="17">
        <f t="shared" si="33"/>
        <v>2013</v>
      </c>
    </row>
    <row r="1067" spans="1:17" ht="48" hidden="1" x14ac:dyDescent="0.2">
      <c r="A1067">
        <v>1065</v>
      </c>
      <c r="B1067" s="1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8287</v>
      </c>
      <c r="O1067" t="s">
        <v>8288</v>
      </c>
      <c r="P1067" s="16">
        <f t="shared" si="32"/>
        <v>41661.381041666667</v>
      </c>
      <c r="Q1067" s="17">
        <f t="shared" si="33"/>
        <v>2014</v>
      </c>
    </row>
    <row r="1068" spans="1:17" ht="48" hidden="1" x14ac:dyDescent="0.2">
      <c r="A1068">
        <v>1066</v>
      </c>
      <c r="B1068" s="1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8287</v>
      </c>
      <c r="O1068" t="s">
        <v>8288</v>
      </c>
      <c r="P1068" s="16">
        <f t="shared" si="32"/>
        <v>41445.962754629632</v>
      </c>
      <c r="Q1068" s="17">
        <f t="shared" si="33"/>
        <v>2013</v>
      </c>
    </row>
    <row r="1069" spans="1:17" ht="48" hidden="1" x14ac:dyDescent="0.2">
      <c r="A1069">
        <v>1067</v>
      </c>
      <c r="B1069" s="1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8287</v>
      </c>
      <c r="O1069" t="s">
        <v>8288</v>
      </c>
      <c r="P1069" s="16">
        <f t="shared" si="32"/>
        <v>41599.855682870373</v>
      </c>
      <c r="Q1069" s="17">
        <f t="shared" si="33"/>
        <v>2013</v>
      </c>
    </row>
    <row r="1070" spans="1:17" ht="48" hidden="1" x14ac:dyDescent="0.2">
      <c r="A1070">
        <v>1068</v>
      </c>
      <c r="B1070" s="1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8287</v>
      </c>
      <c r="O1070" t="s">
        <v>8288</v>
      </c>
      <c r="P1070" s="16">
        <f t="shared" si="32"/>
        <v>42440.371111111104</v>
      </c>
      <c r="Q1070" s="17">
        <f t="shared" si="33"/>
        <v>2016</v>
      </c>
    </row>
    <row r="1071" spans="1:17" ht="48" hidden="1" x14ac:dyDescent="0.2">
      <c r="A1071">
        <v>1069</v>
      </c>
      <c r="B1071" s="1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8287</v>
      </c>
      <c r="O1071" t="s">
        <v>8288</v>
      </c>
      <c r="P1071" s="16">
        <f t="shared" si="32"/>
        <v>41572.229849537034</v>
      </c>
      <c r="Q1071" s="17">
        <f t="shared" si="33"/>
        <v>2013</v>
      </c>
    </row>
    <row r="1072" spans="1:17" ht="48" hidden="1" x14ac:dyDescent="0.2">
      <c r="A1072">
        <v>1070</v>
      </c>
      <c r="B1072" s="1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8287</v>
      </c>
      <c r="O1072" t="s">
        <v>8288</v>
      </c>
      <c r="P1072" s="16">
        <f t="shared" si="32"/>
        <v>41163.011828703704</v>
      </c>
      <c r="Q1072" s="17">
        <f t="shared" si="33"/>
        <v>2012</v>
      </c>
    </row>
    <row r="1073" spans="1:17" ht="48" hidden="1" x14ac:dyDescent="0.2">
      <c r="A1073">
        <v>1071</v>
      </c>
      <c r="B1073" s="1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8287</v>
      </c>
      <c r="O1073" t="s">
        <v>8288</v>
      </c>
      <c r="P1073" s="16">
        <f t="shared" si="32"/>
        <v>42295.753391203703</v>
      </c>
      <c r="Q1073" s="17">
        <f t="shared" si="33"/>
        <v>2015</v>
      </c>
    </row>
    <row r="1074" spans="1:17" ht="48" hidden="1" x14ac:dyDescent="0.2">
      <c r="A1074">
        <v>1072</v>
      </c>
      <c r="B1074" s="1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8287</v>
      </c>
      <c r="O1074" t="s">
        <v>8288</v>
      </c>
      <c r="P1074" s="16">
        <f t="shared" si="32"/>
        <v>41645.832141203704</v>
      </c>
      <c r="Q1074" s="17">
        <f t="shared" si="33"/>
        <v>2014</v>
      </c>
    </row>
    <row r="1075" spans="1:17" ht="32" hidden="1" x14ac:dyDescent="0.2">
      <c r="A1075">
        <v>1073</v>
      </c>
      <c r="B1075" s="1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8287</v>
      </c>
      <c r="O1075" t="s">
        <v>8288</v>
      </c>
      <c r="P1075" s="16">
        <f t="shared" si="32"/>
        <v>40802.964594907404</v>
      </c>
      <c r="Q1075" s="17">
        <f t="shared" si="33"/>
        <v>2011</v>
      </c>
    </row>
    <row r="1076" spans="1:17" ht="48" hidden="1" x14ac:dyDescent="0.2">
      <c r="A1076">
        <v>1074</v>
      </c>
      <c r="B1076" s="1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8287</v>
      </c>
      <c r="O1076" t="s">
        <v>8288</v>
      </c>
      <c r="P1076" s="16">
        <f t="shared" si="32"/>
        <v>41613.172974537039</v>
      </c>
      <c r="Q1076" s="17">
        <f t="shared" si="33"/>
        <v>2013</v>
      </c>
    </row>
    <row r="1077" spans="1:17" ht="32" hidden="1" x14ac:dyDescent="0.2">
      <c r="A1077">
        <v>1075</v>
      </c>
      <c r="B1077" s="1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8287</v>
      </c>
      <c r="O1077" t="s">
        <v>8288</v>
      </c>
      <c r="P1077" s="16">
        <f t="shared" si="32"/>
        <v>41005.904120370367</v>
      </c>
      <c r="Q1077" s="17">
        <f t="shared" si="33"/>
        <v>2012</v>
      </c>
    </row>
    <row r="1078" spans="1:17" ht="48" hidden="1" x14ac:dyDescent="0.2">
      <c r="A1078">
        <v>1076</v>
      </c>
      <c r="B1078" s="1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8287</v>
      </c>
      <c r="O1078" t="s">
        <v>8288</v>
      </c>
      <c r="P1078" s="16">
        <f t="shared" si="32"/>
        <v>41838.377893518518</v>
      </c>
      <c r="Q1078" s="17">
        <f t="shared" si="33"/>
        <v>2014</v>
      </c>
    </row>
    <row r="1079" spans="1:17" ht="48" hidden="1" x14ac:dyDescent="0.2">
      <c r="A1079">
        <v>1077</v>
      </c>
      <c r="B1079" s="1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8287</v>
      </c>
      <c r="O1079" t="s">
        <v>8288</v>
      </c>
      <c r="P1079" s="16">
        <f t="shared" si="32"/>
        <v>42353.16679398148</v>
      </c>
      <c r="Q1079" s="17">
        <f t="shared" si="33"/>
        <v>2015</v>
      </c>
    </row>
    <row r="1080" spans="1:17" ht="48" hidden="1" x14ac:dyDescent="0.2">
      <c r="A1080">
        <v>1078</v>
      </c>
      <c r="B1080" s="1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8287</v>
      </c>
      <c r="O1080" t="s">
        <v>8288</v>
      </c>
      <c r="P1080" s="16">
        <f t="shared" si="32"/>
        <v>40701.195844907408</v>
      </c>
      <c r="Q1080" s="17">
        <f t="shared" si="33"/>
        <v>2011</v>
      </c>
    </row>
    <row r="1081" spans="1:17" ht="48" hidden="1" x14ac:dyDescent="0.2">
      <c r="A1081">
        <v>1079</v>
      </c>
      <c r="B1081" s="1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8287</v>
      </c>
      <c r="O1081" t="s">
        <v>8288</v>
      </c>
      <c r="P1081" s="16">
        <f t="shared" si="32"/>
        <v>42479.566388888896</v>
      </c>
      <c r="Q1081" s="17">
        <f t="shared" si="33"/>
        <v>2016</v>
      </c>
    </row>
    <row r="1082" spans="1:17" ht="48" hidden="1" x14ac:dyDescent="0.2">
      <c r="A1082">
        <v>1080</v>
      </c>
      <c r="B1082" s="1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8287</v>
      </c>
      <c r="O1082" t="s">
        <v>8288</v>
      </c>
      <c r="P1082" s="16">
        <f t="shared" si="32"/>
        <v>41740.138113425928</v>
      </c>
      <c r="Q1082" s="17">
        <f t="shared" si="33"/>
        <v>2014</v>
      </c>
    </row>
    <row r="1083" spans="1:17" ht="48" hidden="1" x14ac:dyDescent="0.2">
      <c r="A1083">
        <v>1081</v>
      </c>
      <c r="B1083" s="1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8287</v>
      </c>
      <c r="O1083" t="s">
        <v>8288</v>
      </c>
      <c r="P1083" s="16">
        <f t="shared" si="32"/>
        <v>42002.926990740743</v>
      </c>
      <c r="Q1083" s="17">
        <f t="shared" si="33"/>
        <v>2014</v>
      </c>
    </row>
    <row r="1084" spans="1:17" ht="32" hidden="1" x14ac:dyDescent="0.2">
      <c r="A1084">
        <v>1082</v>
      </c>
      <c r="B1084" s="1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8287</v>
      </c>
      <c r="O1084" t="s">
        <v>8288</v>
      </c>
      <c r="P1084" s="16">
        <f t="shared" si="32"/>
        <v>41101.906111111115</v>
      </c>
      <c r="Q1084" s="17">
        <f t="shared" si="33"/>
        <v>2012</v>
      </c>
    </row>
    <row r="1085" spans="1:17" ht="48" hidden="1" x14ac:dyDescent="0.2">
      <c r="A1085">
        <v>1083</v>
      </c>
      <c r="B1085" s="1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8287</v>
      </c>
      <c r="O1085" t="s">
        <v>8288</v>
      </c>
      <c r="P1085" s="16">
        <f t="shared" si="32"/>
        <v>41793.659525462965</v>
      </c>
      <c r="Q1085" s="17">
        <f t="shared" si="33"/>
        <v>2014</v>
      </c>
    </row>
    <row r="1086" spans="1:17" ht="16" hidden="1" x14ac:dyDescent="0.2">
      <c r="A1086">
        <v>1084</v>
      </c>
      <c r="B1086" s="1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8287</v>
      </c>
      <c r="O1086" t="s">
        <v>8288</v>
      </c>
      <c r="P1086" s="16">
        <f t="shared" si="32"/>
        <v>41829.912083333329</v>
      </c>
      <c r="Q1086" s="17">
        <f t="shared" si="33"/>
        <v>2014</v>
      </c>
    </row>
    <row r="1087" spans="1:17" ht="32" hidden="1" x14ac:dyDescent="0.2">
      <c r="A1087">
        <v>1085</v>
      </c>
      <c r="B1087" s="1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8287</v>
      </c>
      <c r="O1087" t="s">
        <v>8288</v>
      </c>
      <c r="P1087" s="16">
        <f t="shared" si="32"/>
        <v>42413.671006944445</v>
      </c>
      <c r="Q1087" s="17">
        <f t="shared" si="33"/>
        <v>2016</v>
      </c>
    </row>
    <row r="1088" spans="1:17" ht="16" hidden="1" x14ac:dyDescent="0.2">
      <c r="A1088">
        <v>1086</v>
      </c>
      <c r="B1088" s="1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8287</v>
      </c>
      <c r="O1088" t="s">
        <v>8288</v>
      </c>
      <c r="P1088" s="16">
        <f t="shared" si="32"/>
        <v>41845.866793981484</v>
      </c>
      <c r="Q1088" s="17">
        <f t="shared" si="33"/>
        <v>2014</v>
      </c>
    </row>
    <row r="1089" spans="1:17" ht="48" hidden="1" x14ac:dyDescent="0.2">
      <c r="A1089">
        <v>1087</v>
      </c>
      <c r="B1089" s="1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8287</v>
      </c>
      <c r="O1089" t="s">
        <v>8288</v>
      </c>
      <c r="P1089" s="16">
        <f t="shared" si="32"/>
        <v>41775.713969907411</v>
      </c>
      <c r="Q1089" s="17">
        <f t="shared" si="33"/>
        <v>2014</v>
      </c>
    </row>
    <row r="1090" spans="1:17" ht="32" hidden="1" x14ac:dyDescent="0.2">
      <c r="A1090">
        <v>1088</v>
      </c>
      <c r="B1090" s="1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8287</v>
      </c>
      <c r="O1090" t="s">
        <v>8288</v>
      </c>
      <c r="P1090" s="16">
        <f t="shared" si="32"/>
        <v>41723.799386574072</v>
      </c>
      <c r="Q1090" s="17">
        <f t="shared" si="33"/>
        <v>2014</v>
      </c>
    </row>
    <row r="1091" spans="1:17" ht="32" hidden="1" x14ac:dyDescent="0.2">
      <c r="A1091">
        <v>1089</v>
      </c>
      <c r="B1091" s="1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8287</v>
      </c>
      <c r="O1091" t="s">
        <v>8288</v>
      </c>
      <c r="P1091" s="16">
        <f t="shared" ref="P1091:P1154" si="34">(((J1091/60)/60)/24)+DATE(1970,1,1)</f>
        <v>42151.189525462964</v>
      </c>
      <c r="Q1091" s="17">
        <f t="shared" ref="Q1091:Q1154" si="35">YEAR(P1091)</f>
        <v>2015</v>
      </c>
    </row>
    <row r="1092" spans="1:17" ht="48" hidden="1" x14ac:dyDescent="0.2">
      <c r="A1092">
        <v>1090</v>
      </c>
      <c r="B1092" s="1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8287</v>
      </c>
      <c r="O1092" t="s">
        <v>8288</v>
      </c>
      <c r="P1092" s="16">
        <f t="shared" si="34"/>
        <v>42123.185798611114</v>
      </c>
      <c r="Q1092" s="17">
        <f t="shared" si="35"/>
        <v>2015</v>
      </c>
    </row>
    <row r="1093" spans="1:17" ht="48" hidden="1" x14ac:dyDescent="0.2">
      <c r="A1093">
        <v>1091</v>
      </c>
      <c r="B1093" s="1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8287</v>
      </c>
      <c r="O1093" t="s">
        <v>8288</v>
      </c>
      <c r="P1093" s="16">
        <f t="shared" si="34"/>
        <v>42440.820277777777</v>
      </c>
      <c r="Q1093" s="17">
        <f t="shared" si="35"/>
        <v>2016</v>
      </c>
    </row>
    <row r="1094" spans="1:17" ht="48" hidden="1" x14ac:dyDescent="0.2">
      <c r="A1094">
        <v>1092</v>
      </c>
      <c r="B1094" s="1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8287</v>
      </c>
      <c r="O1094" t="s">
        <v>8288</v>
      </c>
      <c r="P1094" s="16">
        <f t="shared" si="34"/>
        <v>41250.025902777779</v>
      </c>
      <c r="Q1094" s="17">
        <f t="shared" si="35"/>
        <v>2012</v>
      </c>
    </row>
    <row r="1095" spans="1:17" ht="48" hidden="1" x14ac:dyDescent="0.2">
      <c r="A1095">
        <v>1093</v>
      </c>
      <c r="B1095" s="1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8287</v>
      </c>
      <c r="O1095" t="s">
        <v>8288</v>
      </c>
      <c r="P1095" s="16">
        <f t="shared" si="34"/>
        <v>42396.973807870367</v>
      </c>
      <c r="Q1095" s="17">
        <f t="shared" si="35"/>
        <v>2016</v>
      </c>
    </row>
    <row r="1096" spans="1:17" ht="48" hidden="1" x14ac:dyDescent="0.2">
      <c r="A1096">
        <v>1094</v>
      </c>
      <c r="B1096" s="1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8287</v>
      </c>
      <c r="O1096" t="s">
        <v>8288</v>
      </c>
      <c r="P1096" s="16">
        <f t="shared" si="34"/>
        <v>40795.713344907403</v>
      </c>
      <c r="Q1096" s="17">
        <f t="shared" si="35"/>
        <v>2011</v>
      </c>
    </row>
    <row r="1097" spans="1:17" ht="48" hidden="1" x14ac:dyDescent="0.2">
      <c r="A1097">
        <v>1095</v>
      </c>
      <c r="B1097" s="1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8287</v>
      </c>
      <c r="O1097" t="s">
        <v>8288</v>
      </c>
      <c r="P1097" s="16">
        <f t="shared" si="34"/>
        <v>41486.537268518521</v>
      </c>
      <c r="Q1097" s="17">
        <f t="shared" si="35"/>
        <v>2013</v>
      </c>
    </row>
    <row r="1098" spans="1:17" ht="48" hidden="1" x14ac:dyDescent="0.2">
      <c r="A1098">
        <v>1096</v>
      </c>
      <c r="B1098" s="1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8287</v>
      </c>
      <c r="O1098" t="s">
        <v>8288</v>
      </c>
      <c r="P1098" s="16">
        <f t="shared" si="34"/>
        <v>41885.51798611111</v>
      </c>
      <c r="Q1098" s="17">
        <f t="shared" si="35"/>
        <v>2014</v>
      </c>
    </row>
    <row r="1099" spans="1:17" ht="48" hidden="1" x14ac:dyDescent="0.2">
      <c r="A1099">
        <v>1097</v>
      </c>
      <c r="B1099" s="1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8287</v>
      </c>
      <c r="O1099" t="s">
        <v>8288</v>
      </c>
      <c r="P1099" s="16">
        <f t="shared" si="34"/>
        <v>41660.792557870373</v>
      </c>
      <c r="Q1099" s="17">
        <f t="shared" si="35"/>
        <v>2014</v>
      </c>
    </row>
    <row r="1100" spans="1:17" ht="32" hidden="1" x14ac:dyDescent="0.2">
      <c r="A1100">
        <v>1098</v>
      </c>
      <c r="B1100" s="1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8287</v>
      </c>
      <c r="O1100" t="s">
        <v>8288</v>
      </c>
      <c r="P1100" s="16">
        <f t="shared" si="34"/>
        <v>41712.762673611112</v>
      </c>
      <c r="Q1100" s="17">
        <f t="shared" si="35"/>
        <v>2014</v>
      </c>
    </row>
    <row r="1101" spans="1:17" ht="48" hidden="1" x14ac:dyDescent="0.2">
      <c r="A1101">
        <v>1099</v>
      </c>
      <c r="B1101" s="1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8287</v>
      </c>
      <c r="O1101" t="s">
        <v>8288</v>
      </c>
      <c r="P1101" s="16">
        <f t="shared" si="34"/>
        <v>42107.836435185185</v>
      </c>
      <c r="Q1101" s="17">
        <f t="shared" si="35"/>
        <v>2015</v>
      </c>
    </row>
    <row r="1102" spans="1:17" ht="48" hidden="1" x14ac:dyDescent="0.2">
      <c r="A1102">
        <v>1100</v>
      </c>
      <c r="B1102" s="1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8287</v>
      </c>
      <c r="O1102" t="s">
        <v>8288</v>
      </c>
      <c r="P1102" s="16">
        <f t="shared" si="34"/>
        <v>42384.110775462963</v>
      </c>
      <c r="Q1102" s="17">
        <f t="shared" si="35"/>
        <v>2016</v>
      </c>
    </row>
    <row r="1103" spans="1:17" ht="32" hidden="1" x14ac:dyDescent="0.2">
      <c r="A1103">
        <v>1101</v>
      </c>
      <c r="B1103" s="1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8287</v>
      </c>
      <c r="O1103" t="s">
        <v>8288</v>
      </c>
      <c r="P1103" s="16">
        <f t="shared" si="34"/>
        <v>42538.77243055556</v>
      </c>
      <c r="Q1103" s="17">
        <f t="shared" si="35"/>
        <v>2016</v>
      </c>
    </row>
    <row r="1104" spans="1:17" ht="48" hidden="1" x14ac:dyDescent="0.2">
      <c r="A1104">
        <v>1102</v>
      </c>
      <c r="B1104" s="1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8287</v>
      </c>
      <c r="O1104" t="s">
        <v>8288</v>
      </c>
      <c r="P1104" s="16">
        <f t="shared" si="34"/>
        <v>41577.045428240745</v>
      </c>
      <c r="Q1104" s="17">
        <f t="shared" si="35"/>
        <v>2013</v>
      </c>
    </row>
    <row r="1105" spans="1:17" ht="48" hidden="1" x14ac:dyDescent="0.2">
      <c r="A1105">
        <v>1103</v>
      </c>
      <c r="B1105" s="1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8287</v>
      </c>
      <c r="O1105" t="s">
        <v>8288</v>
      </c>
      <c r="P1105" s="16">
        <f t="shared" si="34"/>
        <v>42479.22210648148</v>
      </c>
      <c r="Q1105" s="17">
        <f t="shared" si="35"/>
        <v>2016</v>
      </c>
    </row>
    <row r="1106" spans="1:17" ht="48" hidden="1" x14ac:dyDescent="0.2">
      <c r="A1106">
        <v>1104</v>
      </c>
      <c r="B1106" s="1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8287</v>
      </c>
      <c r="O1106" t="s">
        <v>8288</v>
      </c>
      <c r="P1106" s="16">
        <f t="shared" si="34"/>
        <v>41771.40996527778</v>
      </c>
      <c r="Q1106" s="17">
        <f t="shared" si="35"/>
        <v>2014</v>
      </c>
    </row>
    <row r="1107" spans="1:17" ht="48" hidden="1" x14ac:dyDescent="0.2">
      <c r="A1107">
        <v>1105</v>
      </c>
      <c r="B1107" s="1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8287</v>
      </c>
      <c r="O1107" t="s">
        <v>8288</v>
      </c>
      <c r="P1107" s="16">
        <f t="shared" si="34"/>
        <v>41692.135729166665</v>
      </c>
      <c r="Q1107" s="17">
        <f t="shared" si="35"/>
        <v>2014</v>
      </c>
    </row>
    <row r="1108" spans="1:17" ht="48" hidden="1" x14ac:dyDescent="0.2">
      <c r="A1108">
        <v>1106</v>
      </c>
      <c r="B1108" s="1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8287</v>
      </c>
      <c r="O1108" t="s">
        <v>8288</v>
      </c>
      <c r="P1108" s="16">
        <f t="shared" si="34"/>
        <v>40973.740451388891</v>
      </c>
      <c r="Q1108" s="17">
        <f t="shared" si="35"/>
        <v>2012</v>
      </c>
    </row>
    <row r="1109" spans="1:17" ht="64" hidden="1" x14ac:dyDescent="0.2">
      <c r="A1109">
        <v>1107</v>
      </c>
      <c r="B1109" s="1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8287</v>
      </c>
      <c r="O1109" t="s">
        <v>8288</v>
      </c>
      <c r="P1109" s="16">
        <f t="shared" si="34"/>
        <v>41813.861388888887</v>
      </c>
      <c r="Q1109" s="17">
        <f t="shared" si="35"/>
        <v>2014</v>
      </c>
    </row>
    <row r="1110" spans="1:17" ht="48" hidden="1" x14ac:dyDescent="0.2">
      <c r="A1110">
        <v>1108</v>
      </c>
      <c r="B1110" s="1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8287</v>
      </c>
      <c r="O1110" t="s">
        <v>8288</v>
      </c>
      <c r="P1110" s="16">
        <f t="shared" si="34"/>
        <v>40952.636979166666</v>
      </c>
      <c r="Q1110" s="17">
        <f t="shared" si="35"/>
        <v>2012</v>
      </c>
    </row>
    <row r="1111" spans="1:17" ht="48" hidden="1" x14ac:dyDescent="0.2">
      <c r="A1111">
        <v>1109</v>
      </c>
      <c r="B1111" s="1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8287</v>
      </c>
      <c r="O1111" t="s">
        <v>8288</v>
      </c>
      <c r="P1111" s="16">
        <f t="shared" si="34"/>
        <v>42662.752199074079</v>
      </c>
      <c r="Q1111" s="17">
        <f t="shared" si="35"/>
        <v>2016</v>
      </c>
    </row>
    <row r="1112" spans="1:17" ht="48" hidden="1" x14ac:dyDescent="0.2">
      <c r="A1112">
        <v>1110</v>
      </c>
      <c r="B1112" s="1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8287</v>
      </c>
      <c r="O1112" t="s">
        <v>8288</v>
      </c>
      <c r="P1112" s="16">
        <f t="shared" si="34"/>
        <v>41220.933124999996</v>
      </c>
      <c r="Q1112" s="17">
        <f t="shared" si="35"/>
        <v>2012</v>
      </c>
    </row>
    <row r="1113" spans="1:17" ht="48" hidden="1" x14ac:dyDescent="0.2">
      <c r="A1113">
        <v>1111</v>
      </c>
      <c r="B1113" s="1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8287</v>
      </c>
      <c r="O1113" t="s">
        <v>8288</v>
      </c>
      <c r="P1113" s="16">
        <f t="shared" si="34"/>
        <v>42347.203587962969</v>
      </c>
      <c r="Q1113" s="17">
        <f t="shared" si="35"/>
        <v>2015</v>
      </c>
    </row>
    <row r="1114" spans="1:17" ht="48" hidden="1" x14ac:dyDescent="0.2">
      <c r="A1114">
        <v>1112</v>
      </c>
      <c r="B1114" s="1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8287</v>
      </c>
      <c r="O1114" t="s">
        <v>8288</v>
      </c>
      <c r="P1114" s="16">
        <f t="shared" si="34"/>
        <v>41963.759386574078</v>
      </c>
      <c r="Q1114" s="17">
        <f t="shared" si="35"/>
        <v>2014</v>
      </c>
    </row>
    <row r="1115" spans="1:17" ht="48" hidden="1" x14ac:dyDescent="0.2">
      <c r="A1115">
        <v>1113</v>
      </c>
      <c r="B1115" s="1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8287</v>
      </c>
      <c r="O1115" t="s">
        <v>8288</v>
      </c>
      <c r="P1115" s="16">
        <f t="shared" si="34"/>
        <v>41835.977083333331</v>
      </c>
      <c r="Q1115" s="17">
        <f t="shared" si="35"/>
        <v>2014</v>
      </c>
    </row>
    <row r="1116" spans="1:17" ht="48" hidden="1" x14ac:dyDescent="0.2">
      <c r="A1116">
        <v>1114</v>
      </c>
      <c r="B1116" s="1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8287</v>
      </c>
      <c r="O1116" t="s">
        <v>8288</v>
      </c>
      <c r="P1116" s="16">
        <f t="shared" si="34"/>
        <v>41526.345914351856</v>
      </c>
      <c r="Q1116" s="17">
        <f t="shared" si="35"/>
        <v>2013</v>
      </c>
    </row>
    <row r="1117" spans="1:17" ht="48" hidden="1" x14ac:dyDescent="0.2">
      <c r="A1117">
        <v>1115</v>
      </c>
      <c r="B1117" s="1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8287</v>
      </c>
      <c r="O1117" t="s">
        <v>8288</v>
      </c>
      <c r="P1117" s="16">
        <f t="shared" si="34"/>
        <v>42429.695543981477</v>
      </c>
      <c r="Q1117" s="17">
        <f t="shared" si="35"/>
        <v>2016</v>
      </c>
    </row>
    <row r="1118" spans="1:17" ht="32" hidden="1" x14ac:dyDescent="0.2">
      <c r="A1118">
        <v>1116</v>
      </c>
      <c r="B1118" s="1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8287</v>
      </c>
      <c r="O1118" t="s">
        <v>8288</v>
      </c>
      <c r="P1118" s="16">
        <f t="shared" si="34"/>
        <v>41009.847314814811</v>
      </c>
      <c r="Q1118" s="17">
        <f t="shared" si="35"/>
        <v>2012</v>
      </c>
    </row>
    <row r="1119" spans="1:17" ht="48" hidden="1" x14ac:dyDescent="0.2">
      <c r="A1119">
        <v>1117</v>
      </c>
      <c r="B1119" s="1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8287</v>
      </c>
      <c r="O1119" t="s">
        <v>8288</v>
      </c>
      <c r="P1119" s="16">
        <f t="shared" si="34"/>
        <v>42333.598530092597</v>
      </c>
      <c r="Q1119" s="17">
        <f t="shared" si="35"/>
        <v>2015</v>
      </c>
    </row>
    <row r="1120" spans="1:17" ht="48" hidden="1" x14ac:dyDescent="0.2">
      <c r="A1120">
        <v>1118</v>
      </c>
      <c r="B1120" s="1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8287</v>
      </c>
      <c r="O1120" t="s">
        <v>8288</v>
      </c>
      <c r="P1120" s="16">
        <f t="shared" si="34"/>
        <v>41704.16642361111</v>
      </c>
      <c r="Q1120" s="17">
        <f t="shared" si="35"/>
        <v>2014</v>
      </c>
    </row>
    <row r="1121" spans="1:17" ht="48" hidden="1" x14ac:dyDescent="0.2">
      <c r="A1121">
        <v>1119</v>
      </c>
      <c r="B1121" s="1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8287</v>
      </c>
      <c r="O1121" t="s">
        <v>8288</v>
      </c>
      <c r="P1121" s="16">
        <f t="shared" si="34"/>
        <v>41722.792407407411</v>
      </c>
      <c r="Q1121" s="17">
        <f t="shared" si="35"/>
        <v>2014</v>
      </c>
    </row>
    <row r="1122" spans="1:17" ht="32" hidden="1" x14ac:dyDescent="0.2">
      <c r="A1122">
        <v>1120</v>
      </c>
      <c r="B1122" s="1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8287</v>
      </c>
      <c r="O1122" t="s">
        <v>8288</v>
      </c>
      <c r="P1122" s="16">
        <f t="shared" si="34"/>
        <v>40799.872685185182</v>
      </c>
      <c r="Q1122" s="17">
        <f t="shared" si="35"/>
        <v>2011</v>
      </c>
    </row>
    <row r="1123" spans="1:17" ht="48" hidden="1" x14ac:dyDescent="0.2">
      <c r="A1123">
        <v>1121</v>
      </c>
      <c r="B1123" s="1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8287</v>
      </c>
      <c r="O1123" t="s">
        <v>8288</v>
      </c>
      <c r="P1123" s="16">
        <f t="shared" si="34"/>
        <v>42412.934212962966</v>
      </c>
      <c r="Q1123" s="17">
        <f t="shared" si="35"/>
        <v>2016</v>
      </c>
    </row>
    <row r="1124" spans="1:17" ht="48" hidden="1" x14ac:dyDescent="0.2">
      <c r="A1124">
        <v>1122</v>
      </c>
      <c r="B1124" s="1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8287</v>
      </c>
      <c r="O1124" t="s">
        <v>8288</v>
      </c>
      <c r="P1124" s="16">
        <f t="shared" si="34"/>
        <v>41410.703993055555</v>
      </c>
      <c r="Q1124" s="17">
        <f t="shared" si="35"/>
        <v>2013</v>
      </c>
    </row>
    <row r="1125" spans="1:17" ht="48" hidden="1" x14ac:dyDescent="0.2">
      <c r="A1125">
        <v>1123</v>
      </c>
      <c r="B1125" s="1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8287</v>
      </c>
      <c r="O1125" t="s">
        <v>8288</v>
      </c>
      <c r="P1125" s="16">
        <f t="shared" si="34"/>
        <v>41718.5237037037</v>
      </c>
      <c r="Q1125" s="17">
        <f t="shared" si="35"/>
        <v>2014</v>
      </c>
    </row>
    <row r="1126" spans="1:17" ht="48" hidden="1" x14ac:dyDescent="0.2">
      <c r="A1126">
        <v>1124</v>
      </c>
      <c r="B1126" s="1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8287</v>
      </c>
      <c r="O1126" t="s">
        <v>8289</v>
      </c>
      <c r="P1126" s="16">
        <f t="shared" si="34"/>
        <v>42094.667256944449</v>
      </c>
      <c r="Q1126" s="17">
        <f t="shared" si="35"/>
        <v>2015</v>
      </c>
    </row>
    <row r="1127" spans="1:17" ht="48" hidden="1" x14ac:dyDescent="0.2">
      <c r="A1127">
        <v>1125</v>
      </c>
      <c r="B1127" s="1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8287</v>
      </c>
      <c r="O1127" t="s">
        <v>8289</v>
      </c>
      <c r="P1127" s="16">
        <f t="shared" si="34"/>
        <v>42212.624189814815</v>
      </c>
      <c r="Q1127" s="17">
        <f t="shared" si="35"/>
        <v>2015</v>
      </c>
    </row>
    <row r="1128" spans="1:17" ht="32" hidden="1" x14ac:dyDescent="0.2">
      <c r="A1128">
        <v>1126</v>
      </c>
      <c r="B1128" s="1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8287</v>
      </c>
      <c r="O1128" t="s">
        <v>8289</v>
      </c>
      <c r="P1128" s="16">
        <f t="shared" si="34"/>
        <v>42535.327476851846</v>
      </c>
      <c r="Q1128" s="17">
        <f t="shared" si="35"/>
        <v>2016</v>
      </c>
    </row>
    <row r="1129" spans="1:17" ht="64" hidden="1" x14ac:dyDescent="0.2">
      <c r="A1129">
        <v>1127</v>
      </c>
      <c r="B1129" s="1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8287</v>
      </c>
      <c r="O1129" t="s">
        <v>8289</v>
      </c>
      <c r="P1129" s="16">
        <f t="shared" si="34"/>
        <v>41926.854166666664</v>
      </c>
      <c r="Q1129" s="17">
        <f t="shared" si="35"/>
        <v>2014</v>
      </c>
    </row>
    <row r="1130" spans="1:17" ht="16" hidden="1" x14ac:dyDescent="0.2">
      <c r="A1130">
        <v>1128</v>
      </c>
      <c r="B1130" s="1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8287</v>
      </c>
      <c r="O1130" t="s">
        <v>8289</v>
      </c>
      <c r="P1130" s="16">
        <f t="shared" si="34"/>
        <v>41828.649502314816</v>
      </c>
      <c r="Q1130" s="17">
        <f t="shared" si="35"/>
        <v>2014</v>
      </c>
    </row>
    <row r="1131" spans="1:17" ht="48" hidden="1" x14ac:dyDescent="0.2">
      <c r="A1131">
        <v>1129</v>
      </c>
      <c r="B1131" s="1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8287</v>
      </c>
      <c r="O1131" t="s">
        <v>8289</v>
      </c>
      <c r="P1131" s="16">
        <f t="shared" si="34"/>
        <v>42496.264965277776</v>
      </c>
      <c r="Q1131" s="17">
        <f t="shared" si="35"/>
        <v>2016</v>
      </c>
    </row>
    <row r="1132" spans="1:17" ht="48" hidden="1" x14ac:dyDescent="0.2">
      <c r="A1132">
        <v>1130</v>
      </c>
      <c r="B1132" s="1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8287</v>
      </c>
      <c r="O1132" t="s">
        <v>8289</v>
      </c>
      <c r="P1132" s="16">
        <f t="shared" si="34"/>
        <v>41908.996527777781</v>
      </c>
      <c r="Q1132" s="17">
        <f t="shared" si="35"/>
        <v>2014</v>
      </c>
    </row>
    <row r="1133" spans="1:17" ht="48" hidden="1" x14ac:dyDescent="0.2">
      <c r="A1133">
        <v>1131</v>
      </c>
      <c r="B1133" s="1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8287</v>
      </c>
      <c r="O1133" t="s">
        <v>8289</v>
      </c>
      <c r="P1133" s="16">
        <f t="shared" si="34"/>
        <v>42332.908194444448</v>
      </c>
      <c r="Q1133" s="17">
        <f t="shared" si="35"/>
        <v>2015</v>
      </c>
    </row>
    <row r="1134" spans="1:17" ht="48" hidden="1" x14ac:dyDescent="0.2">
      <c r="A1134">
        <v>1132</v>
      </c>
      <c r="B1134" s="1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8287</v>
      </c>
      <c r="O1134" t="s">
        <v>8289</v>
      </c>
      <c r="P1134" s="16">
        <f t="shared" si="34"/>
        <v>42706.115405092598</v>
      </c>
      <c r="Q1134" s="17">
        <f t="shared" si="35"/>
        <v>2016</v>
      </c>
    </row>
    <row r="1135" spans="1:17" ht="48" hidden="1" x14ac:dyDescent="0.2">
      <c r="A1135">
        <v>1133</v>
      </c>
      <c r="B1135" s="1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8287</v>
      </c>
      <c r="O1135" t="s">
        <v>8289</v>
      </c>
      <c r="P1135" s="16">
        <f t="shared" si="34"/>
        <v>41821.407187500001</v>
      </c>
      <c r="Q1135" s="17">
        <f t="shared" si="35"/>
        <v>2014</v>
      </c>
    </row>
    <row r="1136" spans="1:17" ht="48" hidden="1" x14ac:dyDescent="0.2">
      <c r="A1136">
        <v>1134</v>
      </c>
      <c r="B1136" s="1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8287</v>
      </c>
      <c r="O1136" t="s">
        <v>8289</v>
      </c>
      <c r="P1136" s="16">
        <f t="shared" si="34"/>
        <v>41958.285046296296</v>
      </c>
      <c r="Q1136" s="17">
        <f t="shared" si="35"/>
        <v>2014</v>
      </c>
    </row>
    <row r="1137" spans="1:17" ht="64" hidden="1" x14ac:dyDescent="0.2">
      <c r="A1137">
        <v>1135</v>
      </c>
      <c r="B1137" s="1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8287</v>
      </c>
      <c r="O1137" t="s">
        <v>8289</v>
      </c>
      <c r="P1137" s="16">
        <f t="shared" si="34"/>
        <v>42558.989513888882</v>
      </c>
      <c r="Q1137" s="17">
        <f t="shared" si="35"/>
        <v>2016</v>
      </c>
    </row>
    <row r="1138" spans="1:17" ht="48" hidden="1" x14ac:dyDescent="0.2">
      <c r="A1138">
        <v>1136</v>
      </c>
      <c r="B1138" s="1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8287</v>
      </c>
      <c r="O1138" t="s">
        <v>8289</v>
      </c>
      <c r="P1138" s="16">
        <f t="shared" si="34"/>
        <v>42327.671631944439</v>
      </c>
      <c r="Q1138" s="17">
        <f t="shared" si="35"/>
        <v>2015</v>
      </c>
    </row>
    <row r="1139" spans="1:17" ht="48" hidden="1" x14ac:dyDescent="0.2">
      <c r="A1139">
        <v>1137</v>
      </c>
      <c r="B1139" s="1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8287</v>
      </c>
      <c r="O1139" t="s">
        <v>8289</v>
      </c>
      <c r="P1139" s="16">
        <f t="shared" si="34"/>
        <v>42453.819687499999</v>
      </c>
      <c r="Q1139" s="17">
        <f t="shared" si="35"/>
        <v>2016</v>
      </c>
    </row>
    <row r="1140" spans="1:17" ht="48" hidden="1" x14ac:dyDescent="0.2">
      <c r="A1140">
        <v>1138</v>
      </c>
      <c r="B1140" s="1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8287</v>
      </c>
      <c r="O1140" t="s">
        <v>8289</v>
      </c>
      <c r="P1140" s="16">
        <f t="shared" si="34"/>
        <v>42736.9066087963</v>
      </c>
      <c r="Q1140" s="17">
        <f t="shared" si="35"/>
        <v>2017</v>
      </c>
    </row>
    <row r="1141" spans="1:17" ht="48" hidden="1" x14ac:dyDescent="0.2">
      <c r="A1141">
        <v>1139</v>
      </c>
      <c r="B1141" s="1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8287</v>
      </c>
      <c r="O1141" t="s">
        <v>8289</v>
      </c>
      <c r="P1141" s="16">
        <f t="shared" si="34"/>
        <v>41975.347523148142</v>
      </c>
      <c r="Q1141" s="17">
        <f t="shared" si="35"/>
        <v>2014</v>
      </c>
    </row>
    <row r="1142" spans="1:17" ht="48" hidden="1" x14ac:dyDescent="0.2">
      <c r="A1142">
        <v>1140</v>
      </c>
      <c r="B1142" s="1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8287</v>
      </c>
      <c r="O1142" t="s">
        <v>8289</v>
      </c>
      <c r="P1142" s="16">
        <f t="shared" si="34"/>
        <v>42192.462048611109</v>
      </c>
      <c r="Q1142" s="17">
        <f t="shared" si="35"/>
        <v>2015</v>
      </c>
    </row>
    <row r="1143" spans="1:17" ht="16" hidden="1" x14ac:dyDescent="0.2">
      <c r="A1143">
        <v>1141</v>
      </c>
      <c r="B1143" s="1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8287</v>
      </c>
      <c r="O1143" t="s">
        <v>8289</v>
      </c>
      <c r="P1143" s="16">
        <f t="shared" si="34"/>
        <v>42164.699652777781</v>
      </c>
      <c r="Q1143" s="17">
        <f t="shared" si="35"/>
        <v>2015</v>
      </c>
    </row>
    <row r="1144" spans="1:17" ht="48" hidden="1" x14ac:dyDescent="0.2">
      <c r="A1144">
        <v>1142</v>
      </c>
      <c r="B1144" s="1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8287</v>
      </c>
      <c r="O1144" t="s">
        <v>8289</v>
      </c>
      <c r="P1144" s="16">
        <f t="shared" si="34"/>
        <v>42022.006099537044</v>
      </c>
      <c r="Q1144" s="17">
        <f t="shared" si="35"/>
        <v>2015</v>
      </c>
    </row>
    <row r="1145" spans="1:17" ht="48" hidden="1" x14ac:dyDescent="0.2">
      <c r="A1145">
        <v>1143</v>
      </c>
      <c r="B1145" s="1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8287</v>
      </c>
      <c r="O1145" t="s">
        <v>8289</v>
      </c>
      <c r="P1145" s="16">
        <f t="shared" si="34"/>
        <v>42325.19358796296</v>
      </c>
      <c r="Q1145" s="17">
        <f t="shared" si="35"/>
        <v>2015</v>
      </c>
    </row>
    <row r="1146" spans="1:17" ht="48" hidden="1" x14ac:dyDescent="0.2">
      <c r="A1146">
        <v>1144</v>
      </c>
      <c r="B1146" s="1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8290</v>
      </c>
      <c r="O1146" t="s">
        <v>8291</v>
      </c>
      <c r="P1146" s="16">
        <f t="shared" si="34"/>
        <v>42093.181944444441</v>
      </c>
      <c r="Q1146" s="17">
        <f t="shared" si="35"/>
        <v>2015</v>
      </c>
    </row>
    <row r="1147" spans="1:17" ht="48" hidden="1" x14ac:dyDescent="0.2">
      <c r="A1147">
        <v>1145</v>
      </c>
      <c r="B1147" s="1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8290</v>
      </c>
      <c r="O1147" t="s">
        <v>8291</v>
      </c>
      <c r="P1147" s="16">
        <f t="shared" si="34"/>
        <v>41854.747592592597</v>
      </c>
      <c r="Q1147" s="17">
        <f t="shared" si="35"/>
        <v>2014</v>
      </c>
    </row>
    <row r="1148" spans="1:17" ht="32" hidden="1" x14ac:dyDescent="0.2">
      <c r="A1148">
        <v>1146</v>
      </c>
      <c r="B1148" s="1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8290</v>
      </c>
      <c r="O1148" t="s">
        <v>8291</v>
      </c>
      <c r="P1148" s="16">
        <f t="shared" si="34"/>
        <v>41723.9533912037</v>
      </c>
      <c r="Q1148" s="17">
        <f t="shared" si="35"/>
        <v>2014</v>
      </c>
    </row>
    <row r="1149" spans="1:17" ht="48" hidden="1" x14ac:dyDescent="0.2">
      <c r="A1149">
        <v>1147</v>
      </c>
      <c r="B1149" s="1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8290</v>
      </c>
      <c r="O1149" t="s">
        <v>8291</v>
      </c>
      <c r="P1149" s="16">
        <f t="shared" si="34"/>
        <v>41871.972025462965</v>
      </c>
      <c r="Q1149" s="17">
        <f t="shared" si="35"/>
        <v>2014</v>
      </c>
    </row>
    <row r="1150" spans="1:17" ht="32" hidden="1" x14ac:dyDescent="0.2">
      <c r="A1150">
        <v>1148</v>
      </c>
      <c r="B1150" s="1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8290</v>
      </c>
      <c r="O1150" t="s">
        <v>8291</v>
      </c>
      <c r="P1150" s="16">
        <f t="shared" si="34"/>
        <v>42675.171076388884</v>
      </c>
      <c r="Q1150" s="17">
        <f t="shared" si="35"/>
        <v>2016</v>
      </c>
    </row>
    <row r="1151" spans="1:17" ht="32" hidden="1" x14ac:dyDescent="0.2">
      <c r="A1151">
        <v>1149</v>
      </c>
      <c r="B1151" s="1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8290</v>
      </c>
      <c r="O1151" t="s">
        <v>8291</v>
      </c>
      <c r="P1151" s="16">
        <f t="shared" si="34"/>
        <v>42507.71025462963</v>
      </c>
      <c r="Q1151" s="17">
        <f t="shared" si="35"/>
        <v>2016</v>
      </c>
    </row>
    <row r="1152" spans="1:17" ht="32" hidden="1" x14ac:dyDescent="0.2">
      <c r="A1152">
        <v>1150</v>
      </c>
      <c r="B1152" s="1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8290</v>
      </c>
      <c r="O1152" t="s">
        <v>8291</v>
      </c>
      <c r="P1152" s="16">
        <f t="shared" si="34"/>
        <v>42317.954571759255</v>
      </c>
      <c r="Q1152" s="17">
        <f t="shared" si="35"/>
        <v>2015</v>
      </c>
    </row>
    <row r="1153" spans="1:17" ht="48" hidden="1" x14ac:dyDescent="0.2">
      <c r="A1153">
        <v>1151</v>
      </c>
      <c r="B1153" s="1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8290</v>
      </c>
      <c r="O1153" t="s">
        <v>8291</v>
      </c>
      <c r="P1153" s="16">
        <f t="shared" si="34"/>
        <v>42224.102581018517</v>
      </c>
      <c r="Q1153" s="17">
        <f t="shared" si="35"/>
        <v>2015</v>
      </c>
    </row>
    <row r="1154" spans="1:17" ht="16" hidden="1" x14ac:dyDescent="0.2">
      <c r="A1154">
        <v>1152</v>
      </c>
      <c r="B1154" s="1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8290</v>
      </c>
      <c r="O1154" t="s">
        <v>8291</v>
      </c>
      <c r="P1154" s="16">
        <f t="shared" si="34"/>
        <v>42109.709629629629</v>
      </c>
      <c r="Q1154" s="17">
        <f t="shared" si="35"/>
        <v>2015</v>
      </c>
    </row>
    <row r="1155" spans="1:17" ht="32" hidden="1" x14ac:dyDescent="0.2">
      <c r="A1155">
        <v>1153</v>
      </c>
      <c r="B1155" s="1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8290</v>
      </c>
      <c r="O1155" t="s">
        <v>8291</v>
      </c>
      <c r="P1155" s="16">
        <f t="shared" ref="P1155:P1218" si="36">(((J1155/60)/60)/24)+DATE(1970,1,1)</f>
        <v>42143.714178240742</v>
      </c>
      <c r="Q1155" s="17">
        <f t="shared" ref="Q1155:Q1218" si="37">YEAR(P1155)</f>
        <v>2015</v>
      </c>
    </row>
    <row r="1156" spans="1:17" ht="48" hidden="1" x14ac:dyDescent="0.2">
      <c r="A1156">
        <v>1154</v>
      </c>
      <c r="B1156" s="1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8290</v>
      </c>
      <c r="O1156" t="s">
        <v>8291</v>
      </c>
      <c r="P1156" s="16">
        <f t="shared" si="36"/>
        <v>42223.108865740738</v>
      </c>
      <c r="Q1156" s="17">
        <f t="shared" si="37"/>
        <v>2015</v>
      </c>
    </row>
    <row r="1157" spans="1:17" ht="48" hidden="1" x14ac:dyDescent="0.2">
      <c r="A1157">
        <v>1155</v>
      </c>
      <c r="B1157" s="1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8290</v>
      </c>
      <c r="O1157" t="s">
        <v>8291</v>
      </c>
      <c r="P1157" s="16">
        <f t="shared" si="36"/>
        <v>41835.763981481483</v>
      </c>
      <c r="Q1157" s="17">
        <f t="shared" si="37"/>
        <v>2014</v>
      </c>
    </row>
    <row r="1158" spans="1:17" ht="48" hidden="1" x14ac:dyDescent="0.2">
      <c r="A1158">
        <v>1156</v>
      </c>
      <c r="B1158" s="1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8290</v>
      </c>
      <c r="O1158" t="s">
        <v>8291</v>
      </c>
      <c r="P1158" s="16">
        <f t="shared" si="36"/>
        <v>42029.07131944444</v>
      </c>
      <c r="Q1158" s="17">
        <f t="shared" si="37"/>
        <v>2015</v>
      </c>
    </row>
    <row r="1159" spans="1:17" ht="48" hidden="1" x14ac:dyDescent="0.2">
      <c r="A1159">
        <v>1157</v>
      </c>
      <c r="B1159" s="1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8290</v>
      </c>
      <c r="O1159" t="s">
        <v>8291</v>
      </c>
      <c r="P1159" s="16">
        <f t="shared" si="36"/>
        <v>41918.628240740742</v>
      </c>
      <c r="Q1159" s="17">
        <f t="shared" si="37"/>
        <v>2014</v>
      </c>
    </row>
    <row r="1160" spans="1:17" ht="48" hidden="1" x14ac:dyDescent="0.2">
      <c r="A1160">
        <v>1158</v>
      </c>
      <c r="B1160" s="1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8290</v>
      </c>
      <c r="O1160" t="s">
        <v>8291</v>
      </c>
      <c r="P1160" s="16">
        <f t="shared" si="36"/>
        <v>41952.09175925926</v>
      </c>
      <c r="Q1160" s="17">
        <f t="shared" si="37"/>
        <v>2014</v>
      </c>
    </row>
    <row r="1161" spans="1:17" ht="48" hidden="1" x14ac:dyDescent="0.2">
      <c r="A1161">
        <v>1159</v>
      </c>
      <c r="B1161" s="1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8290</v>
      </c>
      <c r="O1161" t="s">
        <v>8291</v>
      </c>
      <c r="P1161" s="16">
        <f t="shared" si="36"/>
        <v>42154.726446759261</v>
      </c>
      <c r="Q1161" s="17">
        <f t="shared" si="37"/>
        <v>2015</v>
      </c>
    </row>
    <row r="1162" spans="1:17" ht="48" hidden="1" x14ac:dyDescent="0.2">
      <c r="A1162">
        <v>1160</v>
      </c>
      <c r="B1162" s="1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8290</v>
      </c>
      <c r="O1162" t="s">
        <v>8291</v>
      </c>
      <c r="P1162" s="16">
        <f t="shared" si="36"/>
        <v>42061.154930555553</v>
      </c>
      <c r="Q1162" s="17">
        <f t="shared" si="37"/>
        <v>2015</v>
      </c>
    </row>
    <row r="1163" spans="1:17" ht="48" hidden="1" x14ac:dyDescent="0.2">
      <c r="A1163">
        <v>1161</v>
      </c>
      <c r="B1163" s="1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8290</v>
      </c>
      <c r="O1163" t="s">
        <v>8291</v>
      </c>
      <c r="P1163" s="16">
        <f t="shared" si="36"/>
        <v>42122.629502314812</v>
      </c>
      <c r="Q1163" s="17">
        <f t="shared" si="37"/>
        <v>2015</v>
      </c>
    </row>
    <row r="1164" spans="1:17" ht="48" hidden="1" x14ac:dyDescent="0.2">
      <c r="A1164">
        <v>1162</v>
      </c>
      <c r="B1164" s="1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8290</v>
      </c>
      <c r="O1164" t="s">
        <v>8291</v>
      </c>
      <c r="P1164" s="16">
        <f t="shared" si="36"/>
        <v>41876.683611111112</v>
      </c>
      <c r="Q1164" s="17">
        <f t="shared" si="37"/>
        <v>2014</v>
      </c>
    </row>
    <row r="1165" spans="1:17" ht="48" hidden="1" x14ac:dyDescent="0.2">
      <c r="A1165">
        <v>1163</v>
      </c>
      <c r="B1165" s="1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8290</v>
      </c>
      <c r="O1165" t="s">
        <v>8291</v>
      </c>
      <c r="P1165" s="16">
        <f t="shared" si="36"/>
        <v>41830.723611111112</v>
      </c>
      <c r="Q1165" s="17">
        <f t="shared" si="37"/>
        <v>2014</v>
      </c>
    </row>
    <row r="1166" spans="1:17" ht="64" hidden="1" x14ac:dyDescent="0.2">
      <c r="A1166">
        <v>1164</v>
      </c>
      <c r="B1166" s="1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8290</v>
      </c>
      <c r="O1166" t="s">
        <v>8291</v>
      </c>
      <c r="P1166" s="16">
        <f t="shared" si="36"/>
        <v>42509.724328703705</v>
      </c>
      <c r="Q1166" s="17">
        <f t="shared" si="37"/>
        <v>2016</v>
      </c>
    </row>
    <row r="1167" spans="1:17" ht="48" hidden="1" x14ac:dyDescent="0.2">
      <c r="A1167">
        <v>1165</v>
      </c>
      <c r="B1167" s="1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8290</v>
      </c>
      <c r="O1167" t="s">
        <v>8291</v>
      </c>
      <c r="P1167" s="16">
        <f t="shared" si="36"/>
        <v>41792.214467592588</v>
      </c>
      <c r="Q1167" s="17">
        <f t="shared" si="37"/>
        <v>2014</v>
      </c>
    </row>
    <row r="1168" spans="1:17" ht="48" hidden="1" x14ac:dyDescent="0.2">
      <c r="A1168">
        <v>1166</v>
      </c>
      <c r="B1168" s="1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8290</v>
      </c>
      <c r="O1168" t="s">
        <v>8291</v>
      </c>
      <c r="P1168" s="16">
        <f t="shared" si="36"/>
        <v>42150.485439814816</v>
      </c>
      <c r="Q1168" s="17">
        <f t="shared" si="37"/>
        <v>2015</v>
      </c>
    </row>
    <row r="1169" spans="1:17" ht="48" hidden="1" x14ac:dyDescent="0.2">
      <c r="A1169">
        <v>1167</v>
      </c>
      <c r="B1169" s="1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8290</v>
      </c>
      <c r="O1169" t="s">
        <v>8291</v>
      </c>
      <c r="P1169" s="16">
        <f t="shared" si="36"/>
        <v>41863.734895833331</v>
      </c>
      <c r="Q1169" s="17">
        <f t="shared" si="37"/>
        <v>2014</v>
      </c>
    </row>
    <row r="1170" spans="1:17" ht="48" hidden="1" x14ac:dyDescent="0.2">
      <c r="A1170">
        <v>1168</v>
      </c>
      <c r="B1170" s="1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8290</v>
      </c>
      <c r="O1170" t="s">
        <v>8291</v>
      </c>
      <c r="P1170" s="16">
        <f t="shared" si="36"/>
        <v>42605.053993055553</v>
      </c>
      <c r="Q1170" s="17">
        <f t="shared" si="37"/>
        <v>2016</v>
      </c>
    </row>
    <row r="1171" spans="1:17" ht="48" hidden="1" x14ac:dyDescent="0.2">
      <c r="A1171">
        <v>1169</v>
      </c>
      <c r="B1171" s="1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8290</v>
      </c>
      <c r="O1171" t="s">
        <v>8291</v>
      </c>
      <c r="P1171" s="16">
        <f t="shared" si="36"/>
        <v>42027.353738425925</v>
      </c>
      <c r="Q1171" s="17">
        <f t="shared" si="37"/>
        <v>2015</v>
      </c>
    </row>
    <row r="1172" spans="1:17" ht="48" hidden="1" x14ac:dyDescent="0.2">
      <c r="A1172">
        <v>1170</v>
      </c>
      <c r="B1172" s="1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8290</v>
      </c>
      <c r="O1172" t="s">
        <v>8291</v>
      </c>
      <c r="P1172" s="16">
        <f t="shared" si="36"/>
        <v>42124.893182870372</v>
      </c>
      <c r="Q1172" s="17">
        <f t="shared" si="37"/>
        <v>2015</v>
      </c>
    </row>
    <row r="1173" spans="1:17" ht="32" hidden="1" x14ac:dyDescent="0.2">
      <c r="A1173">
        <v>1171</v>
      </c>
      <c r="B1173" s="1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8290</v>
      </c>
      <c r="O1173" t="s">
        <v>8291</v>
      </c>
      <c r="P1173" s="16">
        <f t="shared" si="36"/>
        <v>41938.804710648146</v>
      </c>
      <c r="Q1173" s="17">
        <f t="shared" si="37"/>
        <v>2014</v>
      </c>
    </row>
    <row r="1174" spans="1:17" ht="16" hidden="1" x14ac:dyDescent="0.2">
      <c r="A1174">
        <v>1172</v>
      </c>
      <c r="B1174" s="1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8290</v>
      </c>
      <c r="O1174" t="s">
        <v>8291</v>
      </c>
      <c r="P1174" s="16">
        <f t="shared" si="36"/>
        <v>41841.682314814818</v>
      </c>
      <c r="Q1174" s="17">
        <f t="shared" si="37"/>
        <v>2014</v>
      </c>
    </row>
    <row r="1175" spans="1:17" ht="48" hidden="1" x14ac:dyDescent="0.2">
      <c r="A1175">
        <v>1173</v>
      </c>
      <c r="B1175" s="1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8290</v>
      </c>
      <c r="O1175" t="s">
        <v>8291</v>
      </c>
      <c r="P1175" s="16">
        <f t="shared" si="36"/>
        <v>42184.185844907406</v>
      </c>
      <c r="Q1175" s="17">
        <f t="shared" si="37"/>
        <v>2015</v>
      </c>
    </row>
    <row r="1176" spans="1:17" ht="48" hidden="1" x14ac:dyDescent="0.2">
      <c r="A1176">
        <v>1174</v>
      </c>
      <c r="B1176" s="1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8290</v>
      </c>
      <c r="O1176" t="s">
        <v>8291</v>
      </c>
      <c r="P1176" s="16">
        <f t="shared" si="36"/>
        <v>42468.84174768519</v>
      </c>
      <c r="Q1176" s="17">
        <f t="shared" si="37"/>
        <v>2016</v>
      </c>
    </row>
    <row r="1177" spans="1:17" ht="48" hidden="1" x14ac:dyDescent="0.2">
      <c r="A1177">
        <v>1175</v>
      </c>
      <c r="B1177" s="1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8290</v>
      </c>
      <c r="O1177" t="s">
        <v>8291</v>
      </c>
      <c r="P1177" s="16">
        <f t="shared" si="36"/>
        <v>42170.728460648148</v>
      </c>
      <c r="Q1177" s="17">
        <f t="shared" si="37"/>
        <v>2015</v>
      </c>
    </row>
    <row r="1178" spans="1:17" ht="64" hidden="1" x14ac:dyDescent="0.2">
      <c r="A1178">
        <v>1176</v>
      </c>
      <c r="B1178" s="1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8290</v>
      </c>
      <c r="O1178" t="s">
        <v>8291</v>
      </c>
      <c r="P1178" s="16">
        <f t="shared" si="36"/>
        <v>42746.019652777773</v>
      </c>
      <c r="Q1178" s="17">
        <f t="shared" si="37"/>
        <v>2017</v>
      </c>
    </row>
    <row r="1179" spans="1:17" ht="48" hidden="1" x14ac:dyDescent="0.2">
      <c r="A1179">
        <v>1177</v>
      </c>
      <c r="B1179" s="1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8290</v>
      </c>
      <c r="O1179" t="s">
        <v>8291</v>
      </c>
      <c r="P1179" s="16">
        <f t="shared" si="36"/>
        <v>41897.660833333335</v>
      </c>
      <c r="Q1179" s="17">
        <f t="shared" si="37"/>
        <v>2014</v>
      </c>
    </row>
    <row r="1180" spans="1:17" ht="48" hidden="1" x14ac:dyDescent="0.2">
      <c r="A1180">
        <v>1178</v>
      </c>
      <c r="B1180" s="1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8290</v>
      </c>
      <c r="O1180" t="s">
        <v>8291</v>
      </c>
      <c r="P1180" s="16">
        <f t="shared" si="36"/>
        <v>41837.905694444446</v>
      </c>
      <c r="Q1180" s="17">
        <f t="shared" si="37"/>
        <v>2014</v>
      </c>
    </row>
    <row r="1181" spans="1:17" ht="48" hidden="1" x14ac:dyDescent="0.2">
      <c r="A1181">
        <v>1179</v>
      </c>
      <c r="B1181" s="1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8290</v>
      </c>
      <c r="O1181" t="s">
        <v>8291</v>
      </c>
      <c r="P1181" s="16">
        <f t="shared" si="36"/>
        <v>42275.720219907409</v>
      </c>
      <c r="Q1181" s="17">
        <f t="shared" si="37"/>
        <v>2015</v>
      </c>
    </row>
    <row r="1182" spans="1:17" ht="32" hidden="1" x14ac:dyDescent="0.2">
      <c r="A1182">
        <v>1180</v>
      </c>
      <c r="B1182" s="1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8290</v>
      </c>
      <c r="O1182" t="s">
        <v>8291</v>
      </c>
      <c r="P1182" s="16">
        <f t="shared" si="36"/>
        <v>41781.806875000002</v>
      </c>
      <c r="Q1182" s="17">
        <f t="shared" si="37"/>
        <v>2014</v>
      </c>
    </row>
    <row r="1183" spans="1:17" ht="16" hidden="1" x14ac:dyDescent="0.2">
      <c r="A1183">
        <v>1181</v>
      </c>
      <c r="B1183" s="1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8290</v>
      </c>
      <c r="O1183" t="s">
        <v>8291</v>
      </c>
      <c r="P1183" s="16">
        <f t="shared" si="36"/>
        <v>42034.339363425926</v>
      </c>
      <c r="Q1183" s="17">
        <f t="shared" si="37"/>
        <v>2015</v>
      </c>
    </row>
    <row r="1184" spans="1:17" ht="48" hidden="1" x14ac:dyDescent="0.2">
      <c r="A1184">
        <v>1182</v>
      </c>
      <c r="B1184" s="1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8290</v>
      </c>
      <c r="O1184" t="s">
        <v>8291</v>
      </c>
      <c r="P1184" s="16">
        <f t="shared" si="36"/>
        <v>42728.827407407407</v>
      </c>
      <c r="Q1184" s="17">
        <f t="shared" si="37"/>
        <v>2016</v>
      </c>
    </row>
    <row r="1185" spans="1:17" ht="48" hidden="1" x14ac:dyDescent="0.2">
      <c r="A1185">
        <v>1183</v>
      </c>
      <c r="B1185" s="1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8290</v>
      </c>
      <c r="O1185" t="s">
        <v>8291</v>
      </c>
      <c r="P1185" s="16">
        <f t="shared" si="36"/>
        <v>42656.86137731481</v>
      </c>
      <c r="Q1185" s="17">
        <f t="shared" si="37"/>
        <v>2016</v>
      </c>
    </row>
    <row r="1186" spans="1:17" ht="48" hidden="1" x14ac:dyDescent="0.2">
      <c r="A1186">
        <v>1184</v>
      </c>
      <c r="B1186" s="1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8292</v>
      </c>
      <c r="O1186" t="s">
        <v>8293</v>
      </c>
      <c r="P1186" s="16">
        <f t="shared" si="36"/>
        <v>42741.599664351852</v>
      </c>
      <c r="Q1186" s="17">
        <f t="shared" si="37"/>
        <v>2017</v>
      </c>
    </row>
    <row r="1187" spans="1:17" ht="48" hidden="1" x14ac:dyDescent="0.2">
      <c r="A1187">
        <v>1185</v>
      </c>
      <c r="B1187" s="1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8292</v>
      </c>
      <c r="O1187" t="s">
        <v>8293</v>
      </c>
      <c r="P1187" s="16">
        <f t="shared" si="36"/>
        <v>42130.865150462967</v>
      </c>
      <c r="Q1187" s="17">
        <f t="shared" si="37"/>
        <v>2015</v>
      </c>
    </row>
    <row r="1188" spans="1:17" ht="48" hidden="1" x14ac:dyDescent="0.2">
      <c r="A1188">
        <v>1186</v>
      </c>
      <c r="B1188" s="1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8292</v>
      </c>
      <c r="O1188" t="s">
        <v>8293</v>
      </c>
      <c r="P1188" s="16">
        <f t="shared" si="36"/>
        <v>42123.86336805555</v>
      </c>
      <c r="Q1188" s="17">
        <f t="shared" si="37"/>
        <v>2015</v>
      </c>
    </row>
    <row r="1189" spans="1:17" ht="48" hidden="1" x14ac:dyDescent="0.2">
      <c r="A1189">
        <v>1187</v>
      </c>
      <c r="B1189" s="1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8292</v>
      </c>
      <c r="O1189" t="s">
        <v>8293</v>
      </c>
      <c r="P1189" s="16">
        <f t="shared" si="36"/>
        <v>42109.894942129627</v>
      </c>
      <c r="Q1189" s="17">
        <f t="shared" si="37"/>
        <v>2015</v>
      </c>
    </row>
    <row r="1190" spans="1:17" ht="48" hidden="1" x14ac:dyDescent="0.2">
      <c r="A1190">
        <v>1188</v>
      </c>
      <c r="B1190" s="1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8292</v>
      </c>
      <c r="O1190" t="s">
        <v>8293</v>
      </c>
      <c r="P1190" s="16">
        <f t="shared" si="36"/>
        <v>42711.700694444444</v>
      </c>
      <c r="Q1190" s="17">
        <f t="shared" si="37"/>
        <v>2016</v>
      </c>
    </row>
    <row r="1191" spans="1:17" ht="48" hidden="1" x14ac:dyDescent="0.2">
      <c r="A1191">
        <v>1189</v>
      </c>
      <c r="B1191" s="1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8292</v>
      </c>
      <c r="O1191" t="s">
        <v>8293</v>
      </c>
      <c r="P1191" s="16">
        <f t="shared" si="36"/>
        <v>42529.979108796295</v>
      </c>
      <c r="Q1191" s="17">
        <f t="shared" si="37"/>
        <v>2016</v>
      </c>
    </row>
    <row r="1192" spans="1:17" ht="32" hidden="1" x14ac:dyDescent="0.2">
      <c r="A1192">
        <v>1190</v>
      </c>
      <c r="B1192" s="1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8292</v>
      </c>
      <c r="O1192" t="s">
        <v>8293</v>
      </c>
      <c r="P1192" s="16">
        <f t="shared" si="36"/>
        <v>41852.665798611109</v>
      </c>
      <c r="Q1192" s="17">
        <f t="shared" si="37"/>
        <v>2014</v>
      </c>
    </row>
    <row r="1193" spans="1:17" ht="48" hidden="1" x14ac:dyDescent="0.2">
      <c r="A1193">
        <v>1191</v>
      </c>
      <c r="B1193" s="1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8292</v>
      </c>
      <c r="O1193" t="s">
        <v>8293</v>
      </c>
      <c r="P1193" s="16">
        <f t="shared" si="36"/>
        <v>42419.603703703702</v>
      </c>
      <c r="Q1193" s="17">
        <f t="shared" si="37"/>
        <v>2016</v>
      </c>
    </row>
    <row r="1194" spans="1:17" ht="32" hidden="1" x14ac:dyDescent="0.2">
      <c r="A1194">
        <v>1192</v>
      </c>
      <c r="B1194" s="1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8292</v>
      </c>
      <c r="O1194" t="s">
        <v>8293</v>
      </c>
      <c r="P1194" s="16">
        <f t="shared" si="36"/>
        <v>42747.506689814814</v>
      </c>
      <c r="Q1194" s="17">
        <f t="shared" si="37"/>
        <v>2017</v>
      </c>
    </row>
    <row r="1195" spans="1:17" ht="48" hidden="1" x14ac:dyDescent="0.2">
      <c r="A1195">
        <v>1193</v>
      </c>
      <c r="B1195" s="1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8292</v>
      </c>
      <c r="O1195" t="s">
        <v>8293</v>
      </c>
      <c r="P1195" s="16">
        <f t="shared" si="36"/>
        <v>42409.776076388895</v>
      </c>
      <c r="Q1195" s="17">
        <f t="shared" si="37"/>
        <v>2016</v>
      </c>
    </row>
    <row r="1196" spans="1:17" ht="48" hidden="1" x14ac:dyDescent="0.2">
      <c r="A1196">
        <v>1194</v>
      </c>
      <c r="B1196" s="1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8292</v>
      </c>
      <c r="O1196" t="s">
        <v>8293</v>
      </c>
      <c r="P1196" s="16">
        <f t="shared" si="36"/>
        <v>42072.488182870366</v>
      </c>
      <c r="Q1196" s="17">
        <f t="shared" si="37"/>
        <v>2015</v>
      </c>
    </row>
    <row r="1197" spans="1:17" ht="64" hidden="1" x14ac:dyDescent="0.2">
      <c r="A1197">
        <v>1195</v>
      </c>
      <c r="B1197" s="1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8292</v>
      </c>
      <c r="O1197" t="s">
        <v>8293</v>
      </c>
      <c r="P1197" s="16">
        <f t="shared" si="36"/>
        <v>42298.34783564815</v>
      </c>
      <c r="Q1197" s="17">
        <f t="shared" si="37"/>
        <v>2015</v>
      </c>
    </row>
    <row r="1198" spans="1:17" ht="32" hidden="1" x14ac:dyDescent="0.2">
      <c r="A1198">
        <v>1196</v>
      </c>
      <c r="B1198" s="1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8292</v>
      </c>
      <c r="O1198" t="s">
        <v>8293</v>
      </c>
      <c r="P1198" s="16">
        <f t="shared" si="36"/>
        <v>42326.818738425922</v>
      </c>
      <c r="Q1198" s="17">
        <f t="shared" si="37"/>
        <v>2015</v>
      </c>
    </row>
    <row r="1199" spans="1:17" ht="48" hidden="1" x14ac:dyDescent="0.2">
      <c r="A1199">
        <v>1197</v>
      </c>
      <c r="B1199" s="1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8292</v>
      </c>
      <c r="O1199" t="s">
        <v>8293</v>
      </c>
      <c r="P1199" s="16">
        <f t="shared" si="36"/>
        <v>42503.66474537037</v>
      </c>
      <c r="Q1199" s="17">
        <f t="shared" si="37"/>
        <v>2016</v>
      </c>
    </row>
    <row r="1200" spans="1:17" ht="48" hidden="1" x14ac:dyDescent="0.2">
      <c r="A1200">
        <v>1198</v>
      </c>
      <c r="B1200" s="1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8292</v>
      </c>
      <c r="O1200" t="s">
        <v>8293</v>
      </c>
      <c r="P1200" s="16">
        <f t="shared" si="36"/>
        <v>42333.619050925925</v>
      </c>
      <c r="Q1200" s="17">
        <f t="shared" si="37"/>
        <v>2015</v>
      </c>
    </row>
    <row r="1201" spans="1:17" ht="48" hidden="1" x14ac:dyDescent="0.2">
      <c r="A1201">
        <v>1199</v>
      </c>
      <c r="B1201" s="1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8292</v>
      </c>
      <c r="O1201" t="s">
        <v>8293</v>
      </c>
      <c r="P1201" s="16">
        <f t="shared" si="36"/>
        <v>42161.770833333328</v>
      </c>
      <c r="Q1201" s="17">
        <f t="shared" si="37"/>
        <v>2015</v>
      </c>
    </row>
    <row r="1202" spans="1:17" ht="48" hidden="1" x14ac:dyDescent="0.2">
      <c r="A1202">
        <v>1200</v>
      </c>
      <c r="B1202" s="1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8292</v>
      </c>
      <c r="O1202" t="s">
        <v>8293</v>
      </c>
      <c r="P1202" s="16">
        <f t="shared" si="36"/>
        <v>42089.477500000001</v>
      </c>
      <c r="Q1202" s="17">
        <f t="shared" si="37"/>
        <v>2015</v>
      </c>
    </row>
    <row r="1203" spans="1:17" ht="48" hidden="1" x14ac:dyDescent="0.2">
      <c r="A1203">
        <v>1201</v>
      </c>
      <c r="B1203" s="1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8292</v>
      </c>
      <c r="O1203" t="s">
        <v>8293</v>
      </c>
      <c r="P1203" s="16">
        <f t="shared" si="36"/>
        <v>42536.60701388889</v>
      </c>
      <c r="Q1203" s="17">
        <f t="shared" si="37"/>
        <v>2016</v>
      </c>
    </row>
    <row r="1204" spans="1:17" ht="48" hidden="1" x14ac:dyDescent="0.2">
      <c r="A1204">
        <v>1202</v>
      </c>
      <c r="B1204" s="1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8292</v>
      </c>
      <c r="O1204" t="s">
        <v>8293</v>
      </c>
      <c r="P1204" s="16">
        <f t="shared" si="36"/>
        <v>42152.288819444439</v>
      </c>
      <c r="Q1204" s="17">
        <f t="shared" si="37"/>
        <v>2015</v>
      </c>
    </row>
    <row r="1205" spans="1:17" ht="48" hidden="1" x14ac:dyDescent="0.2">
      <c r="A1205">
        <v>1203</v>
      </c>
      <c r="B1205" s="1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8292</v>
      </c>
      <c r="O1205" t="s">
        <v>8293</v>
      </c>
      <c r="P1205" s="16">
        <f t="shared" si="36"/>
        <v>42125.614895833336</v>
      </c>
      <c r="Q1205" s="17">
        <f t="shared" si="37"/>
        <v>2015</v>
      </c>
    </row>
    <row r="1206" spans="1:17" ht="48" hidden="1" x14ac:dyDescent="0.2">
      <c r="A1206">
        <v>1204</v>
      </c>
      <c r="B1206" s="1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8292</v>
      </c>
      <c r="O1206" t="s">
        <v>8293</v>
      </c>
      <c r="P1206" s="16">
        <f t="shared" si="36"/>
        <v>42297.748067129629</v>
      </c>
      <c r="Q1206" s="17">
        <f t="shared" si="37"/>
        <v>2015</v>
      </c>
    </row>
    <row r="1207" spans="1:17" ht="48" hidden="1" x14ac:dyDescent="0.2">
      <c r="A1207">
        <v>1205</v>
      </c>
      <c r="B1207" s="1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8292</v>
      </c>
      <c r="O1207" t="s">
        <v>8293</v>
      </c>
      <c r="P1207" s="16">
        <f t="shared" si="36"/>
        <v>42138.506377314814</v>
      </c>
      <c r="Q1207" s="17">
        <f t="shared" si="37"/>
        <v>2015</v>
      </c>
    </row>
    <row r="1208" spans="1:17" ht="48" hidden="1" x14ac:dyDescent="0.2">
      <c r="A1208">
        <v>1206</v>
      </c>
      <c r="B1208" s="1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8292</v>
      </c>
      <c r="O1208" t="s">
        <v>8293</v>
      </c>
      <c r="P1208" s="16">
        <f t="shared" si="36"/>
        <v>42772.776076388895</v>
      </c>
      <c r="Q1208" s="17">
        <f t="shared" si="37"/>
        <v>2017</v>
      </c>
    </row>
    <row r="1209" spans="1:17" ht="32" hidden="1" x14ac:dyDescent="0.2">
      <c r="A1209">
        <v>1207</v>
      </c>
      <c r="B1209" s="1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8292</v>
      </c>
      <c r="O1209" t="s">
        <v>8293</v>
      </c>
      <c r="P1209" s="16">
        <f t="shared" si="36"/>
        <v>42430.430243055554</v>
      </c>
      <c r="Q1209" s="17">
        <f t="shared" si="37"/>
        <v>2016</v>
      </c>
    </row>
    <row r="1210" spans="1:17" ht="48" hidden="1" x14ac:dyDescent="0.2">
      <c r="A1210">
        <v>1208</v>
      </c>
      <c r="B1210" s="1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8292</v>
      </c>
      <c r="O1210" t="s">
        <v>8293</v>
      </c>
      <c r="P1210" s="16">
        <f t="shared" si="36"/>
        <v>42423.709074074075</v>
      </c>
      <c r="Q1210" s="17">
        <f t="shared" si="37"/>
        <v>2016</v>
      </c>
    </row>
    <row r="1211" spans="1:17" ht="48" hidden="1" x14ac:dyDescent="0.2">
      <c r="A1211">
        <v>1209</v>
      </c>
      <c r="B1211" s="1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8292</v>
      </c>
      <c r="O1211" t="s">
        <v>8293</v>
      </c>
      <c r="P1211" s="16">
        <f t="shared" si="36"/>
        <v>42761.846122685187</v>
      </c>
      <c r="Q1211" s="17">
        <f t="shared" si="37"/>
        <v>2017</v>
      </c>
    </row>
    <row r="1212" spans="1:17" ht="32" hidden="1" x14ac:dyDescent="0.2">
      <c r="A1212">
        <v>1210</v>
      </c>
      <c r="B1212" s="1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8292</v>
      </c>
      <c r="O1212" t="s">
        <v>8293</v>
      </c>
      <c r="P1212" s="16">
        <f t="shared" si="36"/>
        <v>42132.941805555558</v>
      </c>
      <c r="Q1212" s="17">
        <f t="shared" si="37"/>
        <v>2015</v>
      </c>
    </row>
    <row r="1213" spans="1:17" ht="48" hidden="1" x14ac:dyDescent="0.2">
      <c r="A1213">
        <v>1211</v>
      </c>
      <c r="B1213" s="1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8292</v>
      </c>
      <c r="O1213" t="s">
        <v>8293</v>
      </c>
      <c r="P1213" s="16">
        <f t="shared" si="36"/>
        <v>42515.866446759261</v>
      </c>
      <c r="Q1213" s="17">
        <f t="shared" si="37"/>
        <v>2016</v>
      </c>
    </row>
    <row r="1214" spans="1:17" ht="48" hidden="1" x14ac:dyDescent="0.2">
      <c r="A1214">
        <v>1212</v>
      </c>
      <c r="B1214" s="1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8292</v>
      </c>
      <c r="O1214" t="s">
        <v>8293</v>
      </c>
      <c r="P1214" s="16">
        <f t="shared" si="36"/>
        <v>42318.950173611112</v>
      </c>
      <c r="Q1214" s="17">
        <f t="shared" si="37"/>
        <v>2015</v>
      </c>
    </row>
    <row r="1215" spans="1:17" ht="48" hidden="1" x14ac:dyDescent="0.2">
      <c r="A1215">
        <v>1213</v>
      </c>
      <c r="B1215" s="1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8292</v>
      </c>
      <c r="O1215" t="s">
        <v>8293</v>
      </c>
      <c r="P1215" s="16">
        <f t="shared" si="36"/>
        <v>42731.755787037036</v>
      </c>
      <c r="Q1215" s="17">
        <f t="shared" si="37"/>
        <v>2016</v>
      </c>
    </row>
    <row r="1216" spans="1:17" ht="48" hidden="1" x14ac:dyDescent="0.2">
      <c r="A1216">
        <v>1214</v>
      </c>
      <c r="B1216" s="1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8292</v>
      </c>
      <c r="O1216" t="s">
        <v>8293</v>
      </c>
      <c r="P1216" s="16">
        <f t="shared" si="36"/>
        <v>42104.840335648143</v>
      </c>
      <c r="Q1216" s="17">
        <f t="shared" si="37"/>
        <v>2015</v>
      </c>
    </row>
    <row r="1217" spans="1:17" ht="48" hidden="1" x14ac:dyDescent="0.2">
      <c r="A1217">
        <v>1215</v>
      </c>
      <c r="B1217" s="1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8292</v>
      </c>
      <c r="O1217" t="s">
        <v>8293</v>
      </c>
      <c r="P1217" s="16">
        <f t="shared" si="36"/>
        <v>41759.923101851848</v>
      </c>
      <c r="Q1217" s="17">
        <f t="shared" si="37"/>
        <v>2014</v>
      </c>
    </row>
    <row r="1218" spans="1:17" ht="32" hidden="1" x14ac:dyDescent="0.2">
      <c r="A1218">
        <v>1216</v>
      </c>
      <c r="B1218" s="1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8292</v>
      </c>
      <c r="O1218" t="s">
        <v>8293</v>
      </c>
      <c r="P1218" s="16">
        <f t="shared" si="36"/>
        <v>42247.616400462968</v>
      </c>
      <c r="Q1218" s="17">
        <f t="shared" si="37"/>
        <v>2015</v>
      </c>
    </row>
    <row r="1219" spans="1:17" ht="48" hidden="1" x14ac:dyDescent="0.2">
      <c r="A1219">
        <v>1217</v>
      </c>
      <c r="B1219" s="1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8292</v>
      </c>
      <c r="O1219" t="s">
        <v>8293</v>
      </c>
      <c r="P1219" s="16">
        <f t="shared" ref="P1219:P1282" si="38">(((J1219/60)/60)/24)+DATE(1970,1,1)</f>
        <v>42535.809490740736</v>
      </c>
      <c r="Q1219" s="17">
        <f t="shared" ref="Q1219:Q1282" si="39">YEAR(P1219)</f>
        <v>2016</v>
      </c>
    </row>
    <row r="1220" spans="1:17" ht="48" hidden="1" x14ac:dyDescent="0.2">
      <c r="A1220">
        <v>1218</v>
      </c>
      <c r="B1220" s="1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8292</v>
      </c>
      <c r="O1220" t="s">
        <v>8293</v>
      </c>
      <c r="P1220" s="16">
        <f t="shared" si="38"/>
        <v>42278.662037037036</v>
      </c>
      <c r="Q1220" s="17">
        <f t="shared" si="39"/>
        <v>2015</v>
      </c>
    </row>
    <row r="1221" spans="1:17" ht="32" hidden="1" x14ac:dyDescent="0.2">
      <c r="A1221">
        <v>1219</v>
      </c>
      <c r="B1221" s="1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8292</v>
      </c>
      <c r="O1221" t="s">
        <v>8293</v>
      </c>
      <c r="P1221" s="16">
        <f t="shared" si="38"/>
        <v>42633.461956018517</v>
      </c>
      <c r="Q1221" s="17">
        <f t="shared" si="39"/>
        <v>2016</v>
      </c>
    </row>
    <row r="1222" spans="1:17" ht="48" hidden="1" x14ac:dyDescent="0.2">
      <c r="A1222">
        <v>1220</v>
      </c>
      <c r="B1222" s="1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8292</v>
      </c>
      <c r="O1222" t="s">
        <v>8293</v>
      </c>
      <c r="P1222" s="16">
        <f t="shared" si="38"/>
        <v>42211.628611111111</v>
      </c>
      <c r="Q1222" s="17">
        <f t="shared" si="39"/>
        <v>2015</v>
      </c>
    </row>
    <row r="1223" spans="1:17" ht="48" hidden="1" x14ac:dyDescent="0.2">
      <c r="A1223">
        <v>1221</v>
      </c>
      <c r="B1223" s="1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8292</v>
      </c>
      <c r="O1223" t="s">
        <v>8293</v>
      </c>
      <c r="P1223" s="16">
        <f t="shared" si="38"/>
        <v>42680.47555555556</v>
      </c>
      <c r="Q1223" s="17">
        <f t="shared" si="39"/>
        <v>2016</v>
      </c>
    </row>
    <row r="1224" spans="1:17" ht="32" hidden="1" x14ac:dyDescent="0.2">
      <c r="A1224">
        <v>1222</v>
      </c>
      <c r="B1224" s="1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8292</v>
      </c>
      <c r="O1224" t="s">
        <v>8293</v>
      </c>
      <c r="P1224" s="16">
        <f t="shared" si="38"/>
        <v>42430.720451388886</v>
      </c>
      <c r="Q1224" s="17">
        <f t="shared" si="39"/>
        <v>2016</v>
      </c>
    </row>
    <row r="1225" spans="1:17" ht="32" hidden="1" x14ac:dyDescent="0.2">
      <c r="A1225">
        <v>1223</v>
      </c>
      <c r="B1225" s="1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8292</v>
      </c>
      <c r="O1225" t="s">
        <v>8293</v>
      </c>
      <c r="P1225" s="16">
        <f t="shared" si="38"/>
        <v>42654.177187499998</v>
      </c>
      <c r="Q1225" s="17">
        <f t="shared" si="39"/>
        <v>2016</v>
      </c>
    </row>
    <row r="1226" spans="1:17" ht="32" hidden="1" x14ac:dyDescent="0.2">
      <c r="A1226">
        <v>1224</v>
      </c>
      <c r="B1226" s="1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8279</v>
      </c>
      <c r="O1226" t="s">
        <v>8294</v>
      </c>
      <c r="P1226" s="16">
        <f t="shared" si="38"/>
        <v>41736.549791666665</v>
      </c>
      <c r="Q1226" s="17">
        <f t="shared" si="39"/>
        <v>2014</v>
      </c>
    </row>
    <row r="1227" spans="1:17" ht="48" hidden="1" x14ac:dyDescent="0.2">
      <c r="A1227">
        <v>1225</v>
      </c>
      <c r="B1227" s="1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8279</v>
      </c>
      <c r="O1227" t="s">
        <v>8294</v>
      </c>
      <c r="P1227" s="16">
        <f t="shared" si="38"/>
        <v>41509.905995370369</v>
      </c>
      <c r="Q1227" s="17">
        <f t="shared" si="39"/>
        <v>2013</v>
      </c>
    </row>
    <row r="1228" spans="1:17" ht="48" hidden="1" x14ac:dyDescent="0.2">
      <c r="A1228">
        <v>1226</v>
      </c>
      <c r="B1228" s="1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8279</v>
      </c>
      <c r="O1228" t="s">
        <v>8294</v>
      </c>
      <c r="P1228" s="16">
        <f t="shared" si="38"/>
        <v>41715.874780092592</v>
      </c>
      <c r="Q1228" s="17">
        <f t="shared" si="39"/>
        <v>2014</v>
      </c>
    </row>
    <row r="1229" spans="1:17" ht="48" hidden="1" x14ac:dyDescent="0.2">
      <c r="A1229">
        <v>1227</v>
      </c>
      <c r="B1229" s="1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8279</v>
      </c>
      <c r="O1229" t="s">
        <v>8294</v>
      </c>
      <c r="P1229" s="16">
        <f t="shared" si="38"/>
        <v>41827.919166666667</v>
      </c>
      <c r="Q1229" s="17">
        <f t="shared" si="39"/>
        <v>2014</v>
      </c>
    </row>
    <row r="1230" spans="1:17" ht="32" hidden="1" x14ac:dyDescent="0.2">
      <c r="A1230">
        <v>1228</v>
      </c>
      <c r="B1230" s="1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8279</v>
      </c>
      <c r="O1230" t="s">
        <v>8294</v>
      </c>
      <c r="P1230" s="16">
        <f t="shared" si="38"/>
        <v>40754.729259259257</v>
      </c>
      <c r="Q1230" s="17">
        <f t="shared" si="39"/>
        <v>2011</v>
      </c>
    </row>
    <row r="1231" spans="1:17" ht="48" hidden="1" x14ac:dyDescent="0.2">
      <c r="A1231">
        <v>1229</v>
      </c>
      <c r="B1231" s="1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8279</v>
      </c>
      <c r="O1231" t="s">
        <v>8294</v>
      </c>
      <c r="P1231" s="16">
        <f t="shared" si="38"/>
        <v>40985.459803240738</v>
      </c>
      <c r="Q1231" s="17">
        <f t="shared" si="39"/>
        <v>2012</v>
      </c>
    </row>
    <row r="1232" spans="1:17" ht="48" hidden="1" x14ac:dyDescent="0.2">
      <c r="A1232">
        <v>1230</v>
      </c>
      <c r="B1232" s="1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8279</v>
      </c>
      <c r="O1232" t="s">
        <v>8294</v>
      </c>
      <c r="P1232" s="16">
        <f t="shared" si="38"/>
        <v>40568.972569444442</v>
      </c>
      <c r="Q1232" s="17">
        <f t="shared" si="39"/>
        <v>2011</v>
      </c>
    </row>
    <row r="1233" spans="1:17" ht="48" hidden="1" x14ac:dyDescent="0.2">
      <c r="A1233">
        <v>1231</v>
      </c>
      <c r="B1233" s="1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8279</v>
      </c>
      <c r="O1233" t="s">
        <v>8294</v>
      </c>
      <c r="P1233" s="16">
        <f t="shared" si="38"/>
        <v>42193.941759259258</v>
      </c>
      <c r="Q1233" s="17">
        <f t="shared" si="39"/>
        <v>2015</v>
      </c>
    </row>
    <row r="1234" spans="1:17" ht="48" hidden="1" x14ac:dyDescent="0.2">
      <c r="A1234">
        <v>1232</v>
      </c>
      <c r="B1234" s="1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8279</v>
      </c>
      <c r="O1234" t="s">
        <v>8294</v>
      </c>
      <c r="P1234" s="16">
        <f t="shared" si="38"/>
        <v>41506.848032407412</v>
      </c>
      <c r="Q1234" s="17">
        <f t="shared" si="39"/>
        <v>2013</v>
      </c>
    </row>
    <row r="1235" spans="1:17" ht="48" hidden="1" x14ac:dyDescent="0.2">
      <c r="A1235">
        <v>1233</v>
      </c>
      <c r="B1235" s="1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8279</v>
      </c>
      <c r="O1235" t="s">
        <v>8294</v>
      </c>
      <c r="P1235" s="16">
        <f t="shared" si="38"/>
        <v>40939.948773148149</v>
      </c>
      <c r="Q1235" s="17">
        <f t="shared" si="39"/>
        <v>2012</v>
      </c>
    </row>
    <row r="1236" spans="1:17" ht="48" hidden="1" x14ac:dyDescent="0.2">
      <c r="A1236">
        <v>1234</v>
      </c>
      <c r="B1236" s="1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8279</v>
      </c>
      <c r="O1236" t="s">
        <v>8294</v>
      </c>
      <c r="P1236" s="16">
        <f t="shared" si="38"/>
        <v>42007.788680555561</v>
      </c>
      <c r="Q1236" s="17">
        <f t="shared" si="39"/>
        <v>2015</v>
      </c>
    </row>
    <row r="1237" spans="1:17" ht="48" hidden="1" x14ac:dyDescent="0.2">
      <c r="A1237">
        <v>1235</v>
      </c>
      <c r="B1237" s="1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8279</v>
      </c>
      <c r="O1237" t="s">
        <v>8294</v>
      </c>
      <c r="P1237" s="16">
        <f t="shared" si="38"/>
        <v>41583.135405092595</v>
      </c>
      <c r="Q1237" s="17">
        <f t="shared" si="39"/>
        <v>2013</v>
      </c>
    </row>
    <row r="1238" spans="1:17" ht="16" hidden="1" x14ac:dyDescent="0.2">
      <c r="A1238">
        <v>1236</v>
      </c>
      <c r="B1238" s="1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8279</v>
      </c>
      <c r="O1238" t="s">
        <v>8294</v>
      </c>
      <c r="P1238" s="16">
        <f t="shared" si="38"/>
        <v>41110.680138888885</v>
      </c>
      <c r="Q1238" s="17">
        <f t="shared" si="39"/>
        <v>2012</v>
      </c>
    </row>
    <row r="1239" spans="1:17" ht="48" hidden="1" x14ac:dyDescent="0.2">
      <c r="A1239">
        <v>1237</v>
      </c>
      <c r="B1239" s="1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8279</v>
      </c>
      <c r="O1239" t="s">
        <v>8294</v>
      </c>
      <c r="P1239" s="16">
        <f t="shared" si="38"/>
        <v>41125.283159722225</v>
      </c>
      <c r="Q1239" s="17">
        <f t="shared" si="39"/>
        <v>2012</v>
      </c>
    </row>
    <row r="1240" spans="1:17" ht="48" hidden="1" x14ac:dyDescent="0.2">
      <c r="A1240">
        <v>1238</v>
      </c>
      <c r="B1240" s="1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8279</v>
      </c>
      <c r="O1240" t="s">
        <v>8294</v>
      </c>
      <c r="P1240" s="16">
        <f t="shared" si="38"/>
        <v>40731.61037037037</v>
      </c>
      <c r="Q1240" s="17">
        <f t="shared" si="39"/>
        <v>2011</v>
      </c>
    </row>
    <row r="1241" spans="1:17" ht="32" hidden="1" x14ac:dyDescent="0.2">
      <c r="A1241">
        <v>1239</v>
      </c>
      <c r="B1241" s="1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8279</v>
      </c>
      <c r="O1241" t="s">
        <v>8294</v>
      </c>
      <c r="P1241" s="16">
        <f t="shared" si="38"/>
        <v>40883.962581018517</v>
      </c>
      <c r="Q1241" s="17">
        <f t="shared" si="39"/>
        <v>2011</v>
      </c>
    </row>
    <row r="1242" spans="1:17" ht="32" hidden="1" x14ac:dyDescent="0.2">
      <c r="A1242">
        <v>1240</v>
      </c>
      <c r="B1242" s="1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8279</v>
      </c>
      <c r="O1242" t="s">
        <v>8294</v>
      </c>
      <c r="P1242" s="16">
        <f t="shared" si="38"/>
        <v>41409.040011574078</v>
      </c>
      <c r="Q1242" s="17">
        <f t="shared" si="39"/>
        <v>2013</v>
      </c>
    </row>
    <row r="1243" spans="1:17" ht="48" hidden="1" x14ac:dyDescent="0.2">
      <c r="A1243">
        <v>1241</v>
      </c>
      <c r="B1243" s="1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8279</v>
      </c>
      <c r="O1243" t="s">
        <v>8294</v>
      </c>
      <c r="P1243" s="16">
        <f t="shared" si="38"/>
        <v>41923.837731481479</v>
      </c>
      <c r="Q1243" s="17">
        <f t="shared" si="39"/>
        <v>2014</v>
      </c>
    </row>
    <row r="1244" spans="1:17" ht="48" hidden="1" x14ac:dyDescent="0.2">
      <c r="A1244">
        <v>1242</v>
      </c>
      <c r="B1244" s="1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8279</v>
      </c>
      <c r="O1244" t="s">
        <v>8294</v>
      </c>
      <c r="P1244" s="16">
        <f t="shared" si="38"/>
        <v>40782.165532407409</v>
      </c>
      <c r="Q1244" s="17">
        <f t="shared" si="39"/>
        <v>2011</v>
      </c>
    </row>
    <row r="1245" spans="1:17" ht="48" hidden="1" x14ac:dyDescent="0.2">
      <c r="A1245">
        <v>1243</v>
      </c>
      <c r="B1245" s="1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8279</v>
      </c>
      <c r="O1245" t="s">
        <v>8294</v>
      </c>
      <c r="P1245" s="16">
        <f t="shared" si="38"/>
        <v>40671.879293981481</v>
      </c>
      <c r="Q1245" s="17">
        <f t="shared" si="39"/>
        <v>2011</v>
      </c>
    </row>
    <row r="1246" spans="1:17" ht="48" hidden="1" x14ac:dyDescent="0.2">
      <c r="A1246">
        <v>1244</v>
      </c>
      <c r="B1246" s="1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8279</v>
      </c>
      <c r="O1246" t="s">
        <v>8280</v>
      </c>
      <c r="P1246" s="16">
        <f t="shared" si="38"/>
        <v>41355.825497685182</v>
      </c>
      <c r="Q1246" s="17">
        <f t="shared" si="39"/>
        <v>2013</v>
      </c>
    </row>
    <row r="1247" spans="1:17" ht="48" hidden="1" x14ac:dyDescent="0.2">
      <c r="A1247">
        <v>1245</v>
      </c>
      <c r="B1247" s="1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8279</v>
      </c>
      <c r="O1247" t="s">
        <v>8280</v>
      </c>
      <c r="P1247" s="16">
        <f t="shared" si="38"/>
        <v>41774.599930555552</v>
      </c>
      <c r="Q1247" s="17">
        <f t="shared" si="39"/>
        <v>2014</v>
      </c>
    </row>
    <row r="1248" spans="1:17" ht="48" hidden="1" x14ac:dyDescent="0.2">
      <c r="A1248">
        <v>1246</v>
      </c>
      <c r="B1248" s="1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8279</v>
      </c>
      <c r="O1248" t="s">
        <v>8280</v>
      </c>
      <c r="P1248" s="16">
        <f t="shared" si="38"/>
        <v>40838.043391203704</v>
      </c>
      <c r="Q1248" s="17">
        <f t="shared" si="39"/>
        <v>2011</v>
      </c>
    </row>
    <row r="1249" spans="1:17" ht="32" hidden="1" x14ac:dyDescent="0.2">
      <c r="A1249">
        <v>1247</v>
      </c>
      <c r="B1249" s="1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8279</v>
      </c>
      <c r="O1249" t="s">
        <v>8280</v>
      </c>
      <c r="P1249" s="16">
        <f t="shared" si="38"/>
        <v>41370.292303240742</v>
      </c>
      <c r="Q1249" s="17">
        <f t="shared" si="39"/>
        <v>2013</v>
      </c>
    </row>
    <row r="1250" spans="1:17" ht="32" hidden="1" x14ac:dyDescent="0.2">
      <c r="A1250">
        <v>1248</v>
      </c>
      <c r="B1250" s="1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8279</v>
      </c>
      <c r="O1250" t="s">
        <v>8280</v>
      </c>
      <c r="P1250" s="16">
        <f t="shared" si="38"/>
        <v>41767.656863425924</v>
      </c>
      <c r="Q1250" s="17">
        <f t="shared" si="39"/>
        <v>2014</v>
      </c>
    </row>
    <row r="1251" spans="1:17" ht="48" hidden="1" x14ac:dyDescent="0.2">
      <c r="A1251">
        <v>1249</v>
      </c>
      <c r="B1251" s="1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8279</v>
      </c>
      <c r="O1251" t="s">
        <v>8280</v>
      </c>
      <c r="P1251" s="16">
        <f t="shared" si="38"/>
        <v>41067.74086805556</v>
      </c>
      <c r="Q1251" s="17">
        <f t="shared" si="39"/>
        <v>2012</v>
      </c>
    </row>
    <row r="1252" spans="1:17" ht="48" hidden="1" x14ac:dyDescent="0.2">
      <c r="A1252">
        <v>1250</v>
      </c>
      <c r="B1252" s="1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8279</v>
      </c>
      <c r="O1252" t="s">
        <v>8280</v>
      </c>
      <c r="P1252" s="16">
        <f t="shared" si="38"/>
        <v>41843.64271990741</v>
      </c>
      <c r="Q1252" s="17">
        <f t="shared" si="39"/>
        <v>2014</v>
      </c>
    </row>
    <row r="1253" spans="1:17" ht="32" hidden="1" x14ac:dyDescent="0.2">
      <c r="A1253">
        <v>1251</v>
      </c>
      <c r="B1253" s="1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8279</v>
      </c>
      <c r="O1253" t="s">
        <v>8280</v>
      </c>
      <c r="P1253" s="16">
        <f t="shared" si="38"/>
        <v>40751.814432870371</v>
      </c>
      <c r="Q1253" s="17">
        <f t="shared" si="39"/>
        <v>2011</v>
      </c>
    </row>
    <row r="1254" spans="1:17" ht="48" hidden="1" x14ac:dyDescent="0.2">
      <c r="A1254">
        <v>1252</v>
      </c>
      <c r="B1254" s="1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8279</v>
      </c>
      <c r="O1254" t="s">
        <v>8280</v>
      </c>
      <c r="P1254" s="16">
        <f t="shared" si="38"/>
        <v>41543.988067129627</v>
      </c>
      <c r="Q1254" s="17">
        <f t="shared" si="39"/>
        <v>2013</v>
      </c>
    </row>
    <row r="1255" spans="1:17" ht="48" hidden="1" x14ac:dyDescent="0.2">
      <c r="A1255">
        <v>1253</v>
      </c>
      <c r="B1255" s="1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8279</v>
      </c>
      <c r="O1255" t="s">
        <v>8280</v>
      </c>
      <c r="P1255" s="16">
        <f t="shared" si="38"/>
        <v>41855.783645833333</v>
      </c>
      <c r="Q1255" s="17">
        <f t="shared" si="39"/>
        <v>2014</v>
      </c>
    </row>
    <row r="1256" spans="1:17" ht="48" hidden="1" x14ac:dyDescent="0.2">
      <c r="A1256">
        <v>1254</v>
      </c>
      <c r="B1256" s="1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8279</v>
      </c>
      <c r="O1256" t="s">
        <v>8280</v>
      </c>
      <c r="P1256" s="16">
        <f t="shared" si="38"/>
        <v>40487.621365740742</v>
      </c>
      <c r="Q1256" s="17">
        <f t="shared" si="39"/>
        <v>2010</v>
      </c>
    </row>
    <row r="1257" spans="1:17" ht="48" hidden="1" x14ac:dyDescent="0.2">
      <c r="A1257">
        <v>1255</v>
      </c>
      <c r="B1257" s="1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8279</v>
      </c>
      <c r="O1257" t="s">
        <v>8280</v>
      </c>
      <c r="P1257" s="16">
        <f t="shared" si="38"/>
        <v>41579.845509259263</v>
      </c>
      <c r="Q1257" s="17">
        <f t="shared" si="39"/>
        <v>2013</v>
      </c>
    </row>
    <row r="1258" spans="1:17" ht="48" hidden="1" x14ac:dyDescent="0.2">
      <c r="A1258">
        <v>1256</v>
      </c>
      <c r="B1258" s="1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8279</v>
      </c>
      <c r="O1258" t="s">
        <v>8280</v>
      </c>
      <c r="P1258" s="16">
        <f t="shared" si="38"/>
        <v>40921.919340277782</v>
      </c>
      <c r="Q1258" s="17">
        <f t="shared" si="39"/>
        <v>2012</v>
      </c>
    </row>
    <row r="1259" spans="1:17" ht="48" hidden="1" x14ac:dyDescent="0.2">
      <c r="A1259">
        <v>1257</v>
      </c>
      <c r="B1259" s="1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8279</v>
      </c>
      <c r="O1259" t="s">
        <v>8280</v>
      </c>
      <c r="P1259" s="16">
        <f t="shared" si="38"/>
        <v>40587.085532407407</v>
      </c>
      <c r="Q1259" s="17">
        <f t="shared" si="39"/>
        <v>2011</v>
      </c>
    </row>
    <row r="1260" spans="1:17" ht="48" hidden="1" x14ac:dyDescent="0.2">
      <c r="A1260">
        <v>1258</v>
      </c>
      <c r="B1260" s="1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8279</v>
      </c>
      <c r="O1260" t="s">
        <v>8280</v>
      </c>
      <c r="P1260" s="16">
        <f t="shared" si="38"/>
        <v>41487.611250000002</v>
      </c>
      <c r="Q1260" s="17">
        <f t="shared" si="39"/>
        <v>2013</v>
      </c>
    </row>
    <row r="1261" spans="1:17" ht="32" hidden="1" x14ac:dyDescent="0.2">
      <c r="A1261">
        <v>1259</v>
      </c>
      <c r="B1261" s="1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8279</v>
      </c>
      <c r="O1261" t="s">
        <v>8280</v>
      </c>
      <c r="P1261" s="16">
        <f t="shared" si="38"/>
        <v>41766.970648148148</v>
      </c>
      <c r="Q1261" s="17">
        <f t="shared" si="39"/>
        <v>2014</v>
      </c>
    </row>
    <row r="1262" spans="1:17" ht="48" hidden="1" x14ac:dyDescent="0.2">
      <c r="A1262">
        <v>1260</v>
      </c>
      <c r="B1262" s="1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8279</v>
      </c>
      <c r="O1262" t="s">
        <v>8280</v>
      </c>
      <c r="P1262" s="16">
        <f t="shared" si="38"/>
        <v>41666.842824074076</v>
      </c>
      <c r="Q1262" s="17">
        <f t="shared" si="39"/>
        <v>2014</v>
      </c>
    </row>
    <row r="1263" spans="1:17" ht="32" hidden="1" x14ac:dyDescent="0.2">
      <c r="A1263">
        <v>1261</v>
      </c>
      <c r="B1263" s="1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8279</v>
      </c>
      <c r="O1263" t="s">
        <v>8280</v>
      </c>
      <c r="P1263" s="16">
        <f t="shared" si="38"/>
        <v>41638.342905092592</v>
      </c>
      <c r="Q1263" s="17">
        <f t="shared" si="39"/>
        <v>2013</v>
      </c>
    </row>
    <row r="1264" spans="1:17" ht="48" hidden="1" x14ac:dyDescent="0.2">
      <c r="A1264">
        <v>1262</v>
      </c>
      <c r="B1264" s="1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8279</v>
      </c>
      <c r="O1264" t="s">
        <v>8280</v>
      </c>
      <c r="P1264" s="16">
        <f t="shared" si="38"/>
        <v>41656.762638888889</v>
      </c>
      <c r="Q1264" s="17">
        <f t="shared" si="39"/>
        <v>2014</v>
      </c>
    </row>
    <row r="1265" spans="1:17" ht="32" hidden="1" x14ac:dyDescent="0.2">
      <c r="A1265">
        <v>1263</v>
      </c>
      <c r="B1265" s="1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8279</v>
      </c>
      <c r="O1265" t="s">
        <v>8280</v>
      </c>
      <c r="P1265" s="16">
        <f t="shared" si="38"/>
        <v>41692.084143518521</v>
      </c>
      <c r="Q1265" s="17">
        <f t="shared" si="39"/>
        <v>2014</v>
      </c>
    </row>
    <row r="1266" spans="1:17" ht="48" hidden="1" x14ac:dyDescent="0.2">
      <c r="A1266">
        <v>1264</v>
      </c>
      <c r="B1266" s="1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8279</v>
      </c>
      <c r="O1266" t="s">
        <v>8280</v>
      </c>
      <c r="P1266" s="16">
        <f t="shared" si="38"/>
        <v>41547.662997685184</v>
      </c>
      <c r="Q1266" s="17">
        <f t="shared" si="39"/>
        <v>2013</v>
      </c>
    </row>
    <row r="1267" spans="1:17" ht="64" hidden="1" x14ac:dyDescent="0.2">
      <c r="A1267">
        <v>1265</v>
      </c>
      <c r="B1267" s="1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8279</v>
      </c>
      <c r="O1267" t="s">
        <v>8280</v>
      </c>
      <c r="P1267" s="16">
        <f t="shared" si="38"/>
        <v>40465.655266203699</v>
      </c>
      <c r="Q1267" s="17">
        <f t="shared" si="39"/>
        <v>2010</v>
      </c>
    </row>
    <row r="1268" spans="1:17" ht="32" hidden="1" x14ac:dyDescent="0.2">
      <c r="A1268">
        <v>1266</v>
      </c>
      <c r="B1268" s="1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8279</v>
      </c>
      <c r="O1268" t="s">
        <v>8280</v>
      </c>
      <c r="P1268" s="16">
        <f t="shared" si="38"/>
        <v>41620.87667824074</v>
      </c>
      <c r="Q1268" s="17">
        <f t="shared" si="39"/>
        <v>2013</v>
      </c>
    </row>
    <row r="1269" spans="1:17" ht="48" hidden="1" x14ac:dyDescent="0.2">
      <c r="A1269">
        <v>1267</v>
      </c>
      <c r="B1269" s="1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8279</v>
      </c>
      <c r="O1269" t="s">
        <v>8280</v>
      </c>
      <c r="P1269" s="16">
        <f t="shared" si="38"/>
        <v>41449.585162037038</v>
      </c>
      <c r="Q1269" s="17">
        <f t="shared" si="39"/>
        <v>2013</v>
      </c>
    </row>
    <row r="1270" spans="1:17" ht="32" hidden="1" x14ac:dyDescent="0.2">
      <c r="A1270">
        <v>1268</v>
      </c>
      <c r="B1270" s="1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8279</v>
      </c>
      <c r="O1270" t="s">
        <v>8280</v>
      </c>
      <c r="P1270" s="16">
        <f t="shared" si="38"/>
        <v>41507.845451388886</v>
      </c>
      <c r="Q1270" s="17">
        <f t="shared" si="39"/>
        <v>2013</v>
      </c>
    </row>
    <row r="1271" spans="1:17" ht="48" hidden="1" x14ac:dyDescent="0.2">
      <c r="A1271">
        <v>1269</v>
      </c>
      <c r="B1271" s="1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8279</v>
      </c>
      <c r="O1271" t="s">
        <v>8280</v>
      </c>
      <c r="P1271" s="16">
        <f t="shared" si="38"/>
        <v>42445.823055555549</v>
      </c>
      <c r="Q1271" s="17">
        <f t="shared" si="39"/>
        <v>2016</v>
      </c>
    </row>
    <row r="1272" spans="1:17" ht="32" hidden="1" x14ac:dyDescent="0.2">
      <c r="A1272">
        <v>1270</v>
      </c>
      <c r="B1272" s="1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8279</v>
      </c>
      <c r="O1272" t="s">
        <v>8280</v>
      </c>
      <c r="P1272" s="16">
        <f t="shared" si="38"/>
        <v>40933.856967592597</v>
      </c>
      <c r="Q1272" s="17">
        <f t="shared" si="39"/>
        <v>2012</v>
      </c>
    </row>
    <row r="1273" spans="1:17" ht="48" hidden="1" x14ac:dyDescent="0.2">
      <c r="A1273">
        <v>1271</v>
      </c>
      <c r="B1273" s="1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8279</v>
      </c>
      <c r="O1273" t="s">
        <v>8280</v>
      </c>
      <c r="P1273" s="16">
        <f t="shared" si="38"/>
        <v>41561.683553240742</v>
      </c>
      <c r="Q1273" s="17">
        <f t="shared" si="39"/>
        <v>2013</v>
      </c>
    </row>
    <row r="1274" spans="1:17" ht="48" hidden="1" x14ac:dyDescent="0.2">
      <c r="A1274">
        <v>1272</v>
      </c>
      <c r="B1274" s="1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8279</v>
      </c>
      <c r="O1274" t="s">
        <v>8280</v>
      </c>
      <c r="P1274" s="16">
        <f t="shared" si="38"/>
        <v>40274.745127314818</v>
      </c>
      <c r="Q1274" s="17">
        <f t="shared" si="39"/>
        <v>2010</v>
      </c>
    </row>
    <row r="1275" spans="1:17" ht="32" hidden="1" x14ac:dyDescent="0.2">
      <c r="A1275">
        <v>1273</v>
      </c>
      <c r="B1275" s="1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8279</v>
      </c>
      <c r="O1275" t="s">
        <v>8280</v>
      </c>
      <c r="P1275" s="16">
        <f t="shared" si="38"/>
        <v>41852.730219907404</v>
      </c>
      <c r="Q1275" s="17">
        <f t="shared" si="39"/>
        <v>2014</v>
      </c>
    </row>
    <row r="1276" spans="1:17" ht="48" hidden="1" x14ac:dyDescent="0.2">
      <c r="A1276">
        <v>1274</v>
      </c>
      <c r="B1276" s="1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8279</v>
      </c>
      <c r="O1276" t="s">
        <v>8280</v>
      </c>
      <c r="P1276" s="16">
        <f t="shared" si="38"/>
        <v>41116.690104166664</v>
      </c>
      <c r="Q1276" s="17">
        <f t="shared" si="39"/>
        <v>2012</v>
      </c>
    </row>
    <row r="1277" spans="1:17" ht="48" hidden="1" x14ac:dyDescent="0.2">
      <c r="A1277">
        <v>1275</v>
      </c>
      <c r="B1277" s="1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8279</v>
      </c>
      <c r="O1277" t="s">
        <v>8280</v>
      </c>
      <c r="P1277" s="16">
        <f t="shared" si="38"/>
        <v>41458.867905092593</v>
      </c>
      <c r="Q1277" s="17">
        <f t="shared" si="39"/>
        <v>2013</v>
      </c>
    </row>
    <row r="1278" spans="1:17" ht="32" hidden="1" x14ac:dyDescent="0.2">
      <c r="A1278">
        <v>1276</v>
      </c>
      <c r="B1278" s="1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8279</v>
      </c>
      <c r="O1278" t="s">
        <v>8280</v>
      </c>
      <c r="P1278" s="16">
        <f t="shared" si="38"/>
        <v>40007.704247685186</v>
      </c>
      <c r="Q1278" s="17">
        <f t="shared" si="39"/>
        <v>2009</v>
      </c>
    </row>
    <row r="1279" spans="1:17" ht="48" hidden="1" x14ac:dyDescent="0.2">
      <c r="A1279">
        <v>1277</v>
      </c>
      <c r="B1279" s="1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8279</v>
      </c>
      <c r="O1279" t="s">
        <v>8280</v>
      </c>
      <c r="P1279" s="16">
        <f t="shared" si="38"/>
        <v>41121.561886574076</v>
      </c>
      <c r="Q1279" s="17">
        <f t="shared" si="39"/>
        <v>2012</v>
      </c>
    </row>
    <row r="1280" spans="1:17" ht="48" hidden="1" x14ac:dyDescent="0.2">
      <c r="A1280">
        <v>1278</v>
      </c>
      <c r="B1280" s="1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8279</v>
      </c>
      <c r="O1280" t="s">
        <v>8280</v>
      </c>
      <c r="P1280" s="16">
        <f t="shared" si="38"/>
        <v>41786.555162037039</v>
      </c>
      <c r="Q1280" s="17">
        <f t="shared" si="39"/>
        <v>2014</v>
      </c>
    </row>
    <row r="1281" spans="1:17" ht="48" hidden="1" x14ac:dyDescent="0.2">
      <c r="A1281">
        <v>1279</v>
      </c>
      <c r="B1281" s="1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8279</v>
      </c>
      <c r="O1281" t="s">
        <v>8280</v>
      </c>
      <c r="P1281" s="16">
        <f t="shared" si="38"/>
        <v>41682.099189814813</v>
      </c>
      <c r="Q1281" s="17">
        <f t="shared" si="39"/>
        <v>2014</v>
      </c>
    </row>
    <row r="1282" spans="1:17" ht="48" hidden="1" x14ac:dyDescent="0.2">
      <c r="A1282">
        <v>1280</v>
      </c>
      <c r="B1282" s="1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8279</v>
      </c>
      <c r="O1282" t="s">
        <v>8280</v>
      </c>
      <c r="P1282" s="16">
        <f t="shared" si="38"/>
        <v>40513.757569444446</v>
      </c>
      <c r="Q1282" s="17">
        <f t="shared" si="39"/>
        <v>2010</v>
      </c>
    </row>
    <row r="1283" spans="1:17" ht="48" hidden="1" x14ac:dyDescent="0.2">
      <c r="A1283">
        <v>1281</v>
      </c>
      <c r="B1283" s="1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8279</v>
      </c>
      <c r="O1283" t="s">
        <v>8280</v>
      </c>
      <c r="P1283" s="16">
        <f t="shared" ref="P1283:P1346" si="40">(((J1283/60)/60)/24)+DATE(1970,1,1)</f>
        <v>41463.743472222224</v>
      </c>
      <c r="Q1283" s="17">
        <f t="shared" ref="Q1283:Q1346" si="41">YEAR(P1283)</f>
        <v>2013</v>
      </c>
    </row>
    <row r="1284" spans="1:17" ht="48" hidden="1" x14ac:dyDescent="0.2">
      <c r="A1284">
        <v>1282</v>
      </c>
      <c r="B1284" s="1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8279</v>
      </c>
      <c r="O1284" t="s">
        <v>8280</v>
      </c>
      <c r="P1284" s="16">
        <f t="shared" si="40"/>
        <v>41586.475173611114</v>
      </c>
      <c r="Q1284" s="17">
        <f t="shared" si="41"/>
        <v>2013</v>
      </c>
    </row>
    <row r="1285" spans="1:17" ht="48" hidden="1" x14ac:dyDescent="0.2">
      <c r="A1285">
        <v>1283</v>
      </c>
      <c r="B1285" s="1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8279</v>
      </c>
      <c r="O1285" t="s">
        <v>8280</v>
      </c>
      <c r="P1285" s="16">
        <f t="shared" si="40"/>
        <v>41320.717465277776</v>
      </c>
      <c r="Q1285" s="17">
        <f t="shared" si="41"/>
        <v>2013</v>
      </c>
    </row>
    <row r="1286" spans="1:17" ht="48" x14ac:dyDescent="0.2">
      <c r="A1286">
        <v>1284</v>
      </c>
      <c r="B1286" s="1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3" t="s">
        <v>8271</v>
      </c>
      <c r="O1286" t="s">
        <v>8272</v>
      </c>
      <c r="P1286" s="16">
        <f t="shared" si="40"/>
        <v>42712.23474537037</v>
      </c>
      <c r="Q1286" s="17">
        <f t="shared" si="41"/>
        <v>2016</v>
      </c>
    </row>
    <row r="1287" spans="1:17" ht="48" x14ac:dyDescent="0.2">
      <c r="A1287">
        <v>1285</v>
      </c>
      <c r="B1287" s="1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8271</v>
      </c>
      <c r="O1287" t="s">
        <v>8272</v>
      </c>
      <c r="P1287" s="16">
        <f t="shared" si="40"/>
        <v>42160.583043981482</v>
      </c>
      <c r="Q1287" s="17">
        <f t="shared" si="41"/>
        <v>2015</v>
      </c>
    </row>
    <row r="1288" spans="1:17" ht="48" x14ac:dyDescent="0.2">
      <c r="A1288">
        <v>1286</v>
      </c>
      <c r="B1288" s="1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8271</v>
      </c>
      <c r="O1288" t="s">
        <v>8272</v>
      </c>
      <c r="P1288" s="16">
        <f t="shared" si="40"/>
        <v>42039.384571759263</v>
      </c>
      <c r="Q1288" s="17">
        <f t="shared" si="41"/>
        <v>2015</v>
      </c>
    </row>
    <row r="1289" spans="1:17" ht="64" x14ac:dyDescent="0.2">
      <c r="A1289">
        <v>1287</v>
      </c>
      <c r="B1289" s="1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8271</v>
      </c>
      <c r="O1289" t="s">
        <v>8272</v>
      </c>
      <c r="P1289" s="16">
        <f t="shared" si="40"/>
        <v>42107.621018518519</v>
      </c>
      <c r="Q1289" s="17">
        <f t="shared" si="41"/>
        <v>2015</v>
      </c>
    </row>
    <row r="1290" spans="1:17" ht="48" x14ac:dyDescent="0.2">
      <c r="A1290">
        <v>1288</v>
      </c>
      <c r="B1290" s="1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3" t="s">
        <v>8271</v>
      </c>
      <c r="O1290" t="s">
        <v>8272</v>
      </c>
      <c r="P1290" s="16">
        <f t="shared" si="40"/>
        <v>42561.154664351852</v>
      </c>
      <c r="Q1290" s="17">
        <f t="shared" si="41"/>
        <v>2016</v>
      </c>
    </row>
    <row r="1291" spans="1:17" ht="48" x14ac:dyDescent="0.2">
      <c r="A1291">
        <v>1289</v>
      </c>
      <c r="B1291" s="1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3" t="s">
        <v>8271</v>
      </c>
      <c r="O1291" t="s">
        <v>8272</v>
      </c>
      <c r="P1291" s="16">
        <f t="shared" si="40"/>
        <v>42709.134780092587</v>
      </c>
      <c r="Q1291" s="17">
        <f t="shared" si="41"/>
        <v>2016</v>
      </c>
    </row>
    <row r="1292" spans="1:17" ht="32" x14ac:dyDescent="0.2">
      <c r="A1292">
        <v>1290</v>
      </c>
      <c r="B1292" s="1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3" t="s">
        <v>8271</v>
      </c>
      <c r="O1292" t="s">
        <v>8272</v>
      </c>
      <c r="P1292" s="16">
        <f t="shared" si="40"/>
        <v>42086.614942129629</v>
      </c>
      <c r="Q1292" s="17">
        <f t="shared" si="41"/>
        <v>2015</v>
      </c>
    </row>
    <row r="1293" spans="1:17" ht="48" x14ac:dyDescent="0.2">
      <c r="A1293">
        <v>1291</v>
      </c>
      <c r="B1293" s="1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3" t="s">
        <v>8271</v>
      </c>
      <c r="O1293" t="s">
        <v>8272</v>
      </c>
      <c r="P1293" s="16">
        <f t="shared" si="40"/>
        <v>42064.652673611112</v>
      </c>
      <c r="Q1293" s="17">
        <f t="shared" si="41"/>
        <v>2015</v>
      </c>
    </row>
    <row r="1294" spans="1:17" ht="48" x14ac:dyDescent="0.2">
      <c r="A1294">
        <v>1292</v>
      </c>
      <c r="B1294" s="1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8271</v>
      </c>
      <c r="O1294" t="s">
        <v>8272</v>
      </c>
      <c r="P1294" s="16">
        <f t="shared" si="40"/>
        <v>42256.764212962968</v>
      </c>
      <c r="Q1294" s="17">
        <f t="shared" si="41"/>
        <v>2015</v>
      </c>
    </row>
    <row r="1295" spans="1:17" ht="48" x14ac:dyDescent="0.2">
      <c r="A1295">
        <v>1293</v>
      </c>
      <c r="B1295" s="1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3" t="s">
        <v>8271</v>
      </c>
      <c r="O1295" t="s">
        <v>8272</v>
      </c>
      <c r="P1295" s="16">
        <f t="shared" si="40"/>
        <v>42292.701053240744</v>
      </c>
      <c r="Q1295" s="17">
        <f t="shared" si="41"/>
        <v>2015</v>
      </c>
    </row>
    <row r="1296" spans="1:17" ht="48" x14ac:dyDescent="0.2">
      <c r="A1296">
        <v>1294</v>
      </c>
      <c r="B1296" s="1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8271</v>
      </c>
      <c r="O1296" t="s">
        <v>8272</v>
      </c>
      <c r="P1296" s="16">
        <f t="shared" si="40"/>
        <v>42278.453668981485</v>
      </c>
      <c r="Q1296" s="17">
        <f t="shared" si="41"/>
        <v>2015</v>
      </c>
    </row>
    <row r="1297" spans="1:17" ht="48" x14ac:dyDescent="0.2">
      <c r="A1297">
        <v>1295</v>
      </c>
      <c r="B1297" s="1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8271</v>
      </c>
      <c r="O1297" t="s">
        <v>8272</v>
      </c>
      <c r="P1297" s="16">
        <f t="shared" si="40"/>
        <v>42184.572881944448</v>
      </c>
      <c r="Q1297" s="17">
        <f t="shared" si="41"/>
        <v>2015</v>
      </c>
    </row>
    <row r="1298" spans="1:17" ht="48" x14ac:dyDescent="0.2">
      <c r="A1298">
        <v>1296</v>
      </c>
      <c r="B1298" s="1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8271</v>
      </c>
      <c r="O1298" t="s">
        <v>8272</v>
      </c>
      <c r="P1298" s="16">
        <f t="shared" si="40"/>
        <v>42423.050613425927</v>
      </c>
      <c r="Q1298" s="17">
        <f t="shared" si="41"/>
        <v>2016</v>
      </c>
    </row>
    <row r="1299" spans="1:17" ht="48" x14ac:dyDescent="0.2">
      <c r="A1299">
        <v>1297</v>
      </c>
      <c r="B1299" s="1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3" t="s">
        <v>8271</v>
      </c>
      <c r="O1299" t="s">
        <v>8272</v>
      </c>
      <c r="P1299" s="16">
        <f t="shared" si="40"/>
        <v>42461.747199074074</v>
      </c>
      <c r="Q1299" s="17">
        <f t="shared" si="41"/>
        <v>2016</v>
      </c>
    </row>
    <row r="1300" spans="1:17" ht="48" x14ac:dyDescent="0.2">
      <c r="A1300">
        <v>1298</v>
      </c>
      <c r="B1300" s="1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8271</v>
      </c>
      <c r="O1300" t="s">
        <v>8272</v>
      </c>
      <c r="P1300" s="16">
        <f t="shared" si="40"/>
        <v>42458.680925925932</v>
      </c>
      <c r="Q1300" s="17">
        <f t="shared" si="41"/>
        <v>2016</v>
      </c>
    </row>
    <row r="1301" spans="1:17" ht="48" x14ac:dyDescent="0.2">
      <c r="A1301">
        <v>1299</v>
      </c>
      <c r="B1301" s="1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3" t="s">
        <v>8271</v>
      </c>
      <c r="O1301" t="s">
        <v>8272</v>
      </c>
      <c r="P1301" s="16">
        <f t="shared" si="40"/>
        <v>42169.814340277779</v>
      </c>
      <c r="Q1301" s="17">
        <f t="shared" si="41"/>
        <v>2015</v>
      </c>
    </row>
    <row r="1302" spans="1:17" ht="48" x14ac:dyDescent="0.2">
      <c r="A1302">
        <v>1300</v>
      </c>
      <c r="B1302" s="1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3" t="s">
        <v>8271</v>
      </c>
      <c r="O1302" t="s">
        <v>8272</v>
      </c>
      <c r="P1302" s="16">
        <f t="shared" si="40"/>
        <v>42483.675208333334</v>
      </c>
      <c r="Q1302" s="17">
        <f t="shared" si="41"/>
        <v>2016</v>
      </c>
    </row>
    <row r="1303" spans="1:17" ht="48" x14ac:dyDescent="0.2">
      <c r="A1303">
        <v>1301</v>
      </c>
      <c r="B1303" s="1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3" t="s">
        <v>8271</v>
      </c>
      <c r="O1303" t="s">
        <v>8272</v>
      </c>
      <c r="P1303" s="16">
        <f t="shared" si="40"/>
        <v>42195.749745370369</v>
      </c>
      <c r="Q1303" s="17">
        <f t="shared" si="41"/>
        <v>2015</v>
      </c>
    </row>
    <row r="1304" spans="1:17" ht="48" x14ac:dyDescent="0.2">
      <c r="A1304">
        <v>1302</v>
      </c>
      <c r="B1304" s="1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3" t="s">
        <v>8271</v>
      </c>
      <c r="O1304" t="s">
        <v>8272</v>
      </c>
      <c r="P1304" s="16">
        <f t="shared" si="40"/>
        <v>42675.057997685188</v>
      </c>
      <c r="Q1304" s="17">
        <f t="shared" si="41"/>
        <v>2016</v>
      </c>
    </row>
    <row r="1305" spans="1:17" ht="32" x14ac:dyDescent="0.2">
      <c r="A1305">
        <v>1303</v>
      </c>
      <c r="B1305" s="1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8271</v>
      </c>
      <c r="O1305" t="s">
        <v>8272</v>
      </c>
      <c r="P1305" s="16">
        <f t="shared" si="40"/>
        <v>42566.441203703704</v>
      </c>
      <c r="Q1305" s="17">
        <f t="shared" si="41"/>
        <v>2016</v>
      </c>
    </row>
    <row r="1306" spans="1:17" ht="48" hidden="1" x14ac:dyDescent="0.2">
      <c r="A1306">
        <v>1304</v>
      </c>
      <c r="B1306" s="1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8273</v>
      </c>
      <c r="O1306" t="s">
        <v>8275</v>
      </c>
      <c r="P1306" s="16">
        <f t="shared" si="40"/>
        <v>42747.194502314815</v>
      </c>
      <c r="Q1306" s="17">
        <f t="shared" si="41"/>
        <v>2017</v>
      </c>
    </row>
    <row r="1307" spans="1:17" ht="48" hidden="1" x14ac:dyDescent="0.2">
      <c r="A1307">
        <v>1305</v>
      </c>
      <c r="B1307" s="1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8273</v>
      </c>
      <c r="O1307" t="s">
        <v>8275</v>
      </c>
      <c r="P1307" s="16">
        <f t="shared" si="40"/>
        <v>42543.665601851855</v>
      </c>
      <c r="Q1307" s="17">
        <f t="shared" si="41"/>
        <v>2016</v>
      </c>
    </row>
    <row r="1308" spans="1:17" ht="64" hidden="1" x14ac:dyDescent="0.2">
      <c r="A1308">
        <v>1306</v>
      </c>
      <c r="B1308" s="1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8273</v>
      </c>
      <c r="O1308" t="s">
        <v>8275</v>
      </c>
      <c r="P1308" s="16">
        <f t="shared" si="40"/>
        <v>41947.457569444443</v>
      </c>
      <c r="Q1308" s="17">
        <f t="shared" si="41"/>
        <v>2014</v>
      </c>
    </row>
    <row r="1309" spans="1:17" ht="32" hidden="1" x14ac:dyDescent="0.2">
      <c r="A1309">
        <v>1307</v>
      </c>
      <c r="B1309" s="1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8273</v>
      </c>
      <c r="O1309" t="s">
        <v>8275</v>
      </c>
      <c r="P1309" s="16">
        <f t="shared" si="40"/>
        <v>42387.503229166665</v>
      </c>
      <c r="Q1309" s="17">
        <f t="shared" si="41"/>
        <v>2016</v>
      </c>
    </row>
    <row r="1310" spans="1:17" ht="32" hidden="1" x14ac:dyDescent="0.2">
      <c r="A1310">
        <v>1308</v>
      </c>
      <c r="B1310" s="1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8273</v>
      </c>
      <c r="O1310" t="s">
        <v>8275</v>
      </c>
      <c r="P1310" s="16">
        <f t="shared" si="40"/>
        <v>42611.613564814819</v>
      </c>
      <c r="Q1310" s="17">
        <f t="shared" si="41"/>
        <v>2016</v>
      </c>
    </row>
    <row r="1311" spans="1:17" ht="32" hidden="1" x14ac:dyDescent="0.2">
      <c r="A1311">
        <v>1309</v>
      </c>
      <c r="B1311" s="1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8273</v>
      </c>
      <c r="O1311" t="s">
        <v>8275</v>
      </c>
      <c r="P1311" s="16">
        <f t="shared" si="40"/>
        <v>42257.882731481484</v>
      </c>
      <c r="Q1311" s="17">
        <f t="shared" si="41"/>
        <v>2015</v>
      </c>
    </row>
    <row r="1312" spans="1:17" ht="32" hidden="1" x14ac:dyDescent="0.2">
      <c r="A1312">
        <v>1310</v>
      </c>
      <c r="B1312" s="1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8273</v>
      </c>
      <c r="O1312" t="s">
        <v>8275</v>
      </c>
      <c r="P1312" s="16">
        <f t="shared" si="40"/>
        <v>42556.667245370365</v>
      </c>
      <c r="Q1312" s="17">
        <f t="shared" si="41"/>
        <v>2016</v>
      </c>
    </row>
    <row r="1313" spans="1:17" ht="48" hidden="1" x14ac:dyDescent="0.2">
      <c r="A1313">
        <v>1311</v>
      </c>
      <c r="B1313" s="1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8273</v>
      </c>
      <c r="O1313" t="s">
        <v>8275</v>
      </c>
      <c r="P1313" s="16">
        <f t="shared" si="40"/>
        <v>42669.802303240736</v>
      </c>
      <c r="Q1313" s="17">
        <f t="shared" si="41"/>
        <v>2016</v>
      </c>
    </row>
    <row r="1314" spans="1:17" ht="48" hidden="1" x14ac:dyDescent="0.2">
      <c r="A1314">
        <v>1312</v>
      </c>
      <c r="B1314" s="1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8273</v>
      </c>
      <c r="O1314" t="s">
        <v>8275</v>
      </c>
      <c r="P1314" s="16">
        <f t="shared" si="40"/>
        <v>42082.702800925923</v>
      </c>
      <c r="Q1314" s="17">
        <f t="shared" si="41"/>
        <v>2015</v>
      </c>
    </row>
    <row r="1315" spans="1:17" ht="48" hidden="1" x14ac:dyDescent="0.2">
      <c r="A1315">
        <v>1313</v>
      </c>
      <c r="B1315" s="1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8273</v>
      </c>
      <c r="O1315" t="s">
        <v>8275</v>
      </c>
      <c r="P1315" s="16">
        <f t="shared" si="40"/>
        <v>42402.709652777776</v>
      </c>
      <c r="Q1315" s="17">
        <f t="shared" si="41"/>
        <v>2016</v>
      </c>
    </row>
    <row r="1316" spans="1:17" ht="48" hidden="1" x14ac:dyDescent="0.2">
      <c r="A1316">
        <v>1314</v>
      </c>
      <c r="B1316" s="1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8273</v>
      </c>
      <c r="O1316" t="s">
        <v>8275</v>
      </c>
      <c r="P1316" s="16">
        <f t="shared" si="40"/>
        <v>42604.669675925921</v>
      </c>
      <c r="Q1316" s="17">
        <f t="shared" si="41"/>
        <v>2016</v>
      </c>
    </row>
    <row r="1317" spans="1:17" ht="32" hidden="1" x14ac:dyDescent="0.2">
      <c r="A1317">
        <v>1315</v>
      </c>
      <c r="B1317" s="1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8273</v>
      </c>
      <c r="O1317" t="s">
        <v>8275</v>
      </c>
      <c r="P1317" s="16">
        <f t="shared" si="40"/>
        <v>42278.498240740737</v>
      </c>
      <c r="Q1317" s="17">
        <f t="shared" si="41"/>
        <v>2015</v>
      </c>
    </row>
    <row r="1318" spans="1:17" ht="48" hidden="1" x14ac:dyDescent="0.2">
      <c r="A1318">
        <v>1316</v>
      </c>
      <c r="B1318" s="1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8273</v>
      </c>
      <c r="O1318" t="s">
        <v>8275</v>
      </c>
      <c r="P1318" s="16">
        <f t="shared" si="40"/>
        <v>42393.961909722217</v>
      </c>
      <c r="Q1318" s="17">
        <f t="shared" si="41"/>
        <v>2016</v>
      </c>
    </row>
    <row r="1319" spans="1:17" ht="48" hidden="1" x14ac:dyDescent="0.2">
      <c r="A1319">
        <v>1317</v>
      </c>
      <c r="B1319" s="1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8273</v>
      </c>
      <c r="O1319" t="s">
        <v>8275</v>
      </c>
      <c r="P1319" s="16">
        <f t="shared" si="40"/>
        <v>42520.235486111109</v>
      </c>
      <c r="Q1319" s="17">
        <f t="shared" si="41"/>
        <v>2016</v>
      </c>
    </row>
    <row r="1320" spans="1:17" ht="48" hidden="1" x14ac:dyDescent="0.2">
      <c r="A1320">
        <v>1318</v>
      </c>
      <c r="B1320" s="1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8273</v>
      </c>
      <c r="O1320" t="s">
        <v>8275</v>
      </c>
      <c r="P1320" s="16">
        <f t="shared" si="40"/>
        <v>41985.043657407412</v>
      </c>
      <c r="Q1320" s="17">
        <f t="shared" si="41"/>
        <v>2014</v>
      </c>
    </row>
    <row r="1321" spans="1:17" ht="48" hidden="1" x14ac:dyDescent="0.2">
      <c r="A1321">
        <v>1319</v>
      </c>
      <c r="B1321" s="1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8273</v>
      </c>
      <c r="O1321" t="s">
        <v>8275</v>
      </c>
      <c r="P1321" s="16">
        <f t="shared" si="40"/>
        <v>41816.812094907407</v>
      </c>
      <c r="Q1321" s="17">
        <f t="shared" si="41"/>
        <v>2014</v>
      </c>
    </row>
    <row r="1322" spans="1:17" ht="48" hidden="1" x14ac:dyDescent="0.2">
      <c r="A1322">
        <v>1320</v>
      </c>
      <c r="B1322" s="1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8273</v>
      </c>
      <c r="O1322" t="s">
        <v>8275</v>
      </c>
      <c r="P1322" s="16">
        <f t="shared" si="40"/>
        <v>42705.690347222218</v>
      </c>
      <c r="Q1322" s="17">
        <f t="shared" si="41"/>
        <v>2016</v>
      </c>
    </row>
    <row r="1323" spans="1:17" ht="48" hidden="1" x14ac:dyDescent="0.2">
      <c r="A1323">
        <v>1321</v>
      </c>
      <c r="B1323" s="1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8273</v>
      </c>
      <c r="O1323" t="s">
        <v>8275</v>
      </c>
      <c r="P1323" s="16">
        <f t="shared" si="40"/>
        <v>42697.74927083333</v>
      </c>
      <c r="Q1323" s="17">
        <f t="shared" si="41"/>
        <v>2016</v>
      </c>
    </row>
    <row r="1324" spans="1:17" ht="48" hidden="1" x14ac:dyDescent="0.2">
      <c r="A1324">
        <v>1322</v>
      </c>
      <c r="B1324" s="1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8273</v>
      </c>
      <c r="O1324" t="s">
        <v>8275</v>
      </c>
      <c r="P1324" s="16">
        <f t="shared" si="40"/>
        <v>42115.656539351854</v>
      </c>
      <c r="Q1324" s="17">
        <f t="shared" si="41"/>
        <v>2015</v>
      </c>
    </row>
    <row r="1325" spans="1:17" ht="48" hidden="1" x14ac:dyDescent="0.2">
      <c r="A1325">
        <v>1323</v>
      </c>
      <c r="B1325" s="1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8273</v>
      </c>
      <c r="O1325" t="s">
        <v>8275</v>
      </c>
      <c r="P1325" s="16">
        <f t="shared" si="40"/>
        <v>42451.698449074072</v>
      </c>
      <c r="Q1325" s="17">
        <f t="shared" si="41"/>
        <v>2016</v>
      </c>
    </row>
    <row r="1326" spans="1:17" ht="48" hidden="1" x14ac:dyDescent="0.2">
      <c r="A1326">
        <v>1324</v>
      </c>
      <c r="B1326" s="1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8273</v>
      </c>
      <c r="O1326" t="s">
        <v>8275</v>
      </c>
      <c r="P1326" s="16">
        <f t="shared" si="40"/>
        <v>42626.633703703701</v>
      </c>
      <c r="Q1326" s="17">
        <f t="shared" si="41"/>
        <v>2016</v>
      </c>
    </row>
    <row r="1327" spans="1:17" ht="48" hidden="1" x14ac:dyDescent="0.2">
      <c r="A1327">
        <v>1325</v>
      </c>
      <c r="B1327" s="1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8273</v>
      </c>
      <c r="O1327" t="s">
        <v>8275</v>
      </c>
      <c r="P1327" s="16">
        <f t="shared" si="40"/>
        <v>42704.086053240739</v>
      </c>
      <c r="Q1327" s="17">
        <f t="shared" si="41"/>
        <v>2016</v>
      </c>
    </row>
    <row r="1328" spans="1:17" ht="48" hidden="1" x14ac:dyDescent="0.2">
      <c r="A1328">
        <v>1326</v>
      </c>
      <c r="B1328" s="1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8273</v>
      </c>
      <c r="O1328" t="s">
        <v>8275</v>
      </c>
      <c r="P1328" s="16">
        <f t="shared" si="40"/>
        <v>41974.791990740734</v>
      </c>
      <c r="Q1328" s="17">
        <f t="shared" si="41"/>
        <v>2014</v>
      </c>
    </row>
    <row r="1329" spans="1:17" ht="48" hidden="1" x14ac:dyDescent="0.2">
      <c r="A1329">
        <v>1327</v>
      </c>
      <c r="B1329" s="1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8273</v>
      </c>
      <c r="O1329" t="s">
        <v>8275</v>
      </c>
      <c r="P1329" s="16">
        <f t="shared" si="40"/>
        <v>42123.678645833337</v>
      </c>
      <c r="Q1329" s="17">
        <f t="shared" si="41"/>
        <v>2015</v>
      </c>
    </row>
    <row r="1330" spans="1:17" ht="48" hidden="1" x14ac:dyDescent="0.2">
      <c r="A1330">
        <v>1328</v>
      </c>
      <c r="B1330" s="1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8273</v>
      </c>
      <c r="O1330" t="s">
        <v>8275</v>
      </c>
      <c r="P1330" s="16">
        <f t="shared" si="40"/>
        <v>42612.642754629633</v>
      </c>
      <c r="Q1330" s="17">
        <f t="shared" si="41"/>
        <v>2016</v>
      </c>
    </row>
    <row r="1331" spans="1:17" ht="48" hidden="1" x14ac:dyDescent="0.2">
      <c r="A1331">
        <v>1329</v>
      </c>
      <c r="B1331" s="1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8273</v>
      </c>
      <c r="O1331" t="s">
        <v>8275</v>
      </c>
      <c r="P1331" s="16">
        <f t="shared" si="40"/>
        <v>41935.221585648149</v>
      </c>
      <c r="Q1331" s="17">
        <f t="shared" si="41"/>
        <v>2014</v>
      </c>
    </row>
    <row r="1332" spans="1:17" ht="48" hidden="1" x14ac:dyDescent="0.2">
      <c r="A1332">
        <v>1330</v>
      </c>
      <c r="B1332" s="1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8273</v>
      </c>
      <c r="O1332" t="s">
        <v>8275</v>
      </c>
      <c r="P1332" s="16">
        <f t="shared" si="40"/>
        <v>42522.276724537034</v>
      </c>
      <c r="Q1332" s="17">
        <f t="shared" si="41"/>
        <v>2016</v>
      </c>
    </row>
    <row r="1333" spans="1:17" ht="48" hidden="1" x14ac:dyDescent="0.2">
      <c r="A1333">
        <v>1331</v>
      </c>
      <c r="B1333" s="1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8273</v>
      </c>
      <c r="O1333" t="s">
        <v>8275</v>
      </c>
      <c r="P1333" s="16">
        <f t="shared" si="40"/>
        <v>42569.50409722222</v>
      </c>
      <c r="Q1333" s="17">
        <f t="shared" si="41"/>
        <v>2016</v>
      </c>
    </row>
    <row r="1334" spans="1:17" ht="48" hidden="1" x14ac:dyDescent="0.2">
      <c r="A1334">
        <v>1332</v>
      </c>
      <c r="B1334" s="1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8273</v>
      </c>
      <c r="O1334" t="s">
        <v>8275</v>
      </c>
      <c r="P1334" s="16">
        <f t="shared" si="40"/>
        <v>42732.060277777782</v>
      </c>
      <c r="Q1334" s="17">
        <f t="shared" si="41"/>
        <v>2016</v>
      </c>
    </row>
    <row r="1335" spans="1:17" ht="48" hidden="1" x14ac:dyDescent="0.2">
      <c r="A1335">
        <v>1333</v>
      </c>
      <c r="B1335" s="1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8273</v>
      </c>
      <c r="O1335" t="s">
        <v>8275</v>
      </c>
      <c r="P1335" s="16">
        <f t="shared" si="40"/>
        <v>41806.106770833336</v>
      </c>
      <c r="Q1335" s="17">
        <f t="shared" si="41"/>
        <v>2014</v>
      </c>
    </row>
    <row r="1336" spans="1:17" ht="48" hidden="1" x14ac:dyDescent="0.2">
      <c r="A1336">
        <v>1334</v>
      </c>
      <c r="B1336" s="1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8273</v>
      </c>
      <c r="O1336" t="s">
        <v>8275</v>
      </c>
      <c r="P1336" s="16">
        <f t="shared" si="40"/>
        <v>42410.774155092593</v>
      </c>
      <c r="Q1336" s="17">
        <f t="shared" si="41"/>
        <v>2016</v>
      </c>
    </row>
    <row r="1337" spans="1:17" ht="48" hidden="1" x14ac:dyDescent="0.2">
      <c r="A1337">
        <v>1335</v>
      </c>
      <c r="B1337" s="1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8273</v>
      </c>
      <c r="O1337" t="s">
        <v>8275</v>
      </c>
      <c r="P1337" s="16">
        <f t="shared" si="40"/>
        <v>42313.936365740738</v>
      </c>
      <c r="Q1337" s="17">
        <f t="shared" si="41"/>
        <v>2015</v>
      </c>
    </row>
    <row r="1338" spans="1:17" ht="48" hidden="1" x14ac:dyDescent="0.2">
      <c r="A1338">
        <v>1336</v>
      </c>
      <c r="B1338" s="1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8273</v>
      </c>
      <c r="O1338" t="s">
        <v>8275</v>
      </c>
      <c r="P1338" s="16">
        <f t="shared" si="40"/>
        <v>41955.863750000004</v>
      </c>
      <c r="Q1338" s="17">
        <f t="shared" si="41"/>
        <v>2014</v>
      </c>
    </row>
    <row r="1339" spans="1:17" ht="48" hidden="1" x14ac:dyDescent="0.2">
      <c r="A1339">
        <v>1337</v>
      </c>
      <c r="B1339" s="1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8273</v>
      </c>
      <c r="O1339" t="s">
        <v>8275</v>
      </c>
      <c r="P1339" s="16">
        <f t="shared" si="40"/>
        <v>42767.577303240745</v>
      </c>
      <c r="Q1339" s="17">
        <f t="shared" si="41"/>
        <v>2017</v>
      </c>
    </row>
    <row r="1340" spans="1:17" ht="48" hidden="1" x14ac:dyDescent="0.2">
      <c r="A1340">
        <v>1338</v>
      </c>
      <c r="B1340" s="1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8273</v>
      </c>
      <c r="O1340" t="s">
        <v>8275</v>
      </c>
      <c r="P1340" s="16">
        <f t="shared" si="40"/>
        <v>42188.803622685184</v>
      </c>
      <c r="Q1340" s="17">
        <f t="shared" si="41"/>
        <v>2015</v>
      </c>
    </row>
    <row r="1341" spans="1:17" ht="32" hidden="1" x14ac:dyDescent="0.2">
      <c r="A1341">
        <v>1339</v>
      </c>
      <c r="B1341" s="1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8273</v>
      </c>
      <c r="O1341" t="s">
        <v>8275</v>
      </c>
      <c r="P1341" s="16">
        <f t="shared" si="40"/>
        <v>41936.647164351853</v>
      </c>
      <c r="Q1341" s="17">
        <f t="shared" si="41"/>
        <v>2014</v>
      </c>
    </row>
    <row r="1342" spans="1:17" ht="48" hidden="1" x14ac:dyDescent="0.2">
      <c r="A1342">
        <v>1340</v>
      </c>
      <c r="B1342" s="1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8273</v>
      </c>
      <c r="O1342" t="s">
        <v>8275</v>
      </c>
      <c r="P1342" s="16">
        <f t="shared" si="40"/>
        <v>41836.595520833333</v>
      </c>
      <c r="Q1342" s="17">
        <f t="shared" si="41"/>
        <v>2014</v>
      </c>
    </row>
    <row r="1343" spans="1:17" ht="48" hidden="1" x14ac:dyDescent="0.2">
      <c r="A1343">
        <v>1341</v>
      </c>
      <c r="B1343" s="1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8273</v>
      </c>
      <c r="O1343" t="s">
        <v>8275</v>
      </c>
      <c r="P1343" s="16">
        <f t="shared" si="40"/>
        <v>42612.624039351853</v>
      </c>
      <c r="Q1343" s="17">
        <f t="shared" si="41"/>
        <v>2016</v>
      </c>
    </row>
    <row r="1344" spans="1:17" ht="48" hidden="1" x14ac:dyDescent="0.2">
      <c r="A1344">
        <v>1342</v>
      </c>
      <c r="B1344" s="1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8273</v>
      </c>
      <c r="O1344" t="s">
        <v>8275</v>
      </c>
      <c r="P1344" s="16">
        <f t="shared" si="40"/>
        <v>42172.816423611104</v>
      </c>
      <c r="Q1344" s="17">
        <f t="shared" si="41"/>
        <v>2015</v>
      </c>
    </row>
    <row r="1345" spans="1:17" ht="48" hidden="1" x14ac:dyDescent="0.2">
      <c r="A1345">
        <v>1343</v>
      </c>
      <c r="B1345" s="1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8273</v>
      </c>
      <c r="O1345" t="s">
        <v>8275</v>
      </c>
      <c r="P1345" s="16">
        <f t="shared" si="40"/>
        <v>42542.526423611111</v>
      </c>
      <c r="Q1345" s="17">
        <f t="shared" si="41"/>
        <v>2016</v>
      </c>
    </row>
    <row r="1346" spans="1:17" ht="48" hidden="1" x14ac:dyDescent="0.2">
      <c r="A1346">
        <v>1344</v>
      </c>
      <c r="B1346" s="1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8276</v>
      </c>
      <c r="O1346" t="s">
        <v>8277</v>
      </c>
      <c r="P1346" s="16">
        <f t="shared" si="40"/>
        <v>42522.789803240739</v>
      </c>
      <c r="Q1346" s="17">
        <f t="shared" si="41"/>
        <v>2016</v>
      </c>
    </row>
    <row r="1347" spans="1:17" ht="48" hidden="1" x14ac:dyDescent="0.2">
      <c r="A1347">
        <v>1345</v>
      </c>
      <c r="B1347" s="1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8276</v>
      </c>
      <c r="O1347" t="s">
        <v>8277</v>
      </c>
      <c r="P1347" s="16">
        <f t="shared" ref="P1347:P1410" si="42">(((J1347/60)/60)/24)+DATE(1970,1,1)</f>
        <v>41799.814340277779</v>
      </c>
      <c r="Q1347" s="17">
        <f t="shared" ref="Q1347:Q1410" si="43">YEAR(P1347)</f>
        <v>2014</v>
      </c>
    </row>
    <row r="1348" spans="1:17" ht="48" hidden="1" x14ac:dyDescent="0.2">
      <c r="A1348">
        <v>1346</v>
      </c>
      <c r="B1348" s="1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8276</v>
      </c>
      <c r="O1348" t="s">
        <v>8277</v>
      </c>
      <c r="P1348" s="16">
        <f t="shared" si="42"/>
        <v>41422.075821759259</v>
      </c>
      <c r="Q1348" s="17">
        <f t="shared" si="43"/>
        <v>2013</v>
      </c>
    </row>
    <row r="1349" spans="1:17" ht="48" hidden="1" x14ac:dyDescent="0.2">
      <c r="A1349">
        <v>1347</v>
      </c>
      <c r="B1349" s="1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8276</v>
      </c>
      <c r="O1349" t="s">
        <v>8277</v>
      </c>
      <c r="P1349" s="16">
        <f t="shared" si="42"/>
        <v>42040.638020833328</v>
      </c>
      <c r="Q1349" s="17">
        <f t="shared" si="43"/>
        <v>2015</v>
      </c>
    </row>
    <row r="1350" spans="1:17" ht="48" hidden="1" x14ac:dyDescent="0.2">
      <c r="A1350">
        <v>1348</v>
      </c>
      <c r="B1350" s="1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8276</v>
      </c>
      <c r="O1350" t="s">
        <v>8277</v>
      </c>
      <c r="P1350" s="16">
        <f t="shared" si="42"/>
        <v>41963.506168981476</v>
      </c>
      <c r="Q1350" s="17">
        <f t="shared" si="43"/>
        <v>2014</v>
      </c>
    </row>
    <row r="1351" spans="1:17" ht="48" hidden="1" x14ac:dyDescent="0.2">
      <c r="A1351">
        <v>1349</v>
      </c>
      <c r="B1351" s="1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8276</v>
      </c>
      <c r="O1351" t="s">
        <v>8277</v>
      </c>
      <c r="P1351" s="16">
        <f t="shared" si="42"/>
        <v>42317.33258101852</v>
      </c>
      <c r="Q1351" s="17">
        <f t="shared" si="43"/>
        <v>2015</v>
      </c>
    </row>
    <row r="1352" spans="1:17" ht="48" hidden="1" x14ac:dyDescent="0.2">
      <c r="A1352">
        <v>1350</v>
      </c>
      <c r="B1352" s="1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8276</v>
      </c>
      <c r="O1352" t="s">
        <v>8277</v>
      </c>
      <c r="P1352" s="16">
        <f t="shared" si="42"/>
        <v>42334.013124999998</v>
      </c>
      <c r="Q1352" s="17">
        <f t="shared" si="43"/>
        <v>2015</v>
      </c>
    </row>
    <row r="1353" spans="1:17" ht="32" hidden="1" x14ac:dyDescent="0.2">
      <c r="A1353">
        <v>1351</v>
      </c>
      <c r="B1353" s="1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8276</v>
      </c>
      <c r="O1353" t="s">
        <v>8277</v>
      </c>
      <c r="P1353" s="16">
        <f t="shared" si="42"/>
        <v>42382.74009259259</v>
      </c>
      <c r="Q1353" s="17">
        <f t="shared" si="43"/>
        <v>2016</v>
      </c>
    </row>
    <row r="1354" spans="1:17" ht="48" hidden="1" x14ac:dyDescent="0.2">
      <c r="A1354">
        <v>1352</v>
      </c>
      <c r="B1354" s="1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8276</v>
      </c>
      <c r="O1354" t="s">
        <v>8277</v>
      </c>
      <c r="P1354" s="16">
        <f t="shared" si="42"/>
        <v>42200.578310185185</v>
      </c>
      <c r="Q1354" s="17">
        <f t="shared" si="43"/>
        <v>2015</v>
      </c>
    </row>
    <row r="1355" spans="1:17" ht="32" hidden="1" x14ac:dyDescent="0.2">
      <c r="A1355">
        <v>1353</v>
      </c>
      <c r="B1355" s="1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8276</v>
      </c>
      <c r="O1355" t="s">
        <v>8277</v>
      </c>
      <c r="P1355" s="16">
        <f t="shared" si="42"/>
        <v>41309.11791666667</v>
      </c>
      <c r="Q1355" s="17">
        <f t="shared" si="43"/>
        <v>2013</v>
      </c>
    </row>
    <row r="1356" spans="1:17" ht="48" hidden="1" x14ac:dyDescent="0.2">
      <c r="A1356">
        <v>1354</v>
      </c>
      <c r="B1356" s="1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8276</v>
      </c>
      <c r="O1356" t="s">
        <v>8277</v>
      </c>
      <c r="P1356" s="16">
        <f t="shared" si="42"/>
        <v>42502.807627314818</v>
      </c>
      <c r="Q1356" s="17">
        <f t="shared" si="43"/>
        <v>2016</v>
      </c>
    </row>
    <row r="1357" spans="1:17" ht="48" hidden="1" x14ac:dyDescent="0.2">
      <c r="A1357">
        <v>1355</v>
      </c>
      <c r="B1357" s="1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8276</v>
      </c>
      <c r="O1357" t="s">
        <v>8277</v>
      </c>
      <c r="P1357" s="16">
        <f t="shared" si="42"/>
        <v>41213.254687499997</v>
      </c>
      <c r="Q1357" s="17">
        <f t="shared" si="43"/>
        <v>2012</v>
      </c>
    </row>
    <row r="1358" spans="1:17" ht="48" hidden="1" x14ac:dyDescent="0.2">
      <c r="A1358">
        <v>1356</v>
      </c>
      <c r="B1358" s="1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8276</v>
      </c>
      <c r="O1358" t="s">
        <v>8277</v>
      </c>
      <c r="P1358" s="16">
        <f t="shared" si="42"/>
        <v>41430.038888888892</v>
      </c>
      <c r="Q1358" s="17">
        <f t="shared" si="43"/>
        <v>2013</v>
      </c>
    </row>
    <row r="1359" spans="1:17" ht="48" hidden="1" x14ac:dyDescent="0.2">
      <c r="A1359">
        <v>1357</v>
      </c>
      <c r="B1359" s="1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8276</v>
      </c>
      <c r="O1359" t="s">
        <v>8277</v>
      </c>
      <c r="P1359" s="16">
        <f t="shared" si="42"/>
        <v>41304.962233796294</v>
      </c>
      <c r="Q1359" s="17">
        <f t="shared" si="43"/>
        <v>2013</v>
      </c>
    </row>
    <row r="1360" spans="1:17" ht="48" hidden="1" x14ac:dyDescent="0.2">
      <c r="A1360">
        <v>1358</v>
      </c>
      <c r="B1360" s="1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8276</v>
      </c>
      <c r="O1360" t="s">
        <v>8277</v>
      </c>
      <c r="P1360" s="16">
        <f t="shared" si="42"/>
        <v>40689.570868055554</v>
      </c>
      <c r="Q1360" s="17">
        <f t="shared" si="43"/>
        <v>2011</v>
      </c>
    </row>
    <row r="1361" spans="1:17" ht="48" hidden="1" x14ac:dyDescent="0.2">
      <c r="A1361">
        <v>1359</v>
      </c>
      <c r="B1361" s="1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8276</v>
      </c>
      <c r="O1361" t="s">
        <v>8277</v>
      </c>
      <c r="P1361" s="16">
        <f t="shared" si="42"/>
        <v>40668.814699074072</v>
      </c>
      <c r="Q1361" s="17">
        <f t="shared" si="43"/>
        <v>2011</v>
      </c>
    </row>
    <row r="1362" spans="1:17" ht="32" hidden="1" x14ac:dyDescent="0.2">
      <c r="A1362">
        <v>1360</v>
      </c>
      <c r="B1362" s="1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8276</v>
      </c>
      <c r="O1362" t="s">
        <v>8277</v>
      </c>
      <c r="P1362" s="16">
        <f t="shared" si="42"/>
        <v>41095.900694444441</v>
      </c>
      <c r="Q1362" s="17">
        <f t="shared" si="43"/>
        <v>2012</v>
      </c>
    </row>
    <row r="1363" spans="1:17" ht="48" hidden="1" x14ac:dyDescent="0.2">
      <c r="A1363">
        <v>1361</v>
      </c>
      <c r="B1363" s="1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8276</v>
      </c>
      <c r="O1363" t="s">
        <v>8277</v>
      </c>
      <c r="P1363" s="16">
        <f t="shared" si="42"/>
        <v>41781.717268518521</v>
      </c>
      <c r="Q1363" s="17">
        <f t="shared" si="43"/>
        <v>2014</v>
      </c>
    </row>
    <row r="1364" spans="1:17" ht="32" hidden="1" x14ac:dyDescent="0.2">
      <c r="A1364">
        <v>1362</v>
      </c>
      <c r="B1364" s="1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8276</v>
      </c>
      <c r="O1364" t="s">
        <v>8277</v>
      </c>
      <c r="P1364" s="16">
        <f t="shared" si="42"/>
        <v>41464.934386574074</v>
      </c>
      <c r="Q1364" s="17">
        <f t="shared" si="43"/>
        <v>2013</v>
      </c>
    </row>
    <row r="1365" spans="1:17" ht="48" hidden="1" x14ac:dyDescent="0.2">
      <c r="A1365">
        <v>1363</v>
      </c>
      <c r="B1365" s="1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8276</v>
      </c>
      <c r="O1365" t="s">
        <v>8277</v>
      </c>
      <c r="P1365" s="16">
        <f t="shared" si="42"/>
        <v>42396.8440625</v>
      </c>
      <c r="Q1365" s="17">
        <f t="shared" si="43"/>
        <v>2016</v>
      </c>
    </row>
    <row r="1366" spans="1:17" ht="48" hidden="1" x14ac:dyDescent="0.2">
      <c r="A1366">
        <v>1364</v>
      </c>
      <c r="B1366" s="1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8279</v>
      </c>
      <c r="O1366" t="s">
        <v>8280</v>
      </c>
      <c r="P1366" s="16">
        <f t="shared" si="42"/>
        <v>41951.695671296293</v>
      </c>
      <c r="Q1366" s="17">
        <f t="shared" si="43"/>
        <v>2014</v>
      </c>
    </row>
    <row r="1367" spans="1:17" ht="48" hidden="1" x14ac:dyDescent="0.2">
      <c r="A1367">
        <v>1365</v>
      </c>
      <c r="B1367" s="1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8279</v>
      </c>
      <c r="O1367" t="s">
        <v>8280</v>
      </c>
      <c r="P1367" s="16">
        <f t="shared" si="42"/>
        <v>42049.733240740738</v>
      </c>
      <c r="Q1367" s="17">
        <f t="shared" si="43"/>
        <v>2015</v>
      </c>
    </row>
    <row r="1368" spans="1:17" ht="16" hidden="1" x14ac:dyDescent="0.2">
      <c r="A1368">
        <v>1366</v>
      </c>
      <c r="B1368" s="1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8279</v>
      </c>
      <c r="O1368" t="s">
        <v>8280</v>
      </c>
      <c r="P1368" s="16">
        <f t="shared" si="42"/>
        <v>41924.996099537035</v>
      </c>
      <c r="Q1368" s="17">
        <f t="shared" si="43"/>
        <v>2014</v>
      </c>
    </row>
    <row r="1369" spans="1:17" ht="48" hidden="1" x14ac:dyDescent="0.2">
      <c r="A1369">
        <v>1367</v>
      </c>
      <c r="B1369" s="1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8279</v>
      </c>
      <c r="O1369" t="s">
        <v>8280</v>
      </c>
      <c r="P1369" s="16">
        <f t="shared" si="42"/>
        <v>42292.002893518518</v>
      </c>
      <c r="Q1369" s="17">
        <f t="shared" si="43"/>
        <v>2015</v>
      </c>
    </row>
    <row r="1370" spans="1:17" ht="48" hidden="1" x14ac:dyDescent="0.2">
      <c r="A1370">
        <v>1368</v>
      </c>
      <c r="B1370" s="1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8279</v>
      </c>
      <c r="O1370" t="s">
        <v>8280</v>
      </c>
      <c r="P1370" s="16">
        <f t="shared" si="42"/>
        <v>42146.190902777773</v>
      </c>
      <c r="Q1370" s="17">
        <f t="shared" si="43"/>
        <v>2015</v>
      </c>
    </row>
    <row r="1371" spans="1:17" ht="48" hidden="1" x14ac:dyDescent="0.2">
      <c r="A1371">
        <v>1369</v>
      </c>
      <c r="B1371" s="1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8279</v>
      </c>
      <c r="O1371" t="s">
        <v>8280</v>
      </c>
      <c r="P1371" s="16">
        <f t="shared" si="42"/>
        <v>41710.594282407408</v>
      </c>
      <c r="Q1371" s="17">
        <f t="shared" si="43"/>
        <v>2014</v>
      </c>
    </row>
    <row r="1372" spans="1:17" ht="32" hidden="1" x14ac:dyDescent="0.2">
      <c r="A1372">
        <v>1370</v>
      </c>
      <c r="B1372" s="1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8279</v>
      </c>
      <c r="O1372" t="s">
        <v>8280</v>
      </c>
      <c r="P1372" s="16">
        <f t="shared" si="42"/>
        <v>41548.00335648148</v>
      </c>
      <c r="Q1372" s="17">
        <f t="shared" si="43"/>
        <v>2013</v>
      </c>
    </row>
    <row r="1373" spans="1:17" ht="48" hidden="1" x14ac:dyDescent="0.2">
      <c r="A1373">
        <v>1371</v>
      </c>
      <c r="B1373" s="1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8279</v>
      </c>
      <c r="O1373" t="s">
        <v>8280</v>
      </c>
      <c r="P1373" s="16">
        <f t="shared" si="42"/>
        <v>42101.758587962962</v>
      </c>
      <c r="Q1373" s="17">
        <f t="shared" si="43"/>
        <v>2015</v>
      </c>
    </row>
    <row r="1374" spans="1:17" ht="16" hidden="1" x14ac:dyDescent="0.2">
      <c r="A1374">
        <v>1372</v>
      </c>
      <c r="B1374" s="1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8279</v>
      </c>
      <c r="O1374" t="s">
        <v>8280</v>
      </c>
      <c r="P1374" s="16">
        <f t="shared" si="42"/>
        <v>41072.739953703705</v>
      </c>
      <c r="Q1374" s="17">
        <f t="shared" si="43"/>
        <v>2012</v>
      </c>
    </row>
    <row r="1375" spans="1:17" ht="32" hidden="1" x14ac:dyDescent="0.2">
      <c r="A1375">
        <v>1373</v>
      </c>
      <c r="B1375" s="1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8279</v>
      </c>
      <c r="O1375" t="s">
        <v>8280</v>
      </c>
      <c r="P1375" s="16">
        <f t="shared" si="42"/>
        <v>42704.95177083333</v>
      </c>
      <c r="Q1375" s="17">
        <f t="shared" si="43"/>
        <v>2016</v>
      </c>
    </row>
    <row r="1376" spans="1:17" ht="48" hidden="1" x14ac:dyDescent="0.2">
      <c r="A1376">
        <v>1374</v>
      </c>
      <c r="B1376" s="1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8279</v>
      </c>
      <c r="O1376" t="s">
        <v>8280</v>
      </c>
      <c r="P1376" s="16">
        <f t="shared" si="42"/>
        <v>42424.161898148144</v>
      </c>
      <c r="Q1376" s="17">
        <f t="shared" si="43"/>
        <v>2016</v>
      </c>
    </row>
    <row r="1377" spans="1:17" ht="48" hidden="1" x14ac:dyDescent="0.2">
      <c r="A1377">
        <v>1375</v>
      </c>
      <c r="B1377" s="1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8279</v>
      </c>
      <c r="O1377" t="s">
        <v>8280</v>
      </c>
      <c r="P1377" s="16">
        <f t="shared" si="42"/>
        <v>42720.066192129627</v>
      </c>
      <c r="Q1377" s="17">
        <f t="shared" si="43"/>
        <v>2016</v>
      </c>
    </row>
    <row r="1378" spans="1:17" ht="32" hidden="1" x14ac:dyDescent="0.2">
      <c r="A1378">
        <v>1376</v>
      </c>
      <c r="B1378" s="1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8279</v>
      </c>
      <c r="O1378" t="s">
        <v>8280</v>
      </c>
      <c r="P1378" s="16">
        <f t="shared" si="42"/>
        <v>42677.669050925921</v>
      </c>
      <c r="Q1378" s="17">
        <f t="shared" si="43"/>
        <v>2016</v>
      </c>
    </row>
    <row r="1379" spans="1:17" ht="48" hidden="1" x14ac:dyDescent="0.2">
      <c r="A1379">
        <v>1377</v>
      </c>
      <c r="B1379" s="1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8279</v>
      </c>
      <c r="O1379" t="s">
        <v>8280</v>
      </c>
      <c r="P1379" s="16">
        <f t="shared" si="42"/>
        <v>42747.219560185185</v>
      </c>
      <c r="Q1379" s="17">
        <f t="shared" si="43"/>
        <v>2017</v>
      </c>
    </row>
    <row r="1380" spans="1:17" ht="16" hidden="1" x14ac:dyDescent="0.2">
      <c r="A1380">
        <v>1378</v>
      </c>
      <c r="B1380" s="1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8279</v>
      </c>
      <c r="O1380" t="s">
        <v>8280</v>
      </c>
      <c r="P1380" s="16">
        <f t="shared" si="42"/>
        <v>42568.759374999994</v>
      </c>
      <c r="Q1380" s="17">
        <f t="shared" si="43"/>
        <v>2016</v>
      </c>
    </row>
    <row r="1381" spans="1:17" ht="32" hidden="1" x14ac:dyDescent="0.2">
      <c r="A1381">
        <v>1379</v>
      </c>
      <c r="B1381" s="1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8279</v>
      </c>
      <c r="O1381" t="s">
        <v>8280</v>
      </c>
      <c r="P1381" s="16">
        <f t="shared" si="42"/>
        <v>42130.491620370376</v>
      </c>
      <c r="Q1381" s="17">
        <f t="shared" si="43"/>
        <v>2015</v>
      </c>
    </row>
    <row r="1382" spans="1:17" ht="32" hidden="1" x14ac:dyDescent="0.2">
      <c r="A1382">
        <v>1380</v>
      </c>
      <c r="B1382" s="1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8279</v>
      </c>
      <c r="O1382" t="s">
        <v>8280</v>
      </c>
      <c r="P1382" s="16">
        <f t="shared" si="42"/>
        <v>42141.762800925921</v>
      </c>
      <c r="Q1382" s="17">
        <f t="shared" si="43"/>
        <v>2015</v>
      </c>
    </row>
    <row r="1383" spans="1:17" ht="48" hidden="1" x14ac:dyDescent="0.2">
      <c r="A1383">
        <v>1381</v>
      </c>
      <c r="B1383" s="1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8279</v>
      </c>
      <c r="O1383" t="s">
        <v>8280</v>
      </c>
      <c r="P1383" s="16">
        <f t="shared" si="42"/>
        <v>42703.214409722219</v>
      </c>
      <c r="Q1383" s="17">
        <f t="shared" si="43"/>
        <v>2016</v>
      </c>
    </row>
    <row r="1384" spans="1:17" ht="48" hidden="1" x14ac:dyDescent="0.2">
      <c r="A1384">
        <v>1382</v>
      </c>
      <c r="B1384" s="1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8279</v>
      </c>
      <c r="O1384" t="s">
        <v>8280</v>
      </c>
      <c r="P1384" s="16">
        <f t="shared" si="42"/>
        <v>41370.800185185188</v>
      </c>
      <c r="Q1384" s="17">
        <f t="shared" si="43"/>
        <v>2013</v>
      </c>
    </row>
    <row r="1385" spans="1:17" ht="48" hidden="1" x14ac:dyDescent="0.2">
      <c r="A1385">
        <v>1383</v>
      </c>
      <c r="B1385" s="1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8279</v>
      </c>
      <c r="O1385" t="s">
        <v>8280</v>
      </c>
      <c r="P1385" s="16">
        <f t="shared" si="42"/>
        <v>42707.074976851851</v>
      </c>
      <c r="Q1385" s="17">
        <f t="shared" si="43"/>
        <v>2016</v>
      </c>
    </row>
    <row r="1386" spans="1:17" ht="48" hidden="1" x14ac:dyDescent="0.2">
      <c r="A1386">
        <v>1384</v>
      </c>
      <c r="B1386" s="1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8279</v>
      </c>
      <c r="O1386" t="s">
        <v>8280</v>
      </c>
      <c r="P1386" s="16">
        <f t="shared" si="42"/>
        <v>42160.735208333332</v>
      </c>
      <c r="Q1386" s="17">
        <f t="shared" si="43"/>
        <v>2015</v>
      </c>
    </row>
    <row r="1387" spans="1:17" ht="48" hidden="1" x14ac:dyDescent="0.2">
      <c r="A1387">
        <v>1385</v>
      </c>
      <c r="B1387" s="1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8279</v>
      </c>
      <c r="O1387" t="s">
        <v>8280</v>
      </c>
      <c r="P1387" s="16">
        <f t="shared" si="42"/>
        <v>42433.688900462963</v>
      </c>
      <c r="Q1387" s="17">
        <f t="shared" si="43"/>
        <v>2016</v>
      </c>
    </row>
    <row r="1388" spans="1:17" ht="32" hidden="1" x14ac:dyDescent="0.2">
      <c r="A1388">
        <v>1386</v>
      </c>
      <c r="B1388" s="1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8279</v>
      </c>
      <c r="O1388" t="s">
        <v>8280</v>
      </c>
      <c r="P1388" s="16">
        <f t="shared" si="42"/>
        <v>42184.646863425922</v>
      </c>
      <c r="Q1388" s="17">
        <f t="shared" si="43"/>
        <v>2015</v>
      </c>
    </row>
    <row r="1389" spans="1:17" ht="48" hidden="1" x14ac:dyDescent="0.2">
      <c r="A1389">
        <v>1387</v>
      </c>
      <c r="B1389" s="1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8279</v>
      </c>
      <c r="O1389" t="s">
        <v>8280</v>
      </c>
      <c r="P1389" s="16">
        <f t="shared" si="42"/>
        <v>42126.92123842593</v>
      </c>
      <c r="Q1389" s="17">
        <f t="shared" si="43"/>
        <v>2015</v>
      </c>
    </row>
    <row r="1390" spans="1:17" ht="48" hidden="1" x14ac:dyDescent="0.2">
      <c r="A1390">
        <v>1388</v>
      </c>
      <c r="B1390" s="1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8279</v>
      </c>
      <c r="O1390" t="s">
        <v>8280</v>
      </c>
      <c r="P1390" s="16">
        <f t="shared" si="42"/>
        <v>42634.614780092597</v>
      </c>
      <c r="Q1390" s="17">
        <f t="shared" si="43"/>
        <v>2016</v>
      </c>
    </row>
    <row r="1391" spans="1:17" ht="32" hidden="1" x14ac:dyDescent="0.2">
      <c r="A1391">
        <v>1389</v>
      </c>
      <c r="B1391" s="1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8279</v>
      </c>
      <c r="O1391" t="s">
        <v>8280</v>
      </c>
      <c r="P1391" s="16">
        <f t="shared" si="42"/>
        <v>42565.480983796297</v>
      </c>
      <c r="Q1391" s="17">
        <f t="shared" si="43"/>
        <v>2016</v>
      </c>
    </row>
    <row r="1392" spans="1:17" ht="48" hidden="1" x14ac:dyDescent="0.2">
      <c r="A1392">
        <v>1390</v>
      </c>
      <c r="B1392" s="1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8279</v>
      </c>
      <c r="O1392" t="s">
        <v>8280</v>
      </c>
      <c r="P1392" s="16">
        <f t="shared" si="42"/>
        <v>42087.803310185183</v>
      </c>
      <c r="Q1392" s="17">
        <f t="shared" si="43"/>
        <v>2015</v>
      </c>
    </row>
    <row r="1393" spans="1:17" ht="48" hidden="1" x14ac:dyDescent="0.2">
      <c r="A1393">
        <v>1391</v>
      </c>
      <c r="B1393" s="1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8279</v>
      </c>
      <c r="O1393" t="s">
        <v>8280</v>
      </c>
      <c r="P1393" s="16">
        <f t="shared" si="42"/>
        <v>42193.650671296295</v>
      </c>
      <c r="Q1393" s="17">
        <f t="shared" si="43"/>
        <v>2015</v>
      </c>
    </row>
    <row r="1394" spans="1:17" ht="48" hidden="1" x14ac:dyDescent="0.2">
      <c r="A1394">
        <v>1392</v>
      </c>
      <c r="B1394" s="1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8279</v>
      </c>
      <c r="O1394" t="s">
        <v>8280</v>
      </c>
      <c r="P1394" s="16">
        <f t="shared" si="42"/>
        <v>42401.154930555553</v>
      </c>
      <c r="Q1394" s="17">
        <f t="shared" si="43"/>
        <v>2016</v>
      </c>
    </row>
    <row r="1395" spans="1:17" ht="16" hidden="1" x14ac:dyDescent="0.2">
      <c r="A1395">
        <v>1393</v>
      </c>
      <c r="B1395" s="1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8279</v>
      </c>
      <c r="O1395" t="s">
        <v>8280</v>
      </c>
      <c r="P1395" s="16">
        <f t="shared" si="42"/>
        <v>42553.681979166664</v>
      </c>
      <c r="Q1395" s="17">
        <f t="shared" si="43"/>
        <v>2016</v>
      </c>
    </row>
    <row r="1396" spans="1:17" ht="48" hidden="1" x14ac:dyDescent="0.2">
      <c r="A1396">
        <v>1394</v>
      </c>
      <c r="B1396" s="1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8279</v>
      </c>
      <c r="O1396" t="s">
        <v>8280</v>
      </c>
      <c r="P1396" s="16">
        <f t="shared" si="42"/>
        <v>42752.144976851851</v>
      </c>
      <c r="Q1396" s="17">
        <f t="shared" si="43"/>
        <v>2017</v>
      </c>
    </row>
    <row r="1397" spans="1:17" ht="16" hidden="1" x14ac:dyDescent="0.2">
      <c r="A1397">
        <v>1395</v>
      </c>
      <c r="B1397" s="1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8279</v>
      </c>
      <c r="O1397" t="s">
        <v>8280</v>
      </c>
      <c r="P1397" s="16">
        <f t="shared" si="42"/>
        <v>42719.90834490741</v>
      </c>
      <c r="Q1397" s="17">
        <f t="shared" si="43"/>
        <v>2016</v>
      </c>
    </row>
    <row r="1398" spans="1:17" ht="48" hidden="1" x14ac:dyDescent="0.2">
      <c r="A1398">
        <v>1396</v>
      </c>
      <c r="B1398" s="1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8279</v>
      </c>
      <c r="O1398" t="s">
        <v>8280</v>
      </c>
      <c r="P1398" s="16">
        <f t="shared" si="42"/>
        <v>42018.99863425926</v>
      </c>
      <c r="Q1398" s="17">
        <f t="shared" si="43"/>
        <v>2015</v>
      </c>
    </row>
    <row r="1399" spans="1:17" ht="48" hidden="1" x14ac:dyDescent="0.2">
      <c r="A1399">
        <v>1397</v>
      </c>
      <c r="B1399" s="1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8279</v>
      </c>
      <c r="O1399" t="s">
        <v>8280</v>
      </c>
      <c r="P1399" s="16">
        <f t="shared" si="42"/>
        <v>42640.917939814812</v>
      </c>
      <c r="Q1399" s="17">
        <f t="shared" si="43"/>
        <v>2016</v>
      </c>
    </row>
    <row r="1400" spans="1:17" ht="48" hidden="1" x14ac:dyDescent="0.2">
      <c r="A1400">
        <v>1398</v>
      </c>
      <c r="B1400" s="1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8279</v>
      </c>
      <c r="O1400" t="s">
        <v>8280</v>
      </c>
      <c r="P1400" s="16">
        <f t="shared" si="42"/>
        <v>42526.874236111107</v>
      </c>
      <c r="Q1400" s="17">
        <f t="shared" si="43"/>
        <v>2016</v>
      </c>
    </row>
    <row r="1401" spans="1:17" ht="48" hidden="1" x14ac:dyDescent="0.2">
      <c r="A1401">
        <v>1399</v>
      </c>
      <c r="B1401" s="1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8279</v>
      </c>
      <c r="O1401" t="s">
        <v>8280</v>
      </c>
      <c r="P1401" s="16">
        <f t="shared" si="42"/>
        <v>41889.004317129627</v>
      </c>
      <c r="Q1401" s="17">
        <f t="shared" si="43"/>
        <v>2014</v>
      </c>
    </row>
    <row r="1402" spans="1:17" ht="48" hidden="1" x14ac:dyDescent="0.2">
      <c r="A1402">
        <v>1400</v>
      </c>
      <c r="B1402" s="1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8279</v>
      </c>
      <c r="O1402" t="s">
        <v>8280</v>
      </c>
      <c r="P1402" s="16">
        <f t="shared" si="42"/>
        <v>42498.341122685189</v>
      </c>
      <c r="Q1402" s="17">
        <f t="shared" si="43"/>
        <v>2016</v>
      </c>
    </row>
    <row r="1403" spans="1:17" ht="48" hidden="1" x14ac:dyDescent="0.2">
      <c r="A1403">
        <v>1401</v>
      </c>
      <c r="B1403" s="1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8279</v>
      </c>
      <c r="O1403" t="s">
        <v>8280</v>
      </c>
      <c r="P1403" s="16">
        <f t="shared" si="42"/>
        <v>41399.99622685185</v>
      </c>
      <c r="Q1403" s="17">
        <f t="shared" si="43"/>
        <v>2013</v>
      </c>
    </row>
    <row r="1404" spans="1:17" ht="48" hidden="1" x14ac:dyDescent="0.2">
      <c r="A1404">
        <v>1402</v>
      </c>
      <c r="B1404" s="1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8279</v>
      </c>
      <c r="O1404" t="s">
        <v>8280</v>
      </c>
      <c r="P1404" s="16">
        <f t="shared" si="42"/>
        <v>42065.053368055553</v>
      </c>
      <c r="Q1404" s="17">
        <f t="shared" si="43"/>
        <v>2015</v>
      </c>
    </row>
    <row r="1405" spans="1:17" ht="48" hidden="1" x14ac:dyDescent="0.2">
      <c r="A1405">
        <v>1403</v>
      </c>
      <c r="B1405" s="1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8279</v>
      </c>
      <c r="O1405" t="s">
        <v>8280</v>
      </c>
      <c r="P1405" s="16">
        <f t="shared" si="42"/>
        <v>41451.062905092593</v>
      </c>
      <c r="Q1405" s="17">
        <f t="shared" si="43"/>
        <v>2013</v>
      </c>
    </row>
    <row r="1406" spans="1:17" ht="48" hidden="1" x14ac:dyDescent="0.2">
      <c r="A1406">
        <v>1404</v>
      </c>
      <c r="B1406" s="1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8276</v>
      </c>
      <c r="O1406" t="s">
        <v>8295</v>
      </c>
      <c r="P1406" s="16">
        <f t="shared" si="42"/>
        <v>42032.510243055556</v>
      </c>
      <c r="Q1406" s="17">
        <f t="shared" si="43"/>
        <v>2015</v>
      </c>
    </row>
    <row r="1407" spans="1:17" ht="32" hidden="1" x14ac:dyDescent="0.2">
      <c r="A1407">
        <v>1405</v>
      </c>
      <c r="B1407" s="1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8276</v>
      </c>
      <c r="O1407" t="s">
        <v>8295</v>
      </c>
      <c r="P1407" s="16">
        <f t="shared" si="42"/>
        <v>41941.680567129632</v>
      </c>
      <c r="Q1407" s="17">
        <f t="shared" si="43"/>
        <v>2014</v>
      </c>
    </row>
    <row r="1408" spans="1:17" ht="16" hidden="1" x14ac:dyDescent="0.2">
      <c r="A1408">
        <v>1406</v>
      </c>
      <c r="B1408" s="1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8276</v>
      </c>
      <c r="O1408" t="s">
        <v>8295</v>
      </c>
      <c r="P1408" s="16">
        <f t="shared" si="42"/>
        <v>42297.432951388888</v>
      </c>
      <c r="Q1408" s="17">
        <f t="shared" si="43"/>
        <v>2015</v>
      </c>
    </row>
    <row r="1409" spans="1:17" ht="48" hidden="1" x14ac:dyDescent="0.2">
      <c r="A1409">
        <v>1407</v>
      </c>
      <c r="B1409" s="1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8276</v>
      </c>
      <c r="O1409" t="s">
        <v>8295</v>
      </c>
      <c r="P1409" s="16">
        <f t="shared" si="42"/>
        <v>41838.536782407406</v>
      </c>
      <c r="Q1409" s="17">
        <f t="shared" si="43"/>
        <v>2014</v>
      </c>
    </row>
    <row r="1410" spans="1:17" ht="48" hidden="1" x14ac:dyDescent="0.2">
      <c r="A1410">
        <v>1408</v>
      </c>
      <c r="B1410" s="1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8276</v>
      </c>
      <c r="O1410" t="s">
        <v>8295</v>
      </c>
      <c r="P1410" s="16">
        <f t="shared" si="42"/>
        <v>42291.872175925921</v>
      </c>
      <c r="Q1410" s="17">
        <f t="shared" si="43"/>
        <v>2015</v>
      </c>
    </row>
    <row r="1411" spans="1:17" ht="48" hidden="1" x14ac:dyDescent="0.2">
      <c r="A1411">
        <v>1409</v>
      </c>
      <c r="B1411" s="1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8276</v>
      </c>
      <c r="O1411" t="s">
        <v>8295</v>
      </c>
      <c r="P1411" s="16">
        <f t="shared" ref="P1411:P1474" si="44">(((J1411/60)/60)/24)+DATE(1970,1,1)</f>
        <v>41945.133506944447</v>
      </c>
      <c r="Q1411" s="17">
        <f t="shared" ref="Q1411:Q1474" si="45">YEAR(P1411)</f>
        <v>2014</v>
      </c>
    </row>
    <row r="1412" spans="1:17" ht="48" hidden="1" x14ac:dyDescent="0.2">
      <c r="A1412">
        <v>1410</v>
      </c>
      <c r="B1412" s="1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8276</v>
      </c>
      <c r="O1412" t="s">
        <v>8295</v>
      </c>
      <c r="P1412" s="16">
        <f t="shared" si="44"/>
        <v>42479.318518518514</v>
      </c>
      <c r="Q1412" s="17">
        <f t="shared" si="45"/>
        <v>2016</v>
      </c>
    </row>
    <row r="1413" spans="1:17" ht="48" hidden="1" x14ac:dyDescent="0.2">
      <c r="A1413">
        <v>1411</v>
      </c>
      <c r="B1413" s="1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8276</v>
      </c>
      <c r="O1413" t="s">
        <v>8295</v>
      </c>
      <c r="P1413" s="16">
        <f t="shared" si="44"/>
        <v>42013.059027777781</v>
      </c>
      <c r="Q1413" s="17">
        <f t="shared" si="45"/>
        <v>2015</v>
      </c>
    </row>
    <row r="1414" spans="1:17" ht="32" hidden="1" x14ac:dyDescent="0.2">
      <c r="A1414">
        <v>1412</v>
      </c>
      <c r="B1414" s="1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8276</v>
      </c>
      <c r="O1414" t="s">
        <v>8295</v>
      </c>
      <c r="P1414" s="16">
        <f t="shared" si="44"/>
        <v>41947.063645833332</v>
      </c>
      <c r="Q1414" s="17">
        <f t="shared" si="45"/>
        <v>2014</v>
      </c>
    </row>
    <row r="1415" spans="1:17" ht="48" hidden="1" x14ac:dyDescent="0.2">
      <c r="A1415">
        <v>1413</v>
      </c>
      <c r="B1415" s="1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8276</v>
      </c>
      <c r="O1415" t="s">
        <v>8295</v>
      </c>
      <c r="P1415" s="16">
        <f t="shared" si="44"/>
        <v>42360.437152777777</v>
      </c>
      <c r="Q1415" s="17">
        <f t="shared" si="45"/>
        <v>2015</v>
      </c>
    </row>
    <row r="1416" spans="1:17" ht="48" hidden="1" x14ac:dyDescent="0.2">
      <c r="A1416">
        <v>1414</v>
      </c>
      <c r="B1416" s="1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8276</v>
      </c>
      <c r="O1416" t="s">
        <v>8295</v>
      </c>
      <c r="P1416" s="16">
        <f t="shared" si="44"/>
        <v>42708.25309027778</v>
      </c>
      <c r="Q1416" s="17">
        <f t="shared" si="45"/>
        <v>2016</v>
      </c>
    </row>
    <row r="1417" spans="1:17" ht="48" hidden="1" x14ac:dyDescent="0.2">
      <c r="A1417">
        <v>1415</v>
      </c>
      <c r="B1417" s="1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8276</v>
      </c>
      <c r="O1417" t="s">
        <v>8295</v>
      </c>
      <c r="P1417" s="16">
        <f t="shared" si="44"/>
        <v>42192.675821759258</v>
      </c>
      <c r="Q1417" s="17">
        <f t="shared" si="45"/>
        <v>2015</v>
      </c>
    </row>
    <row r="1418" spans="1:17" ht="48" hidden="1" x14ac:dyDescent="0.2">
      <c r="A1418">
        <v>1416</v>
      </c>
      <c r="B1418" s="1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8276</v>
      </c>
      <c r="O1418" t="s">
        <v>8295</v>
      </c>
      <c r="P1418" s="16">
        <f t="shared" si="44"/>
        <v>42299.926145833335</v>
      </c>
      <c r="Q1418" s="17">
        <f t="shared" si="45"/>
        <v>2015</v>
      </c>
    </row>
    <row r="1419" spans="1:17" ht="48" hidden="1" x14ac:dyDescent="0.2">
      <c r="A1419">
        <v>1417</v>
      </c>
      <c r="B1419" s="1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8276</v>
      </c>
      <c r="O1419" t="s">
        <v>8295</v>
      </c>
      <c r="P1419" s="16">
        <f t="shared" si="44"/>
        <v>42232.15016203704</v>
      </c>
      <c r="Q1419" s="17">
        <f t="shared" si="45"/>
        <v>2015</v>
      </c>
    </row>
    <row r="1420" spans="1:17" ht="64" hidden="1" x14ac:dyDescent="0.2">
      <c r="A1420">
        <v>1418</v>
      </c>
      <c r="B1420" s="1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8276</v>
      </c>
      <c r="O1420" t="s">
        <v>8295</v>
      </c>
      <c r="P1420" s="16">
        <f t="shared" si="44"/>
        <v>42395.456412037034</v>
      </c>
      <c r="Q1420" s="17">
        <f t="shared" si="45"/>
        <v>2016</v>
      </c>
    </row>
    <row r="1421" spans="1:17" ht="48" hidden="1" x14ac:dyDescent="0.2">
      <c r="A1421">
        <v>1419</v>
      </c>
      <c r="B1421" s="1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8276</v>
      </c>
      <c r="O1421" t="s">
        <v>8295</v>
      </c>
      <c r="P1421" s="16">
        <f t="shared" si="44"/>
        <v>42622.456238425926</v>
      </c>
      <c r="Q1421" s="17">
        <f t="shared" si="45"/>
        <v>2016</v>
      </c>
    </row>
    <row r="1422" spans="1:17" ht="16" hidden="1" x14ac:dyDescent="0.2">
      <c r="A1422">
        <v>1420</v>
      </c>
      <c r="B1422" s="1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8276</v>
      </c>
      <c r="O1422" t="s">
        <v>8295</v>
      </c>
      <c r="P1422" s="16">
        <f t="shared" si="44"/>
        <v>42524.667662037042</v>
      </c>
      <c r="Q1422" s="17">
        <f t="shared" si="45"/>
        <v>2016</v>
      </c>
    </row>
    <row r="1423" spans="1:17" ht="48" hidden="1" x14ac:dyDescent="0.2">
      <c r="A1423">
        <v>1421</v>
      </c>
      <c r="B1423" s="1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8276</v>
      </c>
      <c r="O1423" t="s">
        <v>8295</v>
      </c>
      <c r="P1423" s="16">
        <f t="shared" si="44"/>
        <v>42013.915613425925</v>
      </c>
      <c r="Q1423" s="17">
        <f t="shared" si="45"/>
        <v>2015</v>
      </c>
    </row>
    <row r="1424" spans="1:17" ht="48" hidden="1" x14ac:dyDescent="0.2">
      <c r="A1424">
        <v>1422</v>
      </c>
      <c r="B1424" s="1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8276</v>
      </c>
      <c r="O1424" t="s">
        <v>8295</v>
      </c>
      <c r="P1424" s="16">
        <f t="shared" si="44"/>
        <v>42604.239629629628</v>
      </c>
      <c r="Q1424" s="17">
        <f t="shared" si="45"/>
        <v>2016</v>
      </c>
    </row>
    <row r="1425" spans="1:17" ht="48" hidden="1" x14ac:dyDescent="0.2">
      <c r="A1425">
        <v>1423</v>
      </c>
      <c r="B1425" s="1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8276</v>
      </c>
      <c r="O1425" t="s">
        <v>8295</v>
      </c>
      <c r="P1425" s="16">
        <f t="shared" si="44"/>
        <v>42340.360312500001</v>
      </c>
      <c r="Q1425" s="17">
        <f t="shared" si="45"/>
        <v>2015</v>
      </c>
    </row>
    <row r="1426" spans="1:17" ht="48" hidden="1" x14ac:dyDescent="0.2">
      <c r="A1426">
        <v>1424</v>
      </c>
      <c r="B1426" s="1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8276</v>
      </c>
      <c r="O1426" t="s">
        <v>8295</v>
      </c>
      <c r="P1426" s="16">
        <f t="shared" si="44"/>
        <v>42676.717615740738</v>
      </c>
      <c r="Q1426" s="17">
        <f t="shared" si="45"/>
        <v>2016</v>
      </c>
    </row>
    <row r="1427" spans="1:17" ht="48" hidden="1" x14ac:dyDescent="0.2">
      <c r="A1427">
        <v>1425</v>
      </c>
      <c r="B1427" s="1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8276</v>
      </c>
      <c r="O1427" t="s">
        <v>8295</v>
      </c>
      <c r="P1427" s="16">
        <f t="shared" si="44"/>
        <v>42093.131469907406</v>
      </c>
      <c r="Q1427" s="17">
        <f t="shared" si="45"/>
        <v>2015</v>
      </c>
    </row>
    <row r="1428" spans="1:17" ht="48" hidden="1" x14ac:dyDescent="0.2">
      <c r="A1428">
        <v>1426</v>
      </c>
      <c r="B1428" s="1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8276</v>
      </c>
      <c r="O1428" t="s">
        <v>8295</v>
      </c>
      <c r="P1428" s="16">
        <f t="shared" si="44"/>
        <v>42180.390277777777</v>
      </c>
      <c r="Q1428" s="17">
        <f t="shared" si="45"/>
        <v>2015</v>
      </c>
    </row>
    <row r="1429" spans="1:17" ht="48" hidden="1" x14ac:dyDescent="0.2">
      <c r="A1429">
        <v>1427</v>
      </c>
      <c r="B1429" s="1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8276</v>
      </c>
      <c r="O1429" t="s">
        <v>8295</v>
      </c>
      <c r="P1429" s="16">
        <f t="shared" si="44"/>
        <v>42601.851678240739</v>
      </c>
      <c r="Q1429" s="17">
        <f t="shared" si="45"/>
        <v>2016</v>
      </c>
    </row>
    <row r="1430" spans="1:17" ht="48" hidden="1" x14ac:dyDescent="0.2">
      <c r="A1430">
        <v>1428</v>
      </c>
      <c r="B1430" s="1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8276</v>
      </c>
      <c r="O1430" t="s">
        <v>8295</v>
      </c>
      <c r="P1430" s="16">
        <f t="shared" si="44"/>
        <v>42432.379826388889</v>
      </c>
      <c r="Q1430" s="17">
        <f t="shared" si="45"/>
        <v>2016</v>
      </c>
    </row>
    <row r="1431" spans="1:17" ht="32" hidden="1" x14ac:dyDescent="0.2">
      <c r="A1431">
        <v>1429</v>
      </c>
      <c r="B1431" s="1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8276</v>
      </c>
      <c r="O1431" t="s">
        <v>8295</v>
      </c>
      <c r="P1431" s="16">
        <f t="shared" si="44"/>
        <v>42074.060671296291</v>
      </c>
      <c r="Q1431" s="17">
        <f t="shared" si="45"/>
        <v>2015</v>
      </c>
    </row>
    <row r="1432" spans="1:17" ht="48" hidden="1" x14ac:dyDescent="0.2">
      <c r="A1432">
        <v>1430</v>
      </c>
      <c r="B1432" s="1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8276</v>
      </c>
      <c r="O1432" t="s">
        <v>8295</v>
      </c>
      <c r="P1432" s="16">
        <f t="shared" si="44"/>
        <v>41961.813518518517</v>
      </c>
      <c r="Q1432" s="17">
        <f t="shared" si="45"/>
        <v>2014</v>
      </c>
    </row>
    <row r="1433" spans="1:17" ht="48" hidden="1" x14ac:dyDescent="0.2">
      <c r="A1433">
        <v>1431</v>
      </c>
      <c r="B1433" s="1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8276</v>
      </c>
      <c r="O1433" t="s">
        <v>8295</v>
      </c>
      <c r="P1433" s="16">
        <f t="shared" si="44"/>
        <v>42304.210833333331</v>
      </c>
      <c r="Q1433" s="17">
        <f t="shared" si="45"/>
        <v>2015</v>
      </c>
    </row>
    <row r="1434" spans="1:17" ht="48" hidden="1" x14ac:dyDescent="0.2">
      <c r="A1434">
        <v>1432</v>
      </c>
      <c r="B1434" s="1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8276</v>
      </c>
      <c r="O1434" t="s">
        <v>8295</v>
      </c>
      <c r="P1434" s="16">
        <f t="shared" si="44"/>
        <v>42175.780416666668</v>
      </c>
      <c r="Q1434" s="17">
        <f t="shared" si="45"/>
        <v>2015</v>
      </c>
    </row>
    <row r="1435" spans="1:17" ht="48" hidden="1" x14ac:dyDescent="0.2">
      <c r="A1435">
        <v>1433</v>
      </c>
      <c r="B1435" s="1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8276</v>
      </c>
      <c r="O1435" t="s">
        <v>8295</v>
      </c>
      <c r="P1435" s="16">
        <f t="shared" si="44"/>
        <v>42673.625868055555</v>
      </c>
      <c r="Q1435" s="17">
        <f t="shared" si="45"/>
        <v>2016</v>
      </c>
    </row>
    <row r="1436" spans="1:17" ht="48" hidden="1" x14ac:dyDescent="0.2">
      <c r="A1436">
        <v>1434</v>
      </c>
      <c r="B1436" s="1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8276</v>
      </c>
      <c r="O1436" t="s">
        <v>8295</v>
      </c>
      <c r="P1436" s="16">
        <f t="shared" si="44"/>
        <v>42142.767106481479</v>
      </c>
      <c r="Q1436" s="17">
        <f t="shared" si="45"/>
        <v>2015</v>
      </c>
    </row>
    <row r="1437" spans="1:17" ht="32" hidden="1" x14ac:dyDescent="0.2">
      <c r="A1437">
        <v>1435</v>
      </c>
      <c r="B1437" s="1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8276</v>
      </c>
      <c r="O1437" t="s">
        <v>8295</v>
      </c>
      <c r="P1437" s="16">
        <f t="shared" si="44"/>
        <v>42258.780324074076</v>
      </c>
      <c r="Q1437" s="17">
        <f t="shared" si="45"/>
        <v>2015</v>
      </c>
    </row>
    <row r="1438" spans="1:17" ht="48" hidden="1" x14ac:dyDescent="0.2">
      <c r="A1438">
        <v>1436</v>
      </c>
      <c r="B1438" s="1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8276</v>
      </c>
      <c r="O1438" t="s">
        <v>8295</v>
      </c>
      <c r="P1438" s="16">
        <f t="shared" si="44"/>
        <v>42391.35019675926</v>
      </c>
      <c r="Q1438" s="17">
        <f t="shared" si="45"/>
        <v>2016</v>
      </c>
    </row>
    <row r="1439" spans="1:17" ht="48" hidden="1" x14ac:dyDescent="0.2">
      <c r="A1439">
        <v>1437</v>
      </c>
      <c r="B1439" s="1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8276</v>
      </c>
      <c r="O1439" t="s">
        <v>8295</v>
      </c>
      <c r="P1439" s="16">
        <f t="shared" si="44"/>
        <v>41796.531701388885</v>
      </c>
      <c r="Q1439" s="17">
        <f t="shared" si="45"/>
        <v>2014</v>
      </c>
    </row>
    <row r="1440" spans="1:17" ht="48" hidden="1" x14ac:dyDescent="0.2">
      <c r="A1440">
        <v>1438</v>
      </c>
      <c r="B1440" s="1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8276</v>
      </c>
      <c r="O1440" t="s">
        <v>8295</v>
      </c>
      <c r="P1440" s="16">
        <f t="shared" si="44"/>
        <v>42457.871516203704</v>
      </c>
      <c r="Q1440" s="17">
        <f t="shared" si="45"/>
        <v>2016</v>
      </c>
    </row>
    <row r="1441" spans="1:17" ht="48" hidden="1" x14ac:dyDescent="0.2">
      <c r="A1441">
        <v>1439</v>
      </c>
      <c r="B1441" s="1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8276</v>
      </c>
      <c r="O1441" t="s">
        <v>8295</v>
      </c>
      <c r="P1441" s="16">
        <f t="shared" si="44"/>
        <v>42040.829872685179</v>
      </c>
      <c r="Q1441" s="17">
        <f t="shared" si="45"/>
        <v>2015</v>
      </c>
    </row>
    <row r="1442" spans="1:17" ht="48" hidden="1" x14ac:dyDescent="0.2">
      <c r="A1442">
        <v>1440</v>
      </c>
      <c r="B1442" s="1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8276</v>
      </c>
      <c r="O1442" t="s">
        <v>8295</v>
      </c>
      <c r="P1442" s="16">
        <f t="shared" si="44"/>
        <v>42486.748414351852</v>
      </c>
      <c r="Q1442" s="17">
        <f t="shared" si="45"/>
        <v>2016</v>
      </c>
    </row>
    <row r="1443" spans="1:17" ht="48" hidden="1" x14ac:dyDescent="0.2">
      <c r="A1443">
        <v>1441</v>
      </c>
      <c r="B1443" s="1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8276</v>
      </c>
      <c r="O1443" t="s">
        <v>8295</v>
      </c>
      <c r="P1443" s="16">
        <f t="shared" si="44"/>
        <v>42198.765844907408</v>
      </c>
      <c r="Q1443" s="17">
        <f t="shared" si="45"/>
        <v>2015</v>
      </c>
    </row>
    <row r="1444" spans="1:17" ht="48" hidden="1" x14ac:dyDescent="0.2">
      <c r="A1444">
        <v>1442</v>
      </c>
      <c r="B1444" s="1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8276</v>
      </c>
      <c r="O1444" t="s">
        <v>8295</v>
      </c>
      <c r="P1444" s="16">
        <f t="shared" si="44"/>
        <v>42485.64534722222</v>
      </c>
      <c r="Q1444" s="17">
        <f t="shared" si="45"/>
        <v>2016</v>
      </c>
    </row>
    <row r="1445" spans="1:17" ht="48" hidden="1" x14ac:dyDescent="0.2">
      <c r="A1445">
        <v>1443</v>
      </c>
      <c r="B1445" s="1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8276</v>
      </c>
      <c r="O1445" t="s">
        <v>8295</v>
      </c>
      <c r="P1445" s="16">
        <f t="shared" si="44"/>
        <v>42707.926030092596</v>
      </c>
      <c r="Q1445" s="17">
        <f t="shared" si="45"/>
        <v>2016</v>
      </c>
    </row>
    <row r="1446" spans="1:17" ht="32" hidden="1" x14ac:dyDescent="0.2">
      <c r="A1446">
        <v>1444</v>
      </c>
      <c r="B1446" s="1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8276</v>
      </c>
      <c r="O1446" t="s">
        <v>8295</v>
      </c>
      <c r="P1446" s="16">
        <f t="shared" si="44"/>
        <v>42199.873402777783</v>
      </c>
      <c r="Q1446" s="17">
        <f t="shared" si="45"/>
        <v>2015</v>
      </c>
    </row>
    <row r="1447" spans="1:17" ht="48" hidden="1" x14ac:dyDescent="0.2">
      <c r="A1447">
        <v>1445</v>
      </c>
      <c r="B1447" s="1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8276</v>
      </c>
      <c r="O1447" t="s">
        <v>8295</v>
      </c>
      <c r="P1447" s="16">
        <f t="shared" si="44"/>
        <v>42139.542303240742</v>
      </c>
      <c r="Q1447" s="17">
        <f t="shared" si="45"/>
        <v>2015</v>
      </c>
    </row>
    <row r="1448" spans="1:17" ht="48" hidden="1" x14ac:dyDescent="0.2">
      <c r="A1448">
        <v>1446</v>
      </c>
      <c r="B1448" s="1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8276</v>
      </c>
      <c r="O1448" t="s">
        <v>8295</v>
      </c>
      <c r="P1448" s="16">
        <f t="shared" si="44"/>
        <v>42461.447662037041</v>
      </c>
      <c r="Q1448" s="17">
        <f t="shared" si="45"/>
        <v>2016</v>
      </c>
    </row>
    <row r="1449" spans="1:17" ht="32" hidden="1" x14ac:dyDescent="0.2">
      <c r="A1449">
        <v>1447</v>
      </c>
      <c r="B1449" s="1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8276</v>
      </c>
      <c r="O1449" t="s">
        <v>8295</v>
      </c>
      <c r="P1449" s="16">
        <f t="shared" si="44"/>
        <v>42529.730717592596</v>
      </c>
      <c r="Q1449" s="17">
        <f t="shared" si="45"/>
        <v>2016</v>
      </c>
    </row>
    <row r="1450" spans="1:17" ht="48" hidden="1" x14ac:dyDescent="0.2">
      <c r="A1450">
        <v>1448</v>
      </c>
      <c r="B1450" s="1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8276</v>
      </c>
      <c r="O1450" t="s">
        <v>8295</v>
      </c>
      <c r="P1450" s="16">
        <f t="shared" si="44"/>
        <v>42115.936550925922</v>
      </c>
      <c r="Q1450" s="17">
        <f t="shared" si="45"/>
        <v>2015</v>
      </c>
    </row>
    <row r="1451" spans="1:17" ht="48" hidden="1" x14ac:dyDescent="0.2">
      <c r="A1451">
        <v>1449</v>
      </c>
      <c r="B1451" s="1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8276</v>
      </c>
      <c r="O1451" t="s">
        <v>8295</v>
      </c>
      <c r="P1451" s="16">
        <f t="shared" si="44"/>
        <v>42086.811400462961</v>
      </c>
      <c r="Q1451" s="17">
        <f t="shared" si="45"/>
        <v>2015</v>
      </c>
    </row>
    <row r="1452" spans="1:17" ht="48" hidden="1" x14ac:dyDescent="0.2">
      <c r="A1452">
        <v>1450</v>
      </c>
      <c r="B1452" s="1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8276</v>
      </c>
      <c r="O1452" t="s">
        <v>8295</v>
      </c>
      <c r="P1452" s="16">
        <f t="shared" si="44"/>
        <v>42390.171261574069</v>
      </c>
      <c r="Q1452" s="17">
        <f t="shared" si="45"/>
        <v>2016</v>
      </c>
    </row>
    <row r="1453" spans="1:17" ht="32" hidden="1" x14ac:dyDescent="0.2">
      <c r="A1453">
        <v>1451</v>
      </c>
      <c r="B1453" s="1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8276</v>
      </c>
      <c r="O1453" t="s">
        <v>8295</v>
      </c>
      <c r="P1453" s="16">
        <f t="shared" si="44"/>
        <v>41931.959016203706</v>
      </c>
      <c r="Q1453" s="17">
        <f t="shared" si="45"/>
        <v>2014</v>
      </c>
    </row>
    <row r="1454" spans="1:17" ht="32" hidden="1" x14ac:dyDescent="0.2">
      <c r="A1454">
        <v>1452</v>
      </c>
      <c r="B1454" s="1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8276</v>
      </c>
      <c r="O1454" t="s">
        <v>8295</v>
      </c>
      <c r="P1454" s="16">
        <f t="shared" si="44"/>
        <v>41818.703275462962</v>
      </c>
      <c r="Q1454" s="17">
        <f t="shared" si="45"/>
        <v>2014</v>
      </c>
    </row>
    <row r="1455" spans="1:17" ht="48" hidden="1" x14ac:dyDescent="0.2">
      <c r="A1455">
        <v>1453</v>
      </c>
      <c r="B1455" s="1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8276</v>
      </c>
      <c r="O1455" t="s">
        <v>8295</v>
      </c>
      <c r="P1455" s="16">
        <f t="shared" si="44"/>
        <v>42795.696145833332</v>
      </c>
      <c r="Q1455" s="17">
        <f t="shared" si="45"/>
        <v>2017</v>
      </c>
    </row>
    <row r="1456" spans="1:17" ht="48" hidden="1" x14ac:dyDescent="0.2">
      <c r="A1456">
        <v>1454</v>
      </c>
      <c r="B1456" s="1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8276</v>
      </c>
      <c r="O1456" t="s">
        <v>8295</v>
      </c>
      <c r="P1456" s="16">
        <f t="shared" si="44"/>
        <v>42463.866666666669</v>
      </c>
      <c r="Q1456" s="17">
        <f t="shared" si="45"/>
        <v>2016</v>
      </c>
    </row>
    <row r="1457" spans="1:17" ht="48" hidden="1" x14ac:dyDescent="0.2">
      <c r="A1457">
        <v>1455</v>
      </c>
      <c r="B1457" s="1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8276</v>
      </c>
      <c r="O1457" t="s">
        <v>8295</v>
      </c>
      <c r="P1457" s="16">
        <f t="shared" si="44"/>
        <v>41832.672685185185</v>
      </c>
      <c r="Q1457" s="17">
        <f t="shared" si="45"/>
        <v>2014</v>
      </c>
    </row>
    <row r="1458" spans="1:17" ht="16" hidden="1" x14ac:dyDescent="0.2">
      <c r="A1458">
        <v>1456</v>
      </c>
      <c r="B1458" s="1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8276</v>
      </c>
      <c r="O1458" t="s">
        <v>8295</v>
      </c>
      <c r="P1458" s="16">
        <f t="shared" si="44"/>
        <v>42708.668576388889</v>
      </c>
      <c r="Q1458" s="17">
        <f t="shared" si="45"/>
        <v>2016</v>
      </c>
    </row>
    <row r="1459" spans="1:17" ht="32" hidden="1" x14ac:dyDescent="0.2">
      <c r="A1459">
        <v>1457</v>
      </c>
      <c r="B1459" s="1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8276</v>
      </c>
      <c r="O1459" t="s">
        <v>8295</v>
      </c>
      <c r="P1459" s="16">
        <f t="shared" si="44"/>
        <v>42289.89634259259</v>
      </c>
      <c r="Q1459" s="17">
        <f t="shared" si="45"/>
        <v>2015</v>
      </c>
    </row>
    <row r="1460" spans="1:17" ht="48" hidden="1" x14ac:dyDescent="0.2">
      <c r="A1460">
        <v>1458</v>
      </c>
      <c r="B1460" s="1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8276</v>
      </c>
      <c r="O1460" t="s">
        <v>8295</v>
      </c>
      <c r="P1460" s="16">
        <f t="shared" si="44"/>
        <v>41831.705555555556</v>
      </c>
      <c r="Q1460" s="17">
        <f t="shared" si="45"/>
        <v>2014</v>
      </c>
    </row>
    <row r="1461" spans="1:17" ht="48" hidden="1" x14ac:dyDescent="0.2">
      <c r="A1461">
        <v>1459</v>
      </c>
      <c r="B1461" s="1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8276</v>
      </c>
      <c r="O1461" t="s">
        <v>8295</v>
      </c>
      <c r="P1461" s="16">
        <f t="shared" si="44"/>
        <v>42312.204814814817</v>
      </c>
      <c r="Q1461" s="17">
        <f t="shared" si="45"/>
        <v>2015</v>
      </c>
    </row>
    <row r="1462" spans="1:17" ht="48" hidden="1" x14ac:dyDescent="0.2">
      <c r="A1462">
        <v>1460</v>
      </c>
      <c r="B1462" s="1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8276</v>
      </c>
      <c r="O1462" t="s">
        <v>8295</v>
      </c>
      <c r="P1462" s="16">
        <f t="shared" si="44"/>
        <v>41915.896967592591</v>
      </c>
      <c r="Q1462" s="17">
        <f t="shared" si="45"/>
        <v>2014</v>
      </c>
    </row>
    <row r="1463" spans="1:17" ht="32" hidden="1" x14ac:dyDescent="0.2">
      <c r="A1463">
        <v>1461</v>
      </c>
      <c r="B1463" s="1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8276</v>
      </c>
      <c r="O1463" t="s">
        <v>8296</v>
      </c>
      <c r="P1463" s="16">
        <f t="shared" si="44"/>
        <v>41899.645300925928</v>
      </c>
      <c r="Q1463" s="17">
        <f t="shared" si="45"/>
        <v>2014</v>
      </c>
    </row>
    <row r="1464" spans="1:17" ht="32" hidden="1" x14ac:dyDescent="0.2">
      <c r="A1464">
        <v>1462</v>
      </c>
      <c r="B1464" s="1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8276</v>
      </c>
      <c r="O1464" t="s">
        <v>8296</v>
      </c>
      <c r="P1464" s="16">
        <f t="shared" si="44"/>
        <v>41344.662858796299</v>
      </c>
      <c r="Q1464" s="17">
        <f t="shared" si="45"/>
        <v>2013</v>
      </c>
    </row>
    <row r="1465" spans="1:17" ht="48" hidden="1" x14ac:dyDescent="0.2">
      <c r="A1465">
        <v>1463</v>
      </c>
      <c r="B1465" s="1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8276</v>
      </c>
      <c r="O1465" t="s">
        <v>8296</v>
      </c>
      <c r="P1465" s="16">
        <f t="shared" si="44"/>
        <v>41326.911319444444</v>
      </c>
      <c r="Q1465" s="17">
        <f t="shared" si="45"/>
        <v>2013</v>
      </c>
    </row>
    <row r="1466" spans="1:17" ht="16" hidden="1" x14ac:dyDescent="0.2">
      <c r="A1466">
        <v>1464</v>
      </c>
      <c r="B1466" s="1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8276</v>
      </c>
      <c r="O1466" t="s">
        <v>8296</v>
      </c>
      <c r="P1466" s="16">
        <f t="shared" si="44"/>
        <v>41291.661550925928</v>
      </c>
      <c r="Q1466" s="17">
        <f t="shared" si="45"/>
        <v>2013</v>
      </c>
    </row>
    <row r="1467" spans="1:17" ht="48" hidden="1" x14ac:dyDescent="0.2">
      <c r="A1467">
        <v>1465</v>
      </c>
      <c r="B1467" s="1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8276</v>
      </c>
      <c r="O1467" t="s">
        <v>8296</v>
      </c>
      <c r="P1467" s="16">
        <f t="shared" si="44"/>
        <v>40959.734398148146</v>
      </c>
      <c r="Q1467" s="17">
        <f t="shared" si="45"/>
        <v>2012</v>
      </c>
    </row>
    <row r="1468" spans="1:17" ht="48" hidden="1" x14ac:dyDescent="0.2">
      <c r="A1468">
        <v>1466</v>
      </c>
      <c r="B1468" s="1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8276</v>
      </c>
      <c r="O1468" t="s">
        <v>8296</v>
      </c>
      <c r="P1468" s="16">
        <f t="shared" si="44"/>
        <v>42340.172060185185</v>
      </c>
      <c r="Q1468" s="17">
        <f t="shared" si="45"/>
        <v>2015</v>
      </c>
    </row>
    <row r="1469" spans="1:17" ht="32" hidden="1" x14ac:dyDescent="0.2">
      <c r="A1469">
        <v>1467</v>
      </c>
      <c r="B1469" s="1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8276</v>
      </c>
      <c r="O1469" t="s">
        <v>8296</v>
      </c>
      <c r="P1469" s="16">
        <f t="shared" si="44"/>
        <v>40933.80190972222</v>
      </c>
      <c r="Q1469" s="17">
        <f t="shared" si="45"/>
        <v>2012</v>
      </c>
    </row>
    <row r="1470" spans="1:17" ht="48" hidden="1" x14ac:dyDescent="0.2">
      <c r="A1470">
        <v>1468</v>
      </c>
      <c r="B1470" s="1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8276</v>
      </c>
      <c r="O1470" t="s">
        <v>8296</v>
      </c>
      <c r="P1470" s="16">
        <f t="shared" si="44"/>
        <v>40646.014456018522</v>
      </c>
      <c r="Q1470" s="17">
        <f t="shared" si="45"/>
        <v>2011</v>
      </c>
    </row>
    <row r="1471" spans="1:17" ht="32" hidden="1" x14ac:dyDescent="0.2">
      <c r="A1471">
        <v>1469</v>
      </c>
      <c r="B1471" s="1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8276</v>
      </c>
      <c r="O1471" t="s">
        <v>8296</v>
      </c>
      <c r="P1471" s="16">
        <f t="shared" si="44"/>
        <v>41290.598483796297</v>
      </c>
      <c r="Q1471" s="17">
        <f t="shared" si="45"/>
        <v>2013</v>
      </c>
    </row>
    <row r="1472" spans="1:17" ht="48" hidden="1" x14ac:dyDescent="0.2">
      <c r="A1472">
        <v>1470</v>
      </c>
      <c r="B1472" s="1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8276</v>
      </c>
      <c r="O1472" t="s">
        <v>8296</v>
      </c>
      <c r="P1472" s="16">
        <f t="shared" si="44"/>
        <v>41250.827118055553</v>
      </c>
      <c r="Q1472" s="17">
        <f t="shared" si="45"/>
        <v>2012</v>
      </c>
    </row>
    <row r="1473" spans="1:17" ht="48" hidden="1" x14ac:dyDescent="0.2">
      <c r="A1473">
        <v>1471</v>
      </c>
      <c r="B1473" s="1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8276</v>
      </c>
      <c r="O1473" t="s">
        <v>8296</v>
      </c>
      <c r="P1473" s="16">
        <f t="shared" si="44"/>
        <v>42073.957569444443</v>
      </c>
      <c r="Q1473" s="17">
        <f t="shared" si="45"/>
        <v>2015</v>
      </c>
    </row>
    <row r="1474" spans="1:17" ht="48" hidden="1" x14ac:dyDescent="0.2">
      <c r="A1474">
        <v>1472</v>
      </c>
      <c r="B1474" s="1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8276</v>
      </c>
      <c r="O1474" t="s">
        <v>8296</v>
      </c>
      <c r="P1474" s="16">
        <f t="shared" si="44"/>
        <v>41533.542858796296</v>
      </c>
      <c r="Q1474" s="17">
        <f t="shared" si="45"/>
        <v>2013</v>
      </c>
    </row>
    <row r="1475" spans="1:17" ht="16" hidden="1" x14ac:dyDescent="0.2">
      <c r="A1475">
        <v>1473</v>
      </c>
      <c r="B1475" s="1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8276</v>
      </c>
      <c r="O1475" t="s">
        <v>8296</v>
      </c>
      <c r="P1475" s="16">
        <f t="shared" ref="P1475:P1538" si="46">(((J1475/60)/60)/24)+DATE(1970,1,1)</f>
        <v>40939.979618055557</v>
      </c>
      <c r="Q1475" s="17">
        <f t="shared" ref="Q1475:Q1538" si="47">YEAR(P1475)</f>
        <v>2012</v>
      </c>
    </row>
    <row r="1476" spans="1:17" ht="48" hidden="1" x14ac:dyDescent="0.2">
      <c r="A1476">
        <v>1474</v>
      </c>
      <c r="B1476" s="1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8276</v>
      </c>
      <c r="O1476" t="s">
        <v>8296</v>
      </c>
      <c r="P1476" s="16">
        <f t="shared" si="46"/>
        <v>41500.727916666663</v>
      </c>
      <c r="Q1476" s="17">
        <f t="shared" si="47"/>
        <v>2013</v>
      </c>
    </row>
    <row r="1477" spans="1:17" ht="48" hidden="1" x14ac:dyDescent="0.2">
      <c r="A1477">
        <v>1475</v>
      </c>
      <c r="B1477" s="1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8276</v>
      </c>
      <c r="O1477" t="s">
        <v>8296</v>
      </c>
      <c r="P1477" s="16">
        <f t="shared" si="46"/>
        <v>41960.722951388889</v>
      </c>
      <c r="Q1477" s="17">
        <f t="shared" si="47"/>
        <v>2014</v>
      </c>
    </row>
    <row r="1478" spans="1:17" ht="32" hidden="1" x14ac:dyDescent="0.2">
      <c r="A1478">
        <v>1476</v>
      </c>
      <c r="B1478" s="1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8276</v>
      </c>
      <c r="O1478" t="s">
        <v>8296</v>
      </c>
      <c r="P1478" s="16">
        <f t="shared" si="46"/>
        <v>40766.041921296295</v>
      </c>
      <c r="Q1478" s="17">
        <f t="shared" si="47"/>
        <v>2011</v>
      </c>
    </row>
    <row r="1479" spans="1:17" ht="48" hidden="1" x14ac:dyDescent="0.2">
      <c r="A1479">
        <v>1477</v>
      </c>
      <c r="B1479" s="1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8276</v>
      </c>
      <c r="O1479" t="s">
        <v>8296</v>
      </c>
      <c r="P1479" s="16">
        <f t="shared" si="46"/>
        <v>40840.615787037037</v>
      </c>
      <c r="Q1479" s="17">
        <f t="shared" si="47"/>
        <v>2011</v>
      </c>
    </row>
    <row r="1480" spans="1:17" ht="48" hidden="1" x14ac:dyDescent="0.2">
      <c r="A1480">
        <v>1478</v>
      </c>
      <c r="B1480" s="1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8276</v>
      </c>
      <c r="O1480" t="s">
        <v>8296</v>
      </c>
      <c r="P1480" s="16">
        <f t="shared" si="46"/>
        <v>41394.871678240743</v>
      </c>
      <c r="Q1480" s="17">
        <f t="shared" si="47"/>
        <v>2013</v>
      </c>
    </row>
    <row r="1481" spans="1:17" ht="48" hidden="1" x14ac:dyDescent="0.2">
      <c r="A1481">
        <v>1479</v>
      </c>
      <c r="B1481" s="1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8276</v>
      </c>
      <c r="O1481" t="s">
        <v>8296</v>
      </c>
      <c r="P1481" s="16">
        <f t="shared" si="46"/>
        <v>41754.745243055557</v>
      </c>
      <c r="Q1481" s="17">
        <f t="shared" si="47"/>
        <v>2014</v>
      </c>
    </row>
    <row r="1482" spans="1:17" ht="48" hidden="1" x14ac:dyDescent="0.2">
      <c r="A1482">
        <v>1480</v>
      </c>
      <c r="B1482" s="1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8276</v>
      </c>
      <c r="O1482" t="s">
        <v>8296</v>
      </c>
      <c r="P1482" s="16">
        <f t="shared" si="46"/>
        <v>41464.934016203704</v>
      </c>
      <c r="Q1482" s="17">
        <f t="shared" si="47"/>
        <v>2013</v>
      </c>
    </row>
    <row r="1483" spans="1:17" ht="48" hidden="1" x14ac:dyDescent="0.2">
      <c r="A1483">
        <v>1481</v>
      </c>
      <c r="B1483" s="1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8276</v>
      </c>
      <c r="O1483" t="s">
        <v>8278</v>
      </c>
      <c r="P1483" s="16">
        <f t="shared" si="46"/>
        <v>41550.922974537039</v>
      </c>
      <c r="Q1483" s="17">
        <f t="shared" si="47"/>
        <v>2013</v>
      </c>
    </row>
    <row r="1484" spans="1:17" ht="48" hidden="1" x14ac:dyDescent="0.2">
      <c r="A1484">
        <v>1482</v>
      </c>
      <c r="B1484" s="1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8276</v>
      </c>
      <c r="O1484" t="s">
        <v>8278</v>
      </c>
      <c r="P1484" s="16">
        <f t="shared" si="46"/>
        <v>41136.85805555556</v>
      </c>
      <c r="Q1484" s="17">
        <f t="shared" si="47"/>
        <v>2012</v>
      </c>
    </row>
    <row r="1485" spans="1:17" ht="48" hidden="1" x14ac:dyDescent="0.2">
      <c r="A1485">
        <v>1483</v>
      </c>
      <c r="B1485" s="1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8276</v>
      </c>
      <c r="O1485" t="s">
        <v>8278</v>
      </c>
      <c r="P1485" s="16">
        <f t="shared" si="46"/>
        <v>42548.192997685182</v>
      </c>
      <c r="Q1485" s="17">
        <f t="shared" si="47"/>
        <v>2016</v>
      </c>
    </row>
    <row r="1486" spans="1:17" ht="16" hidden="1" x14ac:dyDescent="0.2">
      <c r="A1486">
        <v>1484</v>
      </c>
      <c r="B1486" s="1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8276</v>
      </c>
      <c r="O1486" t="s">
        <v>8278</v>
      </c>
      <c r="P1486" s="16">
        <f t="shared" si="46"/>
        <v>41053.200960648144</v>
      </c>
      <c r="Q1486" s="17">
        <f t="shared" si="47"/>
        <v>2012</v>
      </c>
    </row>
    <row r="1487" spans="1:17" ht="48" hidden="1" x14ac:dyDescent="0.2">
      <c r="A1487">
        <v>1485</v>
      </c>
      <c r="B1487" s="1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8276</v>
      </c>
      <c r="O1487" t="s">
        <v>8278</v>
      </c>
      <c r="P1487" s="16">
        <f t="shared" si="46"/>
        <v>42130.795983796299</v>
      </c>
      <c r="Q1487" s="17">
        <f t="shared" si="47"/>
        <v>2015</v>
      </c>
    </row>
    <row r="1488" spans="1:17" ht="48" hidden="1" x14ac:dyDescent="0.2">
      <c r="A1488">
        <v>1486</v>
      </c>
      <c r="B1488" s="1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8276</v>
      </c>
      <c r="O1488" t="s">
        <v>8278</v>
      </c>
      <c r="P1488" s="16">
        <f t="shared" si="46"/>
        <v>42032.168530092589</v>
      </c>
      <c r="Q1488" s="17">
        <f t="shared" si="47"/>
        <v>2015</v>
      </c>
    </row>
    <row r="1489" spans="1:17" ht="48" hidden="1" x14ac:dyDescent="0.2">
      <c r="A1489">
        <v>1487</v>
      </c>
      <c r="B1489" s="1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8276</v>
      </c>
      <c r="O1489" t="s">
        <v>8278</v>
      </c>
      <c r="P1489" s="16">
        <f t="shared" si="46"/>
        <v>42554.917488425926</v>
      </c>
      <c r="Q1489" s="17">
        <f t="shared" si="47"/>
        <v>2016</v>
      </c>
    </row>
    <row r="1490" spans="1:17" ht="48" hidden="1" x14ac:dyDescent="0.2">
      <c r="A1490">
        <v>1488</v>
      </c>
      <c r="B1490" s="1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8276</v>
      </c>
      <c r="O1490" t="s">
        <v>8278</v>
      </c>
      <c r="P1490" s="16">
        <f t="shared" si="46"/>
        <v>41614.563194444447</v>
      </c>
      <c r="Q1490" s="17">
        <f t="shared" si="47"/>
        <v>2013</v>
      </c>
    </row>
    <row r="1491" spans="1:17" ht="48" hidden="1" x14ac:dyDescent="0.2">
      <c r="A1491">
        <v>1489</v>
      </c>
      <c r="B1491" s="1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8276</v>
      </c>
      <c r="O1491" t="s">
        <v>8278</v>
      </c>
      <c r="P1491" s="16">
        <f t="shared" si="46"/>
        <v>41198.611712962964</v>
      </c>
      <c r="Q1491" s="17">
        <f t="shared" si="47"/>
        <v>2012</v>
      </c>
    </row>
    <row r="1492" spans="1:17" ht="48" hidden="1" x14ac:dyDescent="0.2">
      <c r="A1492">
        <v>1490</v>
      </c>
      <c r="B1492" s="1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8276</v>
      </c>
      <c r="O1492" t="s">
        <v>8278</v>
      </c>
      <c r="P1492" s="16">
        <f t="shared" si="46"/>
        <v>41520.561041666668</v>
      </c>
      <c r="Q1492" s="17">
        <f t="shared" si="47"/>
        <v>2013</v>
      </c>
    </row>
    <row r="1493" spans="1:17" ht="32" hidden="1" x14ac:dyDescent="0.2">
      <c r="A1493">
        <v>1491</v>
      </c>
      <c r="B1493" s="1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8276</v>
      </c>
      <c r="O1493" t="s">
        <v>8278</v>
      </c>
      <c r="P1493" s="16">
        <f t="shared" si="46"/>
        <v>41991.713460648149</v>
      </c>
      <c r="Q1493" s="17">
        <f t="shared" si="47"/>
        <v>2014</v>
      </c>
    </row>
    <row r="1494" spans="1:17" ht="48" hidden="1" x14ac:dyDescent="0.2">
      <c r="A1494">
        <v>1492</v>
      </c>
      <c r="B1494" s="1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8276</v>
      </c>
      <c r="O1494" t="s">
        <v>8278</v>
      </c>
      <c r="P1494" s="16">
        <f t="shared" si="46"/>
        <v>40682.884791666671</v>
      </c>
      <c r="Q1494" s="17">
        <f t="shared" si="47"/>
        <v>2011</v>
      </c>
    </row>
    <row r="1495" spans="1:17" ht="32" hidden="1" x14ac:dyDescent="0.2">
      <c r="A1495">
        <v>1493</v>
      </c>
      <c r="B1495" s="1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8276</v>
      </c>
      <c r="O1495" t="s">
        <v>8278</v>
      </c>
      <c r="P1495" s="16">
        <f t="shared" si="46"/>
        <v>41411.866608796299</v>
      </c>
      <c r="Q1495" s="17">
        <f t="shared" si="47"/>
        <v>2013</v>
      </c>
    </row>
    <row r="1496" spans="1:17" ht="48" hidden="1" x14ac:dyDescent="0.2">
      <c r="A1496">
        <v>1494</v>
      </c>
      <c r="B1496" s="1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8276</v>
      </c>
      <c r="O1496" t="s">
        <v>8278</v>
      </c>
      <c r="P1496" s="16">
        <f t="shared" si="46"/>
        <v>42067.722372685181</v>
      </c>
      <c r="Q1496" s="17">
        <f t="shared" si="47"/>
        <v>2015</v>
      </c>
    </row>
    <row r="1497" spans="1:17" ht="32" hidden="1" x14ac:dyDescent="0.2">
      <c r="A1497">
        <v>1495</v>
      </c>
      <c r="B1497" s="1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8276</v>
      </c>
      <c r="O1497" t="s">
        <v>8278</v>
      </c>
      <c r="P1497" s="16">
        <f t="shared" si="46"/>
        <v>40752.789710648147</v>
      </c>
      <c r="Q1497" s="17">
        <f t="shared" si="47"/>
        <v>2011</v>
      </c>
    </row>
    <row r="1498" spans="1:17" ht="48" hidden="1" x14ac:dyDescent="0.2">
      <c r="A1498">
        <v>1496</v>
      </c>
      <c r="B1498" s="1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8276</v>
      </c>
      <c r="O1498" t="s">
        <v>8278</v>
      </c>
      <c r="P1498" s="16">
        <f t="shared" si="46"/>
        <v>41838.475219907406</v>
      </c>
      <c r="Q1498" s="17">
        <f t="shared" si="47"/>
        <v>2014</v>
      </c>
    </row>
    <row r="1499" spans="1:17" ht="48" hidden="1" x14ac:dyDescent="0.2">
      <c r="A1499">
        <v>1497</v>
      </c>
      <c r="B1499" s="1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8276</v>
      </c>
      <c r="O1499" t="s">
        <v>8278</v>
      </c>
      <c r="P1499" s="16">
        <f t="shared" si="46"/>
        <v>41444.64261574074</v>
      </c>
      <c r="Q1499" s="17">
        <f t="shared" si="47"/>
        <v>2013</v>
      </c>
    </row>
    <row r="1500" spans="1:17" ht="48" hidden="1" x14ac:dyDescent="0.2">
      <c r="A1500">
        <v>1498</v>
      </c>
      <c r="B1500" s="1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8276</v>
      </c>
      <c r="O1500" t="s">
        <v>8278</v>
      </c>
      <c r="P1500" s="16">
        <f t="shared" si="46"/>
        <v>41840.983541666668</v>
      </c>
      <c r="Q1500" s="17">
        <f t="shared" si="47"/>
        <v>2014</v>
      </c>
    </row>
    <row r="1501" spans="1:17" ht="48" hidden="1" x14ac:dyDescent="0.2">
      <c r="A1501">
        <v>1499</v>
      </c>
      <c r="B1501" s="1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8276</v>
      </c>
      <c r="O1501" t="s">
        <v>8278</v>
      </c>
      <c r="P1501" s="16">
        <f t="shared" si="46"/>
        <v>42527.007326388892</v>
      </c>
      <c r="Q1501" s="17">
        <f t="shared" si="47"/>
        <v>2016</v>
      </c>
    </row>
    <row r="1502" spans="1:17" ht="48" hidden="1" x14ac:dyDescent="0.2">
      <c r="A1502">
        <v>1500</v>
      </c>
      <c r="B1502" s="1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8276</v>
      </c>
      <c r="O1502" t="s">
        <v>8278</v>
      </c>
      <c r="P1502" s="16">
        <f t="shared" si="46"/>
        <v>41365.904594907406</v>
      </c>
      <c r="Q1502" s="17">
        <f t="shared" si="47"/>
        <v>2013</v>
      </c>
    </row>
    <row r="1503" spans="1:17" ht="32" hidden="1" x14ac:dyDescent="0.2">
      <c r="A1503">
        <v>1501</v>
      </c>
      <c r="B1503" s="1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8292</v>
      </c>
      <c r="O1503" t="s">
        <v>8293</v>
      </c>
      <c r="P1503" s="16">
        <f t="shared" si="46"/>
        <v>42163.583599537036</v>
      </c>
      <c r="Q1503" s="17">
        <f t="shared" si="47"/>
        <v>2015</v>
      </c>
    </row>
    <row r="1504" spans="1:17" ht="48" hidden="1" x14ac:dyDescent="0.2">
      <c r="A1504">
        <v>1502</v>
      </c>
      <c r="B1504" s="1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8292</v>
      </c>
      <c r="O1504" t="s">
        <v>8293</v>
      </c>
      <c r="P1504" s="16">
        <f t="shared" si="46"/>
        <v>42426.542592592596</v>
      </c>
      <c r="Q1504" s="17">
        <f t="shared" si="47"/>
        <v>2016</v>
      </c>
    </row>
    <row r="1505" spans="1:17" ht="48" hidden="1" x14ac:dyDescent="0.2">
      <c r="A1505">
        <v>1503</v>
      </c>
      <c r="B1505" s="1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8292</v>
      </c>
      <c r="O1505" t="s">
        <v>8293</v>
      </c>
      <c r="P1505" s="16">
        <f t="shared" si="46"/>
        <v>42606.347233796296</v>
      </c>
      <c r="Q1505" s="17">
        <f t="shared" si="47"/>
        <v>2016</v>
      </c>
    </row>
    <row r="1506" spans="1:17" ht="32" hidden="1" x14ac:dyDescent="0.2">
      <c r="A1506">
        <v>1504</v>
      </c>
      <c r="B1506" s="1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8292</v>
      </c>
      <c r="O1506" t="s">
        <v>8293</v>
      </c>
      <c r="P1506" s="16">
        <f t="shared" si="46"/>
        <v>41772.657685185186</v>
      </c>
      <c r="Q1506" s="17">
        <f t="shared" si="47"/>
        <v>2014</v>
      </c>
    </row>
    <row r="1507" spans="1:17" ht="48" hidden="1" x14ac:dyDescent="0.2">
      <c r="A1507">
        <v>1505</v>
      </c>
      <c r="B1507" s="1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8292</v>
      </c>
      <c r="O1507" t="s">
        <v>8293</v>
      </c>
      <c r="P1507" s="16">
        <f t="shared" si="46"/>
        <v>42414.44332175926</v>
      </c>
      <c r="Q1507" s="17">
        <f t="shared" si="47"/>
        <v>2016</v>
      </c>
    </row>
    <row r="1508" spans="1:17" ht="48" hidden="1" x14ac:dyDescent="0.2">
      <c r="A1508">
        <v>1506</v>
      </c>
      <c r="B1508" s="1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8292</v>
      </c>
      <c r="O1508" t="s">
        <v>8293</v>
      </c>
      <c r="P1508" s="16">
        <f t="shared" si="46"/>
        <v>41814.785925925928</v>
      </c>
      <c r="Q1508" s="17">
        <f t="shared" si="47"/>
        <v>2014</v>
      </c>
    </row>
    <row r="1509" spans="1:17" ht="48" hidden="1" x14ac:dyDescent="0.2">
      <c r="A1509">
        <v>1507</v>
      </c>
      <c r="B1509" s="1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8292</v>
      </c>
      <c r="O1509" t="s">
        <v>8293</v>
      </c>
      <c r="P1509" s="16">
        <f t="shared" si="46"/>
        <v>40254.450335648151</v>
      </c>
      <c r="Q1509" s="17">
        <f t="shared" si="47"/>
        <v>2010</v>
      </c>
    </row>
    <row r="1510" spans="1:17" ht="48" hidden="1" x14ac:dyDescent="0.2">
      <c r="A1510">
        <v>1508</v>
      </c>
      <c r="B1510" s="1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8292</v>
      </c>
      <c r="O1510" t="s">
        <v>8293</v>
      </c>
      <c r="P1510" s="16">
        <f t="shared" si="46"/>
        <v>41786.614363425928</v>
      </c>
      <c r="Q1510" s="17">
        <f t="shared" si="47"/>
        <v>2014</v>
      </c>
    </row>
    <row r="1511" spans="1:17" ht="48" hidden="1" x14ac:dyDescent="0.2">
      <c r="A1511">
        <v>1509</v>
      </c>
      <c r="B1511" s="1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8292</v>
      </c>
      <c r="O1511" t="s">
        <v>8293</v>
      </c>
      <c r="P1511" s="16">
        <f t="shared" si="46"/>
        <v>42751.533391203702</v>
      </c>
      <c r="Q1511" s="17">
        <f t="shared" si="47"/>
        <v>2017</v>
      </c>
    </row>
    <row r="1512" spans="1:17" ht="48" hidden="1" x14ac:dyDescent="0.2">
      <c r="A1512">
        <v>1510</v>
      </c>
      <c r="B1512" s="1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8292</v>
      </c>
      <c r="O1512" t="s">
        <v>8293</v>
      </c>
      <c r="P1512" s="16">
        <f t="shared" si="46"/>
        <v>41809.385162037033</v>
      </c>
      <c r="Q1512" s="17">
        <f t="shared" si="47"/>
        <v>2014</v>
      </c>
    </row>
    <row r="1513" spans="1:17" ht="48" hidden="1" x14ac:dyDescent="0.2">
      <c r="A1513">
        <v>1511</v>
      </c>
      <c r="B1513" s="1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8292</v>
      </c>
      <c r="O1513" t="s">
        <v>8293</v>
      </c>
      <c r="P1513" s="16">
        <f t="shared" si="46"/>
        <v>42296.583379629628</v>
      </c>
      <c r="Q1513" s="17">
        <f t="shared" si="47"/>
        <v>2015</v>
      </c>
    </row>
    <row r="1514" spans="1:17" ht="48" hidden="1" x14ac:dyDescent="0.2">
      <c r="A1514">
        <v>1512</v>
      </c>
      <c r="B1514" s="1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8292</v>
      </c>
      <c r="O1514" t="s">
        <v>8293</v>
      </c>
      <c r="P1514" s="16">
        <f t="shared" si="46"/>
        <v>42741.684479166666</v>
      </c>
      <c r="Q1514" s="17">
        <f t="shared" si="47"/>
        <v>2017</v>
      </c>
    </row>
    <row r="1515" spans="1:17" ht="48" hidden="1" x14ac:dyDescent="0.2">
      <c r="A1515">
        <v>1513</v>
      </c>
      <c r="B1515" s="1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8292</v>
      </c>
      <c r="O1515" t="s">
        <v>8293</v>
      </c>
      <c r="P1515" s="16">
        <f t="shared" si="46"/>
        <v>41806.637337962966</v>
      </c>
      <c r="Q1515" s="17">
        <f t="shared" si="47"/>
        <v>2014</v>
      </c>
    </row>
    <row r="1516" spans="1:17" ht="48" hidden="1" x14ac:dyDescent="0.2">
      <c r="A1516">
        <v>1514</v>
      </c>
      <c r="B1516" s="1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8292</v>
      </c>
      <c r="O1516" t="s">
        <v>8293</v>
      </c>
      <c r="P1516" s="16">
        <f t="shared" si="46"/>
        <v>42234.597685185188</v>
      </c>
      <c r="Q1516" s="17">
        <f t="shared" si="47"/>
        <v>2015</v>
      </c>
    </row>
    <row r="1517" spans="1:17" ht="48" hidden="1" x14ac:dyDescent="0.2">
      <c r="A1517">
        <v>1515</v>
      </c>
      <c r="B1517" s="1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8292</v>
      </c>
      <c r="O1517" t="s">
        <v>8293</v>
      </c>
      <c r="P1517" s="16">
        <f t="shared" si="46"/>
        <v>42415.253437499996</v>
      </c>
      <c r="Q1517" s="17">
        <f t="shared" si="47"/>
        <v>2016</v>
      </c>
    </row>
    <row r="1518" spans="1:17" ht="48" hidden="1" x14ac:dyDescent="0.2">
      <c r="A1518">
        <v>1516</v>
      </c>
      <c r="B1518" s="1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8292</v>
      </c>
      <c r="O1518" t="s">
        <v>8293</v>
      </c>
      <c r="P1518" s="16">
        <f t="shared" si="46"/>
        <v>42619.466342592597</v>
      </c>
      <c r="Q1518" s="17">
        <f t="shared" si="47"/>
        <v>2016</v>
      </c>
    </row>
    <row r="1519" spans="1:17" ht="48" hidden="1" x14ac:dyDescent="0.2">
      <c r="A1519">
        <v>1517</v>
      </c>
      <c r="B1519" s="1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8292</v>
      </c>
      <c r="O1519" t="s">
        <v>8293</v>
      </c>
      <c r="P1519" s="16">
        <f t="shared" si="46"/>
        <v>41948.56658564815</v>
      </c>
      <c r="Q1519" s="17">
        <f t="shared" si="47"/>
        <v>2014</v>
      </c>
    </row>
    <row r="1520" spans="1:17" ht="32" hidden="1" x14ac:dyDescent="0.2">
      <c r="A1520">
        <v>1518</v>
      </c>
      <c r="B1520" s="1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8292</v>
      </c>
      <c r="O1520" t="s">
        <v>8293</v>
      </c>
      <c r="P1520" s="16">
        <f t="shared" si="46"/>
        <v>41760.8200462963</v>
      </c>
      <c r="Q1520" s="17">
        <f t="shared" si="47"/>
        <v>2014</v>
      </c>
    </row>
    <row r="1521" spans="1:17" ht="48" hidden="1" x14ac:dyDescent="0.2">
      <c r="A1521">
        <v>1519</v>
      </c>
      <c r="B1521" s="1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8292</v>
      </c>
      <c r="O1521" t="s">
        <v>8293</v>
      </c>
      <c r="P1521" s="16">
        <f t="shared" si="46"/>
        <v>41782.741701388892</v>
      </c>
      <c r="Q1521" s="17">
        <f t="shared" si="47"/>
        <v>2014</v>
      </c>
    </row>
    <row r="1522" spans="1:17" ht="32" hidden="1" x14ac:dyDescent="0.2">
      <c r="A1522">
        <v>1520</v>
      </c>
      <c r="B1522" s="1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8292</v>
      </c>
      <c r="O1522" t="s">
        <v>8293</v>
      </c>
      <c r="P1522" s="16">
        <f t="shared" si="46"/>
        <v>41955.857789351852</v>
      </c>
      <c r="Q1522" s="17">
        <f t="shared" si="47"/>
        <v>2014</v>
      </c>
    </row>
    <row r="1523" spans="1:17" ht="48" hidden="1" x14ac:dyDescent="0.2">
      <c r="A1523">
        <v>1521</v>
      </c>
      <c r="B1523" s="1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8292</v>
      </c>
      <c r="O1523" t="s">
        <v>8293</v>
      </c>
      <c r="P1523" s="16">
        <f t="shared" si="46"/>
        <v>42493.167719907404</v>
      </c>
      <c r="Q1523" s="17">
        <f t="shared" si="47"/>
        <v>2016</v>
      </c>
    </row>
    <row r="1524" spans="1:17" ht="48" hidden="1" x14ac:dyDescent="0.2">
      <c r="A1524">
        <v>1522</v>
      </c>
      <c r="B1524" s="1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8292</v>
      </c>
      <c r="O1524" t="s">
        <v>8293</v>
      </c>
      <c r="P1524" s="16">
        <f t="shared" si="46"/>
        <v>41899.830312500002</v>
      </c>
      <c r="Q1524" s="17">
        <f t="shared" si="47"/>
        <v>2014</v>
      </c>
    </row>
    <row r="1525" spans="1:17" ht="48" hidden="1" x14ac:dyDescent="0.2">
      <c r="A1525">
        <v>1523</v>
      </c>
      <c r="B1525" s="1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8292</v>
      </c>
      <c r="O1525" t="s">
        <v>8293</v>
      </c>
      <c r="P1525" s="16">
        <f t="shared" si="46"/>
        <v>41964.751342592594</v>
      </c>
      <c r="Q1525" s="17">
        <f t="shared" si="47"/>
        <v>2014</v>
      </c>
    </row>
    <row r="1526" spans="1:17" ht="48" hidden="1" x14ac:dyDescent="0.2">
      <c r="A1526">
        <v>1524</v>
      </c>
      <c r="B1526" s="1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8292</v>
      </c>
      <c r="O1526" t="s">
        <v>8293</v>
      </c>
      <c r="P1526" s="16">
        <f t="shared" si="46"/>
        <v>42756.501041666663</v>
      </c>
      <c r="Q1526" s="17">
        <f t="shared" si="47"/>
        <v>2017</v>
      </c>
    </row>
    <row r="1527" spans="1:17" ht="48" hidden="1" x14ac:dyDescent="0.2">
      <c r="A1527">
        <v>1525</v>
      </c>
      <c r="B1527" s="1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8292</v>
      </c>
      <c r="O1527" t="s">
        <v>8293</v>
      </c>
      <c r="P1527" s="16">
        <f t="shared" si="46"/>
        <v>42570.702986111108</v>
      </c>
      <c r="Q1527" s="17">
        <f t="shared" si="47"/>
        <v>2016</v>
      </c>
    </row>
    <row r="1528" spans="1:17" ht="48" hidden="1" x14ac:dyDescent="0.2">
      <c r="A1528">
        <v>1526</v>
      </c>
      <c r="B1528" s="1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8292</v>
      </c>
      <c r="O1528" t="s">
        <v>8293</v>
      </c>
      <c r="P1528" s="16">
        <f t="shared" si="46"/>
        <v>42339.276006944448</v>
      </c>
      <c r="Q1528" s="17">
        <f t="shared" si="47"/>
        <v>2015</v>
      </c>
    </row>
    <row r="1529" spans="1:17" ht="32" hidden="1" x14ac:dyDescent="0.2">
      <c r="A1529">
        <v>1527</v>
      </c>
      <c r="B1529" s="1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8292</v>
      </c>
      <c r="O1529" t="s">
        <v>8293</v>
      </c>
      <c r="P1529" s="16">
        <f t="shared" si="46"/>
        <v>42780.600532407407</v>
      </c>
      <c r="Q1529" s="17">
        <f t="shared" si="47"/>
        <v>2017</v>
      </c>
    </row>
    <row r="1530" spans="1:17" ht="32" hidden="1" x14ac:dyDescent="0.2">
      <c r="A1530">
        <v>1528</v>
      </c>
      <c r="B1530" s="1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8292</v>
      </c>
      <c r="O1530" t="s">
        <v>8293</v>
      </c>
      <c r="P1530" s="16">
        <f t="shared" si="46"/>
        <v>42736.732893518521</v>
      </c>
      <c r="Q1530" s="17">
        <f t="shared" si="47"/>
        <v>2017</v>
      </c>
    </row>
    <row r="1531" spans="1:17" ht="32" hidden="1" x14ac:dyDescent="0.2">
      <c r="A1531">
        <v>1529</v>
      </c>
      <c r="B1531" s="1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8292</v>
      </c>
      <c r="O1531" t="s">
        <v>8293</v>
      </c>
      <c r="P1531" s="16">
        <f t="shared" si="46"/>
        <v>42052.628703703704</v>
      </c>
      <c r="Q1531" s="17">
        <f t="shared" si="47"/>
        <v>2015</v>
      </c>
    </row>
    <row r="1532" spans="1:17" ht="48" hidden="1" x14ac:dyDescent="0.2">
      <c r="A1532">
        <v>1530</v>
      </c>
      <c r="B1532" s="1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8292</v>
      </c>
      <c r="O1532" t="s">
        <v>8293</v>
      </c>
      <c r="P1532" s="16">
        <f t="shared" si="46"/>
        <v>42275.767303240747</v>
      </c>
      <c r="Q1532" s="17">
        <f t="shared" si="47"/>
        <v>2015</v>
      </c>
    </row>
    <row r="1533" spans="1:17" ht="48" hidden="1" x14ac:dyDescent="0.2">
      <c r="A1533">
        <v>1531</v>
      </c>
      <c r="B1533" s="1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8292</v>
      </c>
      <c r="O1533" t="s">
        <v>8293</v>
      </c>
      <c r="P1533" s="16">
        <f t="shared" si="46"/>
        <v>41941.802384259259</v>
      </c>
      <c r="Q1533" s="17">
        <f t="shared" si="47"/>
        <v>2014</v>
      </c>
    </row>
    <row r="1534" spans="1:17" ht="48" hidden="1" x14ac:dyDescent="0.2">
      <c r="A1534">
        <v>1532</v>
      </c>
      <c r="B1534" s="1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8292</v>
      </c>
      <c r="O1534" t="s">
        <v>8293</v>
      </c>
      <c r="P1534" s="16">
        <f t="shared" si="46"/>
        <v>42391.475289351853</v>
      </c>
      <c r="Q1534" s="17">
        <f t="shared" si="47"/>
        <v>2016</v>
      </c>
    </row>
    <row r="1535" spans="1:17" ht="32" hidden="1" x14ac:dyDescent="0.2">
      <c r="A1535">
        <v>1533</v>
      </c>
      <c r="B1535" s="1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8292</v>
      </c>
      <c r="O1535" t="s">
        <v>8293</v>
      </c>
      <c r="P1535" s="16">
        <f t="shared" si="46"/>
        <v>42443.00204861111</v>
      </c>
      <c r="Q1535" s="17">
        <f t="shared" si="47"/>
        <v>2016</v>
      </c>
    </row>
    <row r="1536" spans="1:17" ht="48" hidden="1" x14ac:dyDescent="0.2">
      <c r="A1536">
        <v>1534</v>
      </c>
      <c r="B1536" s="1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8292</v>
      </c>
      <c r="O1536" t="s">
        <v>8293</v>
      </c>
      <c r="P1536" s="16">
        <f t="shared" si="46"/>
        <v>42221.67432870371</v>
      </c>
      <c r="Q1536" s="17">
        <f t="shared" si="47"/>
        <v>2015</v>
      </c>
    </row>
    <row r="1537" spans="1:17" ht="48" hidden="1" x14ac:dyDescent="0.2">
      <c r="A1537">
        <v>1535</v>
      </c>
      <c r="B1537" s="1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8292</v>
      </c>
      <c r="O1537" t="s">
        <v>8293</v>
      </c>
      <c r="P1537" s="16">
        <f t="shared" si="46"/>
        <v>42484.829062500001</v>
      </c>
      <c r="Q1537" s="17">
        <f t="shared" si="47"/>
        <v>2016</v>
      </c>
    </row>
    <row r="1538" spans="1:17" ht="48" hidden="1" x14ac:dyDescent="0.2">
      <c r="A1538">
        <v>1536</v>
      </c>
      <c r="B1538" s="1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8292</v>
      </c>
      <c r="O1538" t="s">
        <v>8293</v>
      </c>
      <c r="P1538" s="16">
        <f t="shared" si="46"/>
        <v>42213.802199074074</v>
      </c>
      <c r="Q1538" s="17">
        <f t="shared" si="47"/>
        <v>2015</v>
      </c>
    </row>
    <row r="1539" spans="1:17" ht="48" hidden="1" x14ac:dyDescent="0.2">
      <c r="A1539">
        <v>1537</v>
      </c>
      <c r="B1539" s="1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8292</v>
      </c>
      <c r="O1539" t="s">
        <v>8293</v>
      </c>
      <c r="P1539" s="16">
        <f t="shared" ref="P1539:P1602" si="48">(((J1539/60)/60)/24)+DATE(1970,1,1)</f>
        <v>42552.315127314811</v>
      </c>
      <c r="Q1539" s="17">
        <f t="shared" ref="Q1539:Q1602" si="49">YEAR(P1539)</f>
        <v>2016</v>
      </c>
    </row>
    <row r="1540" spans="1:17" ht="48" hidden="1" x14ac:dyDescent="0.2">
      <c r="A1540">
        <v>1538</v>
      </c>
      <c r="B1540" s="1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8292</v>
      </c>
      <c r="O1540" t="s">
        <v>8293</v>
      </c>
      <c r="P1540" s="16">
        <f t="shared" si="48"/>
        <v>41981.782060185185</v>
      </c>
      <c r="Q1540" s="17">
        <f t="shared" si="49"/>
        <v>2014</v>
      </c>
    </row>
    <row r="1541" spans="1:17" ht="48" hidden="1" x14ac:dyDescent="0.2">
      <c r="A1541">
        <v>1539</v>
      </c>
      <c r="B1541" s="1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8292</v>
      </c>
      <c r="O1541" t="s">
        <v>8293</v>
      </c>
      <c r="P1541" s="16">
        <f t="shared" si="48"/>
        <v>42705.919201388882</v>
      </c>
      <c r="Q1541" s="17">
        <f t="shared" si="49"/>
        <v>2016</v>
      </c>
    </row>
    <row r="1542" spans="1:17" ht="48" hidden="1" x14ac:dyDescent="0.2">
      <c r="A1542">
        <v>1540</v>
      </c>
      <c r="B1542" s="1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8292</v>
      </c>
      <c r="O1542" t="s">
        <v>8293</v>
      </c>
      <c r="P1542" s="16">
        <f t="shared" si="48"/>
        <v>41939.00712962963</v>
      </c>
      <c r="Q1542" s="17">
        <f t="shared" si="49"/>
        <v>2014</v>
      </c>
    </row>
    <row r="1543" spans="1:17" ht="48" hidden="1" x14ac:dyDescent="0.2">
      <c r="A1543">
        <v>1541</v>
      </c>
      <c r="B1543" s="1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8292</v>
      </c>
      <c r="O1543" t="s">
        <v>8297</v>
      </c>
      <c r="P1543" s="16">
        <f t="shared" si="48"/>
        <v>41974.712245370371</v>
      </c>
      <c r="Q1543" s="17">
        <f t="shared" si="49"/>
        <v>2014</v>
      </c>
    </row>
    <row r="1544" spans="1:17" ht="48" hidden="1" x14ac:dyDescent="0.2">
      <c r="A1544">
        <v>1542</v>
      </c>
      <c r="B1544" s="1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8292</v>
      </c>
      <c r="O1544" t="s">
        <v>8297</v>
      </c>
      <c r="P1544" s="16">
        <f t="shared" si="48"/>
        <v>42170.996527777781</v>
      </c>
      <c r="Q1544" s="17">
        <f t="shared" si="49"/>
        <v>2015</v>
      </c>
    </row>
    <row r="1545" spans="1:17" ht="48" hidden="1" x14ac:dyDescent="0.2">
      <c r="A1545">
        <v>1543</v>
      </c>
      <c r="B1545" s="1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8292</v>
      </c>
      <c r="O1545" t="s">
        <v>8297</v>
      </c>
      <c r="P1545" s="16">
        <f t="shared" si="48"/>
        <v>41935.509652777779</v>
      </c>
      <c r="Q1545" s="17">
        <f t="shared" si="49"/>
        <v>2014</v>
      </c>
    </row>
    <row r="1546" spans="1:17" ht="48" hidden="1" x14ac:dyDescent="0.2">
      <c r="A1546">
        <v>1544</v>
      </c>
      <c r="B1546" s="1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8292</v>
      </c>
      <c r="O1546" t="s">
        <v>8297</v>
      </c>
      <c r="P1546" s="16">
        <f t="shared" si="48"/>
        <v>42053.051203703704</v>
      </c>
      <c r="Q1546" s="17">
        <f t="shared" si="49"/>
        <v>2015</v>
      </c>
    </row>
    <row r="1547" spans="1:17" ht="48" hidden="1" x14ac:dyDescent="0.2">
      <c r="A1547">
        <v>1545</v>
      </c>
      <c r="B1547" s="1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8292</v>
      </c>
      <c r="O1547" t="s">
        <v>8297</v>
      </c>
      <c r="P1547" s="16">
        <f t="shared" si="48"/>
        <v>42031.884652777779</v>
      </c>
      <c r="Q1547" s="17">
        <f t="shared" si="49"/>
        <v>2015</v>
      </c>
    </row>
    <row r="1548" spans="1:17" ht="48" hidden="1" x14ac:dyDescent="0.2">
      <c r="A1548">
        <v>1546</v>
      </c>
      <c r="B1548" s="1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8292</v>
      </c>
      <c r="O1548" t="s">
        <v>8297</v>
      </c>
      <c r="P1548" s="16">
        <f t="shared" si="48"/>
        <v>41839.212951388887</v>
      </c>
      <c r="Q1548" s="17">
        <f t="shared" si="49"/>
        <v>2014</v>
      </c>
    </row>
    <row r="1549" spans="1:17" ht="48" hidden="1" x14ac:dyDescent="0.2">
      <c r="A1549">
        <v>1547</v>
      </c>
      <c r="B1549" s="1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8292</v>
      </c>
      <c r="O1549" t="s">
        <v>8297</v>
      </c>
      <c r="P1549" s="16">
        <f t="shared" si="48"/>
        <v>42782.426875000005</v>
      </c>
      <c r="Q1549" s="17">
        <f t="shared" si="49"/>
        <v>2017</v>
      </c>
    </row>
    <row r="1550" spans="1:17" ht="32" hidden="1" x14ac:dyDescent="0.2">
      <c r="A1550">
        <v>1548</v>
      </c>
      <c r="B1550" s="1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8292</v>
      </c>
      <c r="O1550" t="s">
        <v>8297</v>
      </c>
      <c r="P1550" s="16">
        <f t="shared" si="48"/>
        <v>42286.88217592593</v>
      </c>
      <c r="Q1550" s="17">
        <f t="shared" si="49"/>
        <v>2015</v>
      </c>
    </row>
    <row r="1551" spans="1:17" ht="48" hidden="1" x14ac:dyDescent="0.2">
      <c r="A1551">
        <v>1549</v>
      </c>
      <c r="B1551" s="1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8292</v>
      </c>
      <c r="O1551" t="s">
        <v>8297</v>
      </c>
      <c r="P1551" s="16">
        <f t="shared" si="48"/>
        <v>42281.136099537034</v>
      </c>
      <c r="Q1551" s="17">
        <f t="shared" si="49"/>
        <v>2015</v>
      </c>
    </row>
    <row r="1552" spans="1:17" ht="48" hidden="1" x14ac:dyDescent="0.2">
      <c r="A1552">
        <v>1550</v>
      </c>
      <c r="B1552" s="1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8292</v>
      </c>
      <c r="O1552" t="s">
        <v>8297</v>
      </c>
      <c r="P1552" s="16">
        <f t="shared" si="48"/>
        <v>42472.449467592596</v>
      </c>
      <c r="Q1552" s="17">
        <f t="shared" si="49"/>
        <v>2016</v>
      </c>
    </row>
    <row r="1553" spans="1:17" ht="48" hidden="1" x14ac:dyDescent="0.2">
      <c r="A1553">
        <v>1551</v>
      </c>
      <c r="B1553" s="1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8292</v>
      </c>
      <c r="O1553" t="s">
        <v>8297</v>
      </c>
      <c r="P1553" s="16">
        <f t="shared" si="48"/>
        <v>42121.824525462958</v>
      </c>
      <c r="Q1553" s="17">
        <f t="shared" si="49"/>
        <v>2015</v>
      </c>
    </row>
    <row r="1554" spans="1:17" ht="48" hidden="1" x14ac:dyDescent="0.2">
      <c r="A1554">
        <v>1552</v>
      </c>
      <c r="B1554" s="1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8292</v>
      </c>
      <c r="O1554" t="s">
        <v>8297</v>
      </c>
      <c r="P1554" s="16">
        <f t="shared" si="48"/>
        <v>41892.688750000001</v>
      </c>
      <c r="Q1554" s="17">
        <f t="shared" si="49"/>
        <v>2014</v>
      </c>
    </row>
    <row r="1555" spans="1:17" ht="48" hidden="1" x14ac:dyDescent="0.2">
      <c r="A1555">
        <v>1553</v>
      </c>
      <c r="B1555" s="1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8292</v>
      </c>
      <c r="O1555" t="s">
        <v>8297</v>
      </c>
      <c r="P1555" s="16">
        <f t="shared" si="48"/>
        <v>42219.282951388886</v>
      </c>
      <c r="Q1555" s="17">
        <f t="shared" si="49"/>
        <v>2015</v>
      </c>
    </row>
    <row r="1556" spans="1:17" ht="48" hidden="1" x14ac:dyDescent="0.2">
      <c r="A1556">
        <v>1554</v>
      </c>
      <c r="B1556" s="1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8292</v>
      </c>
      <c r="O1556" t="s">
        <v>8297</v>
      </c>
      <c r="P1556" s="16">
        <f t="shared" si="48"/>
        <v>42188.252199074079</v>
      </c>
      <c r="Q1556" s="17">
        <f t="shared" si="49"/>
        <v>2015</v>
      </c>
    </row>
    <row r="1557" spans="1:17" ht="48" hidden="1" x14ac:dyDescent="0.2">
      <c r="A1557">
        <v>1555</v>
      </c>
      <c r="B1557" s="1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8292</v>
      </c>
      <c r="O1557" t="s">
        <v>8297</v>
      </c>
      <c r="P1557" s="16">
        <f t="shared" si="48"/>
        <v>42241.613796296297</v>
      </c>
      <c r="Q1557" s="17">
        <f t="shared" si="49"/>
        <v>2015</v>
      </c>
    </row>
    <row r="1558" spans="1:17" ht="48" hidden="1" x14ac:dyDescent="0.2">
      <c r="A1558">
        <v>1556</v>
      </c>
      <c r="B1558" s="1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8292</v>
      </c>
      <c r="O1558" t="s">
        <v>8297</v>
      </c>
      <c r="P1558" s="16">
        <f t="shared" si="48"/>
        <v>42525.153055555551</v>
      </c>
      <c r="Q1558" s="17">
        <f t="shared" si="49"/>
        <v>2016</v>
      </c>
    </row>
    <row r="1559" spans="1:17" ht="48" hidden="1" x14ac:dyDescent="0.2">
      <c r="A1559">
        <v>1557</v>
      </c>
      <c r="B1559" s="1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8292</v>
      </c>
      <c r="O1559" t="s">
        <v>8297</v>
      </c>
      <c r="P1559" s="16">
        <f t="shared" si="48"/>
        <v>41871.65315972222</v>
      </c>
      <c r="Q1559" s="17">
        <f t="shared" si="49"/>
        <v>2014</v>
      </c>
    </row>
    <row r="1560" spans="1:17" ht="32" hidden="1" x14ac:dyDescent="0.2">
      <c r="A1560">
        <v>1558</v>
      </c>
      <c r="B1560" s="1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8292</v>
      </c>
      <c r="O1560" t="s">
        <v>8297</v>
      </c>
      <c r="P1560" s="16">
        <f t="shared" si="48"/>
        <v>42185.397673611107</v>
      </c>
      <c r="Q1560" s="17">
        <f t="shared" si="49"/>
        <v>2015</v>
      </c>
    </row>
    <row r="1561" spans="1:17" ht="32" hidden="1" x14ac:dyDescent="0.2">
      <c r="A1561">
        <v>1559</v>
      </c>
      <c r="B1561" s="1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8292</v>
      </c>
      <c r="O1561" t="s">
        <v>8297</v>
      </c>
      <c r="P1561" s="16">
        <f t="shared" si="48"/>
        <v>42108.05322916666</v>
      </c>
      <c r="Q1561" s="17">
        <f t="shared" si="49"/>
        <v>2015</v>
      </c>
    </row>
    <row r="1562" spans="1:17" ht="48" hidden="1" x14ac:dyDescent="0.2">
      <c r="A1562">
        <v>1560</v>
      </c>
      <c r="B1562" s="1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8292</v>
      </c>
      <c r="O1562" t="s">
        <v>8297</v>
      </c>
      <c r="P1562" s="16">
        <f t="shared" si="48"/>
        <v>41936.020752314813</v>
      </c>
      <c r="Q1562" s="17">
        <f t="shared" si="49"/>
        <v>2014</v>
      </c>
    </row>
    <row r="1563" spans="1:17" ht="48" hidden="1" x14ac:dyDescent="0.2">
      <c r="A1563">
        <v>1561</v>
      </c>
      <c r="B1563" s="1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8276</v>
      </c>
      <c r="O1563" t="s">
        <v>8298</v>
      </c>
      <c r="P1563" s="16">
        <f t="shared" si="48"/>
        <v>41555.041701388887</v>
      </c>
      <c r="Q1563" s="17">
        <f t="shared" si="49"/>
        <v>2013</v>
      </c>
    </row>
    <row r="1564" spans="1:17" ht="48" hidden="1" x14ac:dyDescent="0.2">
      <c r="A1564">
        <v>1562</v>
      </c>
      <c r="B1564" s="1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8276</v>
      </c>
      <c r="O1564" t="s">
        <v>8298</v>
      </c>
      <c r="P1564" s="16">
        <f t="shared" si="48"/>
        <v>40079.566157407404</v>
      </c>
      <c r="Q1564" s="17">
        <f t="shared" si="49"/>
        <v>2009</v>
      </c>
    </row>
    <row r="1565" spans="1:17" ht="48" hidden="1" x14ac:dyDescent="0.2">
      <c r="A1565">
        <v>1563</v>
      </c>
      <c r="B1565" s="1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8276</v>
      </c>
      <c r="O1565" t="s">
        <v>8298</v>
      </c>
      <c r="P1565" s="16">
        <f t="shared" si="48"/>
        <v>41652.742488425924</v>
      </c>
      <c r="Q1565" s="17">
        <f t="shared" si="49"/>
        <v>2014</v>
      </c>
    </row>
    <row r="1566" spans="1:17" ht="48" hidden="1" x14ac:dyDescent="0.2">
      <c r="A1566">
        <v>1564</v>
      </c>
      <c r="B1566" s="1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8276</v>
      </c>
      <c r="O1566" t="s">
        <v>8298</v>
      </c>
      <c r="P1566" s="16">
        <f t="shared" si="48"/>
        <v>42121.367002314815</v>
      </c>
      <c r="Q1566" s="17">
        <f t="shared" si="49"/>
        <v>2015</v>
      </c>
    </row>
    <row r="1567" spans="1:17" ht="48" hidden="1" x14ac:dyDescent="0.2">
      <c r="A1567">
        <v>1565</v>
      </c>
      <c r="B1567" s="1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8276</v>
      </c>
      <c r="O1567" t="s">
        <v>8298</v>
      </c>
      <c r="P1567" s="16">
        <f t="shared" si="48"/>
        <v>40672.729872685188</v>
      </c>
      <c r="Q1567" s="17">
        <f t="shared" si="49"/>
        <v>2011</v>
      </c>
    </row>
    <row r="1568" spans="1:17" ht="48" hidden="1" x14ac:dyDescent="0.2">
      <c r="A1568">
        <v>1566</v>
      </c>
      <c r="B1568" s="1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8276</v>
      </c>
      <c r="O1568" t="s">
        <v>8298</v>
      </c>
      <c r="P1568" s="16">
        <f t="shared" si="48"/>
        <v>42549.916712962964</v>
      </c>
      <c r="Q1568" s="17">
        <f t="shared" si="49"/>
        <v>2016</v>
      </c>
    </row>
    <row r="1569" spans="1:17" ht="48" hidden="1" x14ac:dyDescent="0.2">
      <c r="A1569">
        <v>1567</v>
      </c>
      <c r="B1569" s="1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8276</v>
      </c>
      <c r="O1569" t="s">
        <v>8298</v>
      </c>
      <c r="P1569" s="16">
        <f t="shared" si="48"/>
        <v>41671.936863425923</v>
      </c>
      <c r="Q1569" s="17">
        <f t="shared" si="49"/>
        <v>2014</v>
      </c>
    </row>
    <row r="1570" spans="1:17" ht="48" hidden="1" x14ac:dyDescent="0.2">
      <c r="A1570">
        <v>1568</v>
      </c>
      <c r="B1570" s="1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8276</v>
      </c>
      <c r="O1570" t="s">
        <v>8298</v>
      </c>
      <c r="P1570" s="16">
        <f t="shared" si="48"/>
        <v>41962.062326388885</v>
      </c>
      <c r="Q1570" s="17">
        <f t="shared" si="49"/>
        <v>2014</v>
      </c>
    </row>
    <row r="1571" spans="1:17" ht="16" hidden="1" x14ac:dyDescent="0.2">
      <c r="A1571">
        <v>1569</v>
      </c>
      <c r="B1571" s="1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8276</v>
      </c>
      <c r="O1571" t="s">
        <v>8298</v>
      </c>
      <c r="P1571" s="16">
        <f t="shared" si="48"/>
        <v>41389.679560185185</v>
      </c>
      <c r="Q1571" s="17">
        <f t="shared" si="49"/>
        <v>2013</v>
      </c>
    </row>
    <row r="1572" spans="1:17" ht="32" hidden="1" x14ac:dyDescent="0.2">
      <c r="A1572">
        <v>1570</v>
      </c>
      <c r="B1572" s="1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8276</v>
      </c>
      <c r="O1572" t="s">
        <v>8298</v>
      </c>
      <c r="P1572" s="16">
        <f t="shared" si="48"/>
        <v>42438.813449074078</v>
      </c>
      <c r="Q1572" s="17">
        <f t="shared" si="49"/>
        <v>2016</v>
      </c>
    </row>
    <row r="1573" spans="1:17" ht="48" hidden="1" x14ac:dyDescent="0.2">
      <c r="A1573">
        <v>1571</v>
      </c>
      <c r="B1573" s="1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8276</v>
      </c>
      <c r="O1573" t="s">
        <v>8298</v>
      </c>
      <c r="P1573" s="16">
        <f t="shared" si="48"/>
        <v>42144.769479166673</v>
      </c>
      <c r="Q1573" s="17">
        <f t="shared" si="49"/>
        <v>2015</v>
      </c>
    </row>
    <row r="1574" spans="1:17" ht="48" hidden="1" x14ac:dyDescent="0.2">
      <c r="A1574">
        <v>1572</v>
      </c>
      <c r="B1574" s="1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8276</v>
      </c>
      <c r="O1574" t="s">
        <v>8298</v>
      </c>
      <c r="P1574" s="16">
        <f t="shared" si="48"/>
        <v>42404.033090277779</v>
      </c>
      <c r="Q1574" s="17">
        <f t="shared" si="49"/>
        <v>2016</v>
      </c>
    </row>
    <row r="1575" spans="1:17" ht="48" hidden="1" x14ac:dyDescent="0.2">
      <c r="A1575">
        <v>1573</v>
      </c>
      <c r="B1575" s="1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8276</v>
      </c>
      <c r="O1575" t="s">
        <v>8298</v>
      </c>
      <c r="P1575" s="16">
        <f t="shared" si="48"/>
        <v>42786.000023148154</v>
      </c>
      <c r="Q1575" s="17">
        <f t="shared" si="49"/>
        <v>2017</v>
      </c>
    </row>
    <row r="1576" spans="1:17" ht="48" hidden="1" x14ac:dyDescent="0.2">
      <c r="A1576">
        <v>1574</v>
      </c>
      <c r="B1576" s="1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8276</v>
      </c>
      <c r="O1576" t="s">
        <v>8298</v>
      </c>
      <c r="P1576" s="16">
        <f t="shared" si="48"/>
        <v>42017.927418981482</v>
      </c>
      <c r="Q1576" s="17">
        <f t="shared" si="49"/>
        <v>2015</v>
      </c>
    </row>
    <row r="1577" spans="1:17" ht="48" hidden="1" x14ac:dyDescent="0.2">
      <c r="A1577">
        <v>1575</v>
      </c>
      <c r="B1577" s="1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8276</v>
      </c>
      <c r="O1577" t="s">
        <v>8298</v>
      </c>
      <c r="P1577" s="16">
        <f t="shared" si="48"/>
        <v>41799.524259259262</v>
      </c>
      <c r="Q1577" s="17">
        <f t="shared" si="49"/>
        <v>2014</v>
      </c>
    </row>
    <row r="1578" spans="1:17" ht="32" hidden="1" x14ac:dyDescent="0.2">
      <c r="A1578">
        <v>1576</v>
      </c>
      <c r="B1578" s="1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8276</v>
      </c>
      <c r="O1578" t="s">
        <v>8298</v>
      </c>
      <c r="P1578" s="16">
        <f t="shared" si="48"/>
        <v>42140.879259259258</v>
      </c>
      <c r="Q1578" s="17">
        <f t="shared" si="49"/>
        <v>2015</v>
      </c>
    </row>
    <row r="1579" spans="1:17" ht="48" hidden="1" x14ac:dyDescent="0.2">
      <c r="A1579">
        <v>1577</v>
      </c>
      <c r="B1579" s="1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8276</v>
      </c>
      <c r="O1579" t="s">
        <v>8298</v>
      </c>
      <c r="P1579" s="16">
        <f t="shared" si="48"/>
        <v>41054.847777777781</v>
      </c>
      <c r="Q1579" s="17">
        <f t="shared" si="49"/>
        <v>2012</v>
      </c>
    </row>
    <row r="1580" spans="1:17" ht="64" hidden="1" x14ac:dyDescent="0.2">
      <c r="A1580">
        <v>1578</v>
      </c>
      <c r="B1580" s="1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8276</v>
      </c>
      <c r="O1580" t="s">
        <v>8298</v>
      </c>
      <c r="P1580" s="16">
        <f t="shared" si="48"/>
        <v>40399.065868055557</v>
      </c>
      <c r="Q1580" s="17">
        <f t="shared" si="49"/>
        <v>2010</v>
      </c>
    </row>
    <row r="1581" spans="1:17" ht="32" hidden="1" x14ac:dyDescent="0.2">
      <c r="A1581">
        <v>1579</v>
      </c>
      <c r="B1581" s="1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8276</v>
      </c>
      <c r="O1581" t="s">
        <v>8298</v>
      </c>
      <c r="P1581" s="16">
        <f t="shared" si="48"/>
        <v>41481.996423611112</v>
      </c>
      <c r="Q1581" s="17">
        <f t="shared" si="49"/>
        <v>2013</v>
      </c>
    </row>
    <row r="1582" spans="1:17" ht="48" hidden="1" x14ac:dyDescent="0.2">
      <c r="A1582">
        <v>1580</v>
      </c>
      <c r="B1582" s="1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8276</v>
      </c>
      <c r="O1582" t="s">
        <v>8298</v>
      </c>
      <c r="P1582" s="16">
        <f t="shared" si="48"/>
        <v>40990.050069444449</v>
      </c>
      <c r="Q1582" s="17">
        <f t="shared" si="49"/>
        <v>2012</v>
      </c>
    </row>
    <row r="1583" spans="1:17" ht="48" hidden="1" x14ac:dyDescent="0.2">
      <c r="A1583">
        <v>1581</v>
      </c>
      <c r="B1583" s="1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8292</v>
      </c>
      <c r="O1583" t="s">
        <v>8299</v>
      </c>
      <c r="P1583" s="16">
        <f t="shared" si="48"/>
        <v>42325.448958333334</v>
      </c>
      <c r="Q1583" s="17">
        <f t="shared" si="49"/>
        <v>2015</v>
      </c>
    </row>
    <row r="1584" spans="1:17" ht="32" hidden="1" x14ac:dyDescent="0.2">
      <c r="A1584">
        <v>1582</v>
      </c>
      <c r="B1584" s="1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8292</v>
      </c>
      <c r="O1584" t="s">
        <v>8299</v>
      </c>
      <c r="P1584" s="16">
        <f t="shared" si="48"/>
        <v>42246.789965277778</v>
      </c>
      <c r="Q1584" s="17">
        <f t="shared" si="49"/>
        <v>2015</v>
      </c>
    </row>
    <row r="1585" spans="1:17" ht="48" hidden="1" x14ac:dyDescent="0.2">
      <c r="A1585">
        <v>1583</v>
      </c>
      <c r="B1585" s="1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8292</v>
      </c>
      <c r="O1585" t="s">
        <v>8299</v>
      </c>
      <c r="P1585" s="16">
        <f t="shared" si="48"/>
        <v>41877.904988425929</v>
      </c>
      <c r="Q1585" s="17">
        <f t="shared" si="49"/>
        <v>2014</v>
      </c>
    </row>
    <row r="1586" spans="1:17" ht="48" hidden="1" x14ac:dyDescent="0.2">
      <c r="A1586">
        <v>1584</v>
      </c>
      <c r="B1586" s="1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8292</v>
      </c>
      <c r="O1586" t="s">
        <v>8299</v>
      </c>
      <c r="P1586" s="16">
        <f t="shared" si="48"/>
        <v>41779.649317129632</v>
      </c>
      <c r="Q1586" s="17">
        <f t="shared" si="49"/>
        <v>2014</v>
      </c>
    </row>
    <row r="1587" spans="1:17" ht="48" hidden="1" x14ac:dyDescent="0.2">
      <c r="A1587">
        <v>1585</v>
      </c>
      <c r="B1587" s="1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8292</v>
      </c>
      <c r="O1587" t="s">
        <v>8299</v>
      </c>
      <c r="P1587" s="16">
        <f t="shared" si="48"/>
        <v>42707.895462962959</v>
      </c>
      <c r="Q1587" s="17">
        <f t="shared" si="49"/>
        <v>2016</v>
      </c>
    </row>
    <row r="1588" spans="1:17" ht="32" hidden="1" x14ac:dyDescent="0.2">
      <c r="A1588">
        <v>1586</v>
      </c>
      <c r="B1588" s="1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8292</v>
      </c>
      <c r="O1588" t="s">
        <v>8299</v>
      </c>
      <c r="P1588" s="16">
        <f t="shared" si="48"/>
        <v>42069.104421296302</v>
      </c>
      <c r="Q1588" s="17">
        <f t="shared" si="49"/>
        <v>2015</v>
      </c>
    </row>
    <row r="1589" spans="1:17" ht="48" hidden="1" x14ac:dyDescent="0.2">
      <c r="A1589">
        <v>1587</v>
      </c>
      <c r="B1589" s="1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8292</v>
      </c>
      <c r="O1589" t="s">
        <v>8299</v>
      </c>
      <c r="P1589" s="16">
        <f t="shared" si="48"/>
        <v>41956.950983796298</v>
      </c>
      <c r="Q1589" s="17">
        <f t="shared" si="49"/>
        <v>2014</v>
      </c>
    </row>
    <row r="1590" spans="1:17" ht="32" hidden="1" x14ac:dyDescent="0.2">
      <c r="A1590">
        <v>1588</v>
      </c>
      <c r="B1590" s="1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8292</v>
      </c>
      <c r="O1590" t="s">
        <v>8299</v>
      </c>
      <c r="P1590" s="16">
        <f t="shared" si="48"/>
        <v>42005.24998842593</v>
      </c>
      <c r="Q1590" s="17">
        <f t="shared" si="49"/>
        <v>2015</v>
      </c>
    </row>
    <row r="1591" spans="1:17" ht="48" hidden="1" x14ac:dyDescent="0.2">
      <c r="A1591">
        <v>1589</v>
      </c>
      <c r="B1591" s="1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8292</v>
      </c>
      <c r="O1591" t="s">
        <v>8299</v>
      </c>
      <c r="P1591" s="16">
        <f t="shared" si="48"/>
        <v>42256.984791666662</v>
      </c>
      <c r="Q1591" s="17">
        <f t="shared" si="49"/>
        <v>2015</v>
      </c>
    </row>
    <row r="1592" spans="1:17" ht="16" hidden="1" x14ac:dyDescent="0.2">
      <c r="A1592">
        <v>1590</v>
      </c>
      <c r="B1592" s="1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8292</v>
      </c>
      <c r="O1592" t="s">
        <v>8299</v>
      </c>
      <c r="P1592" s="16">
        <f t="shared" si="48"/>
        <v>42240.857222222221</v>
      </c>
      <c r="Q1592" s="17">
        <f t="shared" si="49"/>
        <v>2015</v>
      </c>
    </row>
    <row r="1593" spans="1:17" ht="48" hidden="1" x14ac:dyDescent="0.2">
      <c r="A1593">
        <v>1591</v>
      </c>
      <c r="B1593" s="1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8292</v>
      </c>
      <c r="O1593" t="s">
        <v>8299</v>
      </c>
      <c r="P1593" s="16">
        <f t="shared" si="48"/>
        <v>42433.726168981477</v>
      </c>
      <c r="Q1593" s="17">
        <f t="shared" si="49"/>
        <v>2016</v>
      </c>
    </row>
    <row r="1594" spans="1:17" ht="32" hidden="1" x14ac:dyDescent="0.2">
      <c r="A1594">
        <v>1592</v>
      </c>
      <c r="B1594" s="1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8292</v>
      </c>
      <c r="O1594" t="s">
        <v>8299</v>
      </c>
      <c r="P1594" s="16">
        <f t="shared" si="48"/>
        <v>42046.072743055556</v>
      </c>
      <c r="Q1594" s="17">
        <f t="shared" si="49"/>
        <v>2015</v>
      </c>
    </row>
    <row r="1595" spans="1:17" ht="32" hidden="1" x14ac:dyDescent="0.2">
      <c r="A1595">
        <v>1593</v>
      </c>
      <c r="B1595" s="1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8292</v>
      </c>
      <c r="O1595" t="s">
        <v>8299</v>
      </c>
      <c r="P1595" s="16">
        <f t="shared" si="48"/>
        <v>42033.845543981486</v>
      </c>
      <c r="Q1595" s="17">
        <f t="shared" si="49"/>
        <v>2015</v>
      </c>
    </row>
    <row r="1596" spans="1:17" ht="32" hidden="1" x14ac:dyDescent="0.2">
      <c r="A1596">
        <v>1594</v>
      </c>
      <c r="B1596" s="1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8292</v>
      </c>
      <c r="O1596" t="s">
        <v>8299</v>
      </c>
      <c r="P1596" s="16">
        <f t="shared" si="48"/>
        <v>42445.712754629625</v>
      </c>
      <c r="Q1596" s="17">
        <f t="shared" si="49"/>
        <v>2016</v>
      </c>
    </row>
    <row r="1597" spans="1:17" ht="48" hidden="1" x14ac:dyDescent="0.2">
      <c r="A1597">
        <v>1595</v>
      </c>
      <c r="B1597" s="1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8292</v>
      </c>
      <c r="O1597" t="s">
        <v>8299</v>
      </c>
      <c r="P1597" s="16">
        <f t="shared" si="48"/>
        <v>41780.050092592595</v>
      </c>
      <c r="Q1597" s="17">
        <f t="shared" si="49"/>
        <v>2014</v>
      </c>
    </row>
    <row r="1598" spans="1:17" ht="32" hidden="1" x14ac:dyDescent="0.2">
      <c r="A1598">
        <v>1596</v>
      </c>
      <c r="B1598" s="1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8292</v>
      </c>
      <c r="O1598" t="s">
        <v>8299</v>
      </c>
      <c r="P1598" s="16">
        <f t="shared" si="48"/>
        <v>41941.430196759262</v>
      </c>
      <c r="Q1598" s="17">
        <f t="shared" si="49"/>
        <v>2014</v>
      </c>
    </row>
    <row r="1599" spans="1:17" ht="48" hidden="1" x14ac:dyDescent="0.2">
      <c r="A1599">
        <v>1597</v>
      </c>
      <c r="B1599" s="1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8292</v>
      </c>
      <c r="O1599" t="s">
        <v>8299</v>
      </c>
      <c r="P1599" s="16">
        <f t="shared" si="48"/>
        <v>42603.354131944448</v>
      </c>
      <c r="Q1599" s="17">
        <f t="shared" si="49"/>
        <v>2016</v>
      </c>
    </row>
    <row r="1600" spans="1:17" ht="48" hidden="1" x14ac:dyDescent="0.2">
      <c r="A1600">
        <v>1598</v>
      </c>
      <c r="B1600" s="1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8292</v>
      </c>
      <c r="O1600" t="s">
        <v>8299</v>
      </c>
      <c r="P1600" s="16">
        <f t="shared" si="48"/>
        <v>42151.667337962965</v>
      </c>
      <c r="Q1600" s="17">
        <f t="shared" si="49"/>
        <v>2015</v>
      </c>
    </row>
    <row r="1601" spans="1:17" ht="48" hidden="1" x14ac:dyDescent="0.2">
      <c r="A1601">
        <v>1599</v>
      </c>
      <c r="B1601" s="1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8292</v>
      </c>
      <c r="O1601" t="s">
        <v>8299</v>
      </c>
      <c r="P1601" s="16">
        <f t="shared" si="48"/>
        <v>42438.53907407407</v>
      </c>
      <c r="Q1601" s="17">
        <f t="shared" si="49"/>
        <v>2016</v>
      </c>
    </row>
    <row r="1602" spans="1:17" ht="48" hidden="1" x14ac:dyDescent="0.2">
      <c r="A1602">
        <v>1600</v>
      </c>
      <c r="B1602" s="1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8292</v>
      </c>
      <c r="O1602" t="s">
        <v>8299</v>
      </c>
      <c r="P1602" s="16">
        <f t="shared" si="48"/>
        <v>41791.057314814818</v>
      </c>
      <c r="Q1602" s="17">
        <f t="shared" si="49"/>
        <v>2014</v>
      </c>
    </row>
    <row r="1603" spans="1:17" ht="48" hidden="1" x14ac:dyDescent="0.2">
      <c r="A1603">
        <v>1601</v>
      </c>
      <c r="B1603" s="1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8279</v>
      </c>
      <c r="O1603" t="s">
        <v>8280</v>
      </c>
      <c r="P1603" s="16">
        <f t="shared" ref="P1603:P1666" si="50">(((J1603/60)/60)/24)+DATE(1970,1,1)</f>
        <v>40638.092974537038</v>
      </c>
      <c r="Q1603" s="17">
        <f t="shared" ref="Q1603:Q1666" si="51">YEAR(P1603)</f>
        <v>2011</v>
      </c>
    </row>
    <row r="1604" spans="1:17" ht="48" hidden="1" x14ac:dyDescent="0.2">
      <c r="A1604">
        <v>1602</v>
      </c>
      <c r="B1604" s="1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8279</v>
      </c>
      <c r="O1604" t="s">
        <v>8280</v>
      </c>
      <c r="P1604" s="16">
        <f t="shared" si="50"/>
        <v>40788.297650462962</v>
      </c>
      <c r="Q1604" s="17">
        <f t="shared" si="51"/>
        <v>2011</v>
      </c>
    </row>
    <row r="1605" spans="1:17" ht="32" hidden="1" x14ac:dyDescent="0.2">
      <c r="A1605">
        <v>1603</v>
      </c>
      <c r="B1605" s="1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8279</v>
      </c>
      <c r="O1605" t="s">
        <v>8280</v>
      </c>
      <c r="P1605" s="16">
        <f t="shared" si="50"/>
        <v>40876.169664351852</v>
      </c>
      <c r="Q1605" s="17">
        <f t="shared" si="51"/>
        <v>2011</v>
      </c>
    </row>
    <row r="1606" spans="1:17" ht="48" hidden="1" x14ac:dyDescent="0.2">
      <c r="A1606">
        <v>1604</v>
      </c>
      <c r="B1606" s="1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8279</v>
      </c>
      <c r="O1606" t="s">
        <v>8280</v>
      </c>
      <c r="P1606" s="16">
        <f t="shared" si="50"/>
        <v>40945.845312500001</v>
      </c>
      <c r="Q1606" s="17">
        <f t="shared" si="51"/>
        <v>2012</v>
      </c>
    </row>
    <row r="1607" spans="1:17" ht="48" hidden="1" x14ac:dyDescent="0.2">
      <c r="A1607">
        <v>1605</v>
      </c>
      <c r="B1607" s="1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8279</v>
      </c>
      <c r="O1607" t="s">
        <v>8280</v>
      </c>
      <c r="P1607" s="16">
        <f t="shared" si="50"/>
        <v>40747.012881944444</v>
      </c>
      <c r="Q1607" s="17">
        <f t="shared" si="51"/>
        <v>2011</v>
      </c>
    </row>
    <row r="1608" spans="1:17" ht="48" hidden="1" x14ac:dyDescent="0.2">
      <c r="A1608">
        <v>1606</v>
      </c>
      <c r="B1608" s="1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8279</v>
      </c>
      <c r="O1608" t="s">
        <v>8280</v>
      </c>
      <c r="P1608" s="16">
        <f t="shared" si="50"/>
        <v>40536.111550925925</v>
      </c>
      <c r="Q1608" s="17">
        <f t="shared" si="51"/>
        <v>2010</v>
      </c>
    </row>
    <row r="1609" spans="1:17" ht="48" hidden="1" x14ac:dyDescent="0.2">
      <c r="A1609">
        <v>1607</v>
      </c>
      <c r="B1609" s="1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8279</v>
      </c>
      <c r="O1609" t="s">
        <v>8280</v>
      </c>
      <c r="P1609" s="16">
        <f t="shared" si="50"/>
        <v>41053.80846064815</v>
      </c>
      <c r="Q1609" s="17">
        <f t="shared" si="51"/>
        <v>2012</v>
      </c>
    </row>
    <row r="1610" spans="1:17" ht="32" hidden="1" x14ac:dyDescent="0.2">
      <c r="A1610">
        <v>1608</v>
      </c>
      <c r="B1610" s="1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8279</v>
      </c>
      <c r="O1610" t="s">
        <v>8280</v>
      </c>
      <c r="P1610" s="16">
        <f t="shared" si="50"/>
        <v>41607.83085648148</v>
      </c>
      <c r="Q1610" s="17">
        <f t="shared" si="51"/>
        <v>2013</v>
      </c>
    </row>
    <row r="1611" spans="1:17" ht="48" hidden="1" x14ac:dyDescent="0.2">
      <c r="A1611">
        <v>1609</v>
      </c>
      <c r="B1611" s="1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8279</v>
      </c>
      <c r="O1611" t="s">
        <v>8280</v>
      </c>
      <c r="P1611" s="16">
        <f t="shared" si="50"/>
        <v>40796.001261574071</v>
      </c>
      <c r="Q1611" s="17">
        <f t="shared" si="51"/>
        <v>2011</v>
      </c>
    </row>
    <row r="1612" spans="1:17" ht="32" hidden="1" x14ac:dyDescent="0.2">
      <c r="A1612">
        <v>1610</v>
      </c>
      <c r="B1612" s="1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8279</v>
      </c>
      <c r="O1612" t="s">
        <v>8280</v>
      </c>
      <c r="P1612" s="16">
        <f t="shared" si="50"/>
        <v>41228.924884259257</v>
      </c>
      <c r="Q1612" s="17">
        <f t="shared" si="51"/>
        <v>2012</v>
      </c>
    </row>
    <row r="1613" spans="1:17" ht="16" hidden="1" x14ac:dyDescent="0.2">
      <c r="A1613">
        <v>1611</v>
      </c>
      <c r="B1613" s="1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8279</v>
      </c>
      <c r="O1613" t="s">
        <v>8280</v>
      </c>
      <c r="P1613" s="16">
        <f t="shared" si="50"/>
        <v>41409.00037037037</v>
      </c>
      <c r="Q1613" s="17">
        <f t="shared" si="51"/>
        <v>2013</v>
      </c>
    </row>
    <row r="1614" spans="1:17" ht="32" hidden="1" x14ac:dyDescent="0.2">
      <c r="A1614">
        <v>1612</v>
      </c>
      <c r="B1614" s="1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8279</v>
      </c>
      <c r="O1614" t="s">
        <v>8280</v>
      </c>
      <c r="P1614" s="16">
        <f t="shared" si="50"/>
        <v>41246.874814814815</v>
      </c>
      <c r="Q1614" s="17">
        <f t="shared" si="51"/>
        <v>2012</v>
      </c>
    </row>
    <row r="1615" spans="1:17" ht="48" hidden="1" x14ac:dyDescent="0.2">
      <c r="A1615">
        <v>1613</v>
      </c>
      <c r="B1615" s="1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8279</v>
      </c>
      <c r="O1615" t="s">
        <v>8280</v>
      </c>
      <c r="P1615" s="16">
        <f t="shared" si="50"/>
        <v>41082.069467592592</v>
      </c>
      <c r="Q1615" s="17">
        <f t="shared" si="51"/>
        <v>2012</v>
      </c>
    </row>
    <row r="1616" spans="1:17" ht="48" hidden="1" x14ac:dyDescent="0.2">
      <c r="A1616">
        <v>1614</v>
      </c>
      <c r="B1616" s="1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8279</v>
      </c>
      <c r="O1616" t="s">
        <v>8280</v>
      </c>
      <c r="P1616" s="16">
        <f t="shared" si="50"/>
        <v>41794.981122685182</v>
      </c>
      <c r="Q1616" s="17">
        <f t="shared" si="51"/>
        <v>2014</v>
      </c>
    </row>
    <row r="1617" spans="1:17" ht="48" hidden="1" x14ac:dyDescent="0.2">
      <c r="A1617">
        <v>1615</v>
      </c>
      <c r="B1617" s="1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8279</v>
      </c>
      <c r="O1617" t="s">
        <v>8280</v>
      </c>
      <c r="P1617" s="16">
        <f t="shared" si="50"/>
        <v>40845.050879629627</v>
      </c>
      <c r="Q1617" s="17">
        <f t="shared" si="51"/>
        <v>2011</v>
      </c>
    </row>
    <row r="1618" spans="1:17" ht="48" hidden="1" x14ac:dyDescent="0.2">
      <c r="A1618">
        <v>1616</v>
      </c>
      <c r="B1618" s="1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8279</v>
      </c>
      <c r="O1618" t="s">
        <v>8280</v>
      </c>
      <c r="P1618" s="16">
        <f t="shared" si="50"/>
        <v>41194.715520833335</v>
      </c>
      <c r="Q1618" s="17">
        <f t="shared" si="51"/>
        <v>2012</v>
      </c>
    </row>
    <row r="1619" spans="1:17" ht="32" hidden="1" x14ac:dyDescent="0.2">
      <c r="A1619">
        <v>1617</v>
      </c>
      <c r="B1619" s="1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8279</v>
      </c>
      <c r="O1619" t="s">
        <v>8280</v>
      </c>
      <c r="P1619" s="16">
        <f t="shared" si="50"/>
        <v>41546.664212962962</v>
      </c>
      <c r="Q1619" s="17">
        <f t="shared" si="51"/>
        <v>2013</v>
      </c>
    </row>
    <row r="1620" spans="1:17" ht="32" hidden="1" x14ac:dyDescent="0.2">
      <c r="A1620">
        <v>1618</v>
      </c>
      <c r="B1620" s="1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8279</v>
      </c>
      <c r="O1620" t="s">
        <v>8280</v>
      </c>
      <c r="P1620" s="16">
        <f t="shared" si="50"/>
        <v>41301.654340277775</v>
      </c>
      <c r="Q1620" s="17">
        <f t="shared" si="51"/>
        <v>2013</v>
      </c>
    </row>
    <row r="1621" spans="1:17" ht="48" hidden="1" x14ac:dyDescent="0.2">
      <c r="A1621">
        <v>1619</v>
      </c>
      <c r="B1621" s="1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8279</v>
      </c>
      <c r="O1621" t="s">
        <v>8280</v>
      </c>
      <c r="P1621" s="16">
        <f t="shared" si="50"/>
        <v>41876.18618055556</v>
      </c>
      <c r="Q1621" s="17">
        <f t="shared" si="51"/>
        <v>2014</v>
      </c>
    </row>
    <row r="1622" spans="1:17" ht="32" hidden="1" x14ac:dyDescent="0.2">
      <c r="A1622">
        <v>1620</v>
      </c>
      <c r="B1622" s="1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8279</v>
      </c>
      <c r="O1622" t="s">
        <v>8280</v>
      </c>
      <c r="P1622" s="16">
        <f t="shared" si="50"/>
        <v>41321.339583333334</v>
      </c>
      <c r="Q1622" s="17">
        <f t="shared" si="51"/>
        <v>2013</v>
      </c>
    </row>
    <row r="1623" spans="1:17" ht="48" hidden="1" x14ac:dyDescent="0.2">
      <c r="A1623">
        <v>1621</v>
      </c>
      <c r="B1623" s="1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8279</v>
      </c>
      <c r="O1623" t="s">
        <v>8280</v>
      </c>
      <c r="P1623" s="16">
        <f t="shared" si="50"/>
        <v>41003.60665509259</v>
      </c>
      <c r="Q1623" s="17">
        <f t="shared" si="51"/>
        <v>2012</v>
      </c>
    </row>
    <row r="1624" spans="1:17" ht="48" hidden="1" x14ac:dyDescent="0.2">
      <c r="A1624">
        <v>1622</v>
      </c>
      <c r="B1624" s="1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8279</v>
      </c>
      <c r="O1624" t="s">
        <v>8280</v>
      </c>
      <c r="P1624" s="16">
        <f t="shared" si="50"/>
        <v>41950.29483796296</v>
      </c>
      <c r="Q1624" s="17">
        <f t="shared" si="51"/>
        <v>2014</v>
      </c>
    </row>
    <row r="1625" spans="1:17" ht="48" hidden="1" x14ac:dyDescent="0.2">
      <c r="A1625">
        <v>1623</v>
      </c>
      <c r="B1625" s="1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8279</v>
      </c>
      <c r="O1625" t="s">
        <v>8280</v>
      </c>
      <c r="P1625" s="16">
        <f t="shared" si="50"/>
        <v>41453.688530092593</v>
      </c>
      <c r="Q1625" s="17">
        <f t="shared" si="51"/>
        <v>2013</v>
      </c>
    </row>
    <row r="1626" spans="1:17" ht="32" hidden="1" x14ac:dyDescent="0.2">
      <c r="A1626">
        <v>1624</v>
      </c>
      <c r="B1626" s="1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8279</v>
      </c>
      <c r="O1626" t="s">
        <v>8280</v>
      </c>
      <c r="P1626" s="16">
        <f t="shared" si="50"/>
        <v>41243.367303240739</v>
      </c>
      <c r="Q1626" s="17">
        <f t="shared" si="51"/>
        <v>2012</v>
      </c>
    </row>
    <row r="1627" spans="1:17" ht="48" hidden="1" x14ac:dyDescent="0.2">
      <c r="A1627">
        <v>1625</v>
      </c>
      <c r="B1627" s="1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8279</v>
      </c>
      <c r="O1627" t="s">
        <v>8280</v>
      </c>
      <c r="P1627" s="16">
        <f t="shared" si="50"/>
        <v>41135.699687500004</v>
      </c>
      <c r="Q1627" s="17">
        <f t="shared" si="51"/>
        <v>2012</v>
      </c>
    </row>
    <row r="1628" spans="1:17" ht="48" hidden="1" x14ac:dyDescent="0.2">
      <c r="A1628">
        <v>1626</v>
      </c>
      <c r="B1628" s="1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8279</v>
      </c>
      <c r="O1628" t="s">
        <v>8280</v>
      </c>
      <c r="P1628" s="16">
        <f t="shared" si="50"/>
        <v>41579.847997685189</v>
      </c>
      <c r="Q1628" s="17">
        <f t="shared" si="51"/>
        <v>2013</v>
      </c>
    </row>
    <row r="1629" spans="1:17" ht="48" hidden="1" x14ac:dyDescent="0.2">
      <c r="A1629">
        <v>1627</v>
      </c>
      <c r="B1629" s="1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8279</v>
      </c>
      <c r="O1629" t="s">
        <v>8280</v>
      </c>
      <c r="P1629" s="16">
        <f t="shared" si="50"/>
        <v>41205.707048611112</v>
      </c>
      <c r="Q1629" s="17">
        <f t="shared" si="51"/>
        <v>2012</v>
      </c>
    </row>
    <row r="1630" spans="1:17" ht="32" hidden="1" x14ac:dyDescent="0.2">
      <c r="A1630">
        <v>1628</v>
      </c>
      <c r="B1630" s="1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8279</v>
      </c>
      <c r="O1630" t="s">
        <v>8280</v>
      </c>
      <c r="P1630" s="16">
        <f t="shared" si="50"/>
        <v>41774.737060185187</v>
      </c>
      <c r="Q1630" s="17">
        <f t="shared" si="51"/>
        <v>2014</v>
      </c>
    </row>
    <row r="1631" spans="1:17" ht="32" hidden="1" x14ac:dyDescent="0.2">
      <c r="A1631">
        <v>1629</v>
      </c>
      <c r="B1631" s="1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8279</v>
      </c>
      <c r="O1631" t="s">
        <v>8280</v>
      </c>
      <c r="P1631" s="16">
        <f t="shared" si="50"/>
        <v>41645.867280092592</v>
      </c>
      <c r="Q1631" s="17">
        <f t="shared" si="51"/>
        <v>2014</v>
      </c>
    </row>
    <row r="1632" spans="1:17" ht="48" hidden="1" x14ac:dyDescent="0.2">
      <c r="A1632">
        <v>1630</v>
      </c>
      <c r="B1632" s="1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8279</v>
      </c>
      <c r="O1632" t="s">
        <v>8280</v>
      </c>
      <c r="P1632" s="16">
        <f t="shared" si="50"/>
        <v>40939.837673611109</v>
      </c>
      <c r="Q1632" s="17">
        <f t="shared" si="51"/>
        <v>2012</v>
      </c>
    </row>
    <row r="1633" spans="1:17" ht="48" hidden="1" x14ac:dyDescent="0.2">
      <c r="A1633">
        <v>1631</v>
      </c>
      <c r="B1633" s="1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8279</v>
      </c>
      <c r="O1633" t="s">
        <v>8280</v>
      </c>
      <c r="P1633" s="16">
        <f t="shared" si="50"/>
        <v>41164.859502314815</v>
      </c>
      <c r="Q1633" s="17">
        <f t="shared" si="51"/>
        <v>2012</v>
      </c>
    </row>
    <row r="1634" spans="1:17" ht="48" hidden="1" x14ac:dyDescent="0.2">
      <c r="A1634">
        <v>1632</v>
      </c>
      <c r="B1634" s="1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8279</v>
      </c>
      <c r="O1634" t="s">
        <v>8280</v>
      </c>
      <c r="P1634" s="16">
        <f t="shared" si="50"/>
        <v>40750.340902777774</v>
      </c>
      <c r="Q1634" s="17">
        <f t="shared" si="51"/>
        <v>2011</v>
      </c>
    </row>
    <row r="1635" spans="1:17" ht="48" hidden="1" x14ac:dyDescent="0.2">
      <c r="A1635">
        <v>1633</v>
      </c>
      <c r="B1635" s="1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8279</v>
      </c>
      <c r="O1635" t="s">
        <v>8280</v>
      </c>
      <c r="P1635" s="16">
        <f t="shared" si="50"/>
        <v>40896.883750000001</v>
      </c>
      <c r="Q1635" s="17">
        <f t="shared" si="51"/>
        <v>2011</v>
      </c>
    </row>
    <row r="1636" spans="1:17" ht="32" hidden="1" x14ac:dyDescent="0.2">
      <c r="A1636">
        <v>1634</v>
      </c>
      <c r="B1636" s="1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8279</v>
      </c>
      <c r="O1636" t="s">
        <v>8280</v>
      </c>
      <c r="P1636" s="16">
        <f t="shared" si="50"/>
        <v>40658.189826388887</v>
      </c>
      <c r="Q1636" s="17">
        <f t="shared" si="51"/>
        <v>2011</v>
      </c>
    </row>
    <row r="1637" spans="1:17" ht="48" hidden="1" x14ac:dyDescent="0.2">
      <c r="A1637">
        <v>1635</v>
      </c>
      <c r="B1637" s="1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8279</v>
      </c>
      <c r="O1637" t="s">
        <v>8280</v>
      </c>
      <c r="P1637" s="16">
        <f t="shared" si="50"/>
        <v>42502.868761574078</v>
      </c>
      <c r="Q1637" s="17">
        <f t="shared" si="51"/>
        <v>2016</v>
      </c>
    </row>
    <row r="1638" spans="1:17" ht="48" hidden="1" x14ac:dyDescent="0.2">
      <c r="A1638">
        <v>1636</v>
      </c>
      <c r="B1638" s="1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8279</v>
      </c>
      <c r="O1638" t="s">
        <v>8280</v>
      </c>
      <c r="P1638" s="16">
        <f t="shared" si="50"/>
        <v>40663.08666666667</v>
      </c>
      <c r="Q1638" s="17">
        <f t="shared" si="51"/>
        <v>2011</v>
      </c>
    </row>
    <row r="1639" spans="1:17" ht="48" hidden="1" x14ac:dyDescent="0.2">
      <c r="A1639">
        <v>1637</v>
      </c>
      <c r="B1639" s="1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8279</v>
      </c>
      <c r="O1639" t="s">
        <v>8280</v>
      </c>
      <c r="P1639" s="16">
        <f t="shared" si="50"/>
        <v>40122.751620370371</v>
      </c>
      <c r="Q1639" s="17">
        <f t="shared" si="51"/>
        <v>2009</v>
      </c>
    </row>
    <row r="1640" spans="1:17" ht="32" hidden="1" x14ac:dyDescent="0.2">
      <c r="A1640">
        <v>1638</v>
      </c>
      <c r="B1640" s="1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8279</v>
      </c>
      <c r="O1640" t="s">
        <v>8280</v>
      </c>
      <c r="P1640" s="16">
        <f t="shared" si="50"/>
        <v>41288.68712962963</v>
      </c>
      <c r="Q1640" s="17">
        <f t="shared" si="51"/>
        <v>2013</v>
      </c>
    </row>
    <row r="1641" spans="1:17" ht="48" hidden="1" x14ac:dyDescent="0.2">
      <c r="A1641">
        <v>1639</v>
      </c>
      <c r="B1641" s="1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8279</v>
      </c>
      <c r="O1641" t="s">
        <v>8280</v>
      </c>
      <c r="P1641" s="16">
        <f t="shared" si="50"/>
        <v>40941.652372685188</v>
      </c>
      <c r="Q1641" s="17">
        <f t="shared" si="51"/>
        <v>2012</v>
      </c>
    </row>
    <row r="1642" spans="1:17" ht="48" hidden="1" x14ac:dyDescent="0.2">
      <c r="A1642">
        <v>1640</v>
      </c>
      <c r="B1642" s="1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8279</v>
      </c>
      <c r="O1642" t="s">
        <v>8280</v>
      </c>
      <c r="P1642" s="16">
        <f t="shared" si="50"/>
        <v>40379.23096064815</v>
      </c>
      <c r="Q1642" s="17">
        <f t="shared" si="51"/>
        <v>2010</v>
      </c>
    </row>
    <row r="1643" spans="1:17" ht="32" hidden="1" x14ac:dyDescent="0.2">
      <c r="A1643">
        <v>1641</v>
      </c>
      <c r="B1643" s="1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8279</v>
      </c>
      <c r="O1643" t="s">
        <v>8300</v>
      </c>
      <c r="P1643" s="16">
        <f t="shared" si="50"/>
        <v>41962.596574074079</v>
      </c>
      <c r="Q1643" s="17">
        <f t="shared" si="51"/>
        <v>2014</v>
      </c>
    </row>
    <row r="1644" spans="1:17" ht="48" hidden="1" x14ac:dyDescent="0.2">
      <c r="A1644">
        <v>1642</v>
      </c>
      <c r="B1644" s="1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8279</v>
      </c>
      <c r="O1644" t="s">
        <v>8300</v>
      </c>
      <c r="P1644" s="16">
        <f t="shared" si="50"/>
        <v>40688.024618055555</v>
      </c>
      <c r="Q1644" s="17">
        <f t="shared" si="51"/>
        <v>2011</v>
      </c>
    </row>
    <row r="1645" spans="1:17" ht="32" hidden="1" x14ac:dyDescent="0.2">
      <c r="A1645">
        <v>1643</v>
      </c>
      <c r="B1645" s="1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8279</v>
      </c>
      <c r="O1645" t="s">
        <v>8300</v>
      </c>
      <c r="P1645" s="16">
        <f t="shared" si="50"/>
        <v>41146.824212962965</v>
      </c>
      <c r="Q1645" s="17">
        <f t="shared" si="51"/>
        <v>2012</v>
      </c>
    </row>
    <row r="1646" spans="1:17" ht="48" hidden="1" x14ac:dyDescent="0.2">
      <c r="A1646">
        <v>1644</v>
      </c>
      <c r="B1646" s="1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8279</v>
      </c>
      <c r="O1646" t="s">
        <v>8300</v>
      </c>
      <c r="P1646" s="16">
        <f t="shared" si="50"/>
        <v>41175.05972222222</v>
      </c>
      <c r="Q1646" s="17">
        <f t="shared" si="51"/>
        <v>2012</v>
      </c>
    </row>
    <row r="1647" spans="1:17" ht="48" hidden="1" x14ac:dyDescent="0.2">
      <c r="A1647">
        <v>1645</v>
      </c>
      <c r="B1647" s="1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8279</v>
      </c>
      <c r="O1647" t="s">
        <v>8300</v>
      </c>
      <c r="P1647" s="16">
        <f t="shared" si="50"/>
        <v>41521.617361111108</v>
      </c>
      <c r="Q1647" s="17">
        <f t="shared" si="51"/>
        <v>2013</v>
      </c>
    </row>
    <row r="1648" spans="1:17" ht="48" hidden="1" x14ac:dyDescent="0.2">
      <c r="A1648">
        <v>1646</v>
      </c>
      <c r="B1648" s="1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8279</v>
      </c>
      <c r="O1648" t="s">
        <v>8300</v>
      </c>
      <c r="P1648" s="16">
        <f t="shared" si="50"/>
        <v>41833.450266203705</v>
      </c>
      <c r="Q1648" s="17">
        <f t="shared" si="51"/>
        <v>2014</v>
      </c>
    </row>
    <row r="1649" spans="1:17" ht="48" hidden="1" x14ac:dyDescent="0.2">
      <c r="A1649">
        <v>1647</v>
      </c>
      <c r="B1649" s="1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8279</v>
      </c>
      <c r="O1649" t="s">
        <v>8300</v>
      </c>
      <c r="P1649" s="16">
        <f t="shared" si="50"/>
        <v>41039.409456018519</v>
      </c>
      <c r="Q1649" s="17">
        <f t="shared" si="51"/>
        <v>2012</v>
      </c>
    </row>
    <row r="1650" spans="1:17" ht="48" hidden="1" x14ac:dyDescent="0.2">
      <c r="A1650">
        <v>1648</v>
      </c>
      <c r="B1650" s="1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8279</v>
      </c>
      <c r="O1650" t="s">
        <v>8300</v>
      </c>
      <c r="P1650" s="16">
        <f t="shared" si="50"/>
        <v>40592.704652777778</v>
      </c>
      <c r="Q1650" s="17">
        <f t="shared" si="51"/>
        <v>2011</v>
      </c>
    </row>
    <row r="1651" spans="1:17" ht="48" hidden="1" x14ac:dyDescent="0.2">
      <c r="A1651">
        <v>1649</v>
      </c>
      <c r="B1651" s="1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8279</v>
      </c>
      <c r="O1651" t="s">
        <v>8300</v>
      </c>
      <c r="P1651" s="16">
        <f t="shared" si="50"/>
        <v>41737.684664351851</v>
      </c>
      <c r="Q1651" s="17">
        <f t="shared" si="51"/>
        <v>2014</v>
      </c>
    </row>
    <row r="1652" spans="1:17" ht="32" hidden="1" x14ac:dyDescent="0.2">
      <c r="A1652">
        <v>1650</v>
      </c>
      <c r="B1652" s="1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8279</v>
      </c>
      <c r="O1652" t="s">
        <v>8300</v>
      </c>
      <c r="P1652" s="16">
        <f t="shared" si="50"/>
        <v>41526.435613425929</v>
      </c>
      <c r="Q1652" s="17">
        <f t="shared" si="51"/>
        <v>2013</v>
      </c>
    </row>
    <row r="1653" spans="1:17" ht="48" hidden="1" x14ac:dyDescent="0.2">
      <c r="A1653">
        <v>1651</v>
      </c>
      <c r="B1653" s="1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8279</v>
      </c>
      <c r="O1653" t="s">
        <v>8300</v>
      </c>
      <c r="P1653" s="16">
        <f t="shared" si="50"/>
        <v>40625.900694444441</v>
      </c>
      <c r="Q1653" s="17">
        <f t="shared" si="51"/>
        <v>2011</v>
      </c>
    </row>
    <row r="1654" spans="1:17" ht="48" hidden="1" x14ac:dyDescent="0.2">
      <c r="A1654">
        <v>1652</v>
      </c>
      <c r="B1654" s="1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8279</v>
      </c>
      <c r="O1654" t="s">
        <v>8300</v>
      </c>
      <c r="P1654" s="16">
        <f t="shared" si="50"/>
        <v>41572.492974537039</v>
      </c>
      <c r="Q1654" s="17">
        <f t="shared" si="51"/>
        <v>2013</v>
      </c>
    </row>
    <row r="1655" spans="1:17" ht="48" hidden="1" x14ac:dyDescent="0.2">
      <c r="A1655">
        <v>1653</v>
      </c>
      <c r="B1655" s="1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8279</v>
      </c>
      <c r="O1655" t="s">
        <v>8300</v>
      </c>
      <c r="P1655" s="16">
        <f t="shared" si="50"/>
        <v>40626.834444444445</v>
      </c>
      <c r="Q1655" s="17">
        <f t="shared" si="51"/>
        <v>2011</v>
      </c>
    </row>
    <row r="1656" spans="1:17" ht="48" hidden="1" x14ac:dyDescent="0.2">
      <c r="A1656">
        <v>1654</v>
      </c>
      <c r="B1656" s="1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8279</v>
      </c>
      <c r="O1656" t="s">
        <v>8300</v>
      </c>
      <c r="P1656" s="16">
        <f t="shared" si="50"/>
        <v>40987.890740740739</v>
      </c>
      <c r="Q1656" s="17">
        <f t="shared" si="51"/>
        <v>2012</v>
      </c>
    </row>
    <row r="1657" spans="1:17" ht="32" hidden="1" x14ac:dyDescent="0.2">
      <c r="A1657">
        <v>1655</v>
      </c>
      <c r="B1657" s="1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8279</v>
      </c>
      <c r="O1657" t="s">
        <v>8300</v>
      </c>
      <c r="P1657" s="16">
        <f t="shared" si="50"/>
        <v>40974.791898148149</v>
      </c>
      <c r="Q1657" s="17">
        <f t="shared" si="51"/>
        <v>2012</v>
      </c>
    </row>
    <row r="1658" spans="1:17" ht="64" hidden="1" x14ac:dyDescent="0.2">
      <c r="A1658">
        <v>1656</v>
      </c>
      <c r="B1658" s="1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8279</v>
      </c>
      <c r="O1658" t="s">
        <v>8300</v>
      </c>
      <c r="P1658" s="16">
        <f t="shared" si="50"/>
        <v>41226.928842592592</v>
      </c>
      <c r="Q1658" s="17">
        <f t="shared" si="51"/>
        <v>2012</v>
      </c>
    </row>
    <row r="1659" spans="1:17" ht="48" hidden="1" x14ac:dyDescent="0.2">
      <c r="A1659">
        <v>1657</v>
      </c>
      <c r="B1659" s="1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8279</v>
      </c>
      <c r="O1659" t="s">
        <v>8300</v>
      </c>
      <c r="P1659" s="16">
        <f t="shared" si="50"/>
        <v>41023.782037037039</v>
      </c>
      <c r="Q1659" s="17">
        <f t="shared" si="51"/>
        <v>2012</v>
      </c>
    </row>
    <row r="1660" spans="1:17" ht="48" hidden="1" x14ac:dyDescent="0.2">
      <c r="A1660">
        <v>1658</v>
      </c>
      <c r="B1660" s="1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8279</v>
      </c>
      <c r="O1660" t="s">
        <v>8300</v>
      </c>
      <c r="P1660" s="16">
        <f t="shared" si="50"/>
        <v>41223.22184027778</v>
      </c>
      <c r="Q1660" s="17">
        <f t="shared" si="51"/>
        <v>2012</v>
      </c>
    </row>
    <row r="1661" spans="1:17" ht="48" hidden="1" x14ac:dyDescent="0.2">
      <c r="A1661">
        <v>1659</v>
      </c>
      <c r="B1661" s="1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8279</v>
      </c>
      <c r="O1661" t="s">
        <v>8300</v>
      </c>
      <c r="P1661" s="16">
        <f t="shared" si="50"/>
        <v>41596.913437499999</v>
      </c>
      <c r="Q1661" s="17">
        <f t="shared" si="51"/>
        <v>2013</v>
      </c>
    </row>
    <row r="1662" spans="1:17" ht="48" hidden="1" x14ac:dyDescent="0.2">
      <c r="A1662">
        <v>1660</v>
      </c>
      <c r="B1662" s="1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8279</v>
      </c>
      <c r="O1662" t="s">
        <v>8300</v>
      </c>
      <c r="P1662" s="16">
        <f t="shared" si="50"/>
        <v>42459.693865740745</v>
      </c>
      <c r="Q1662" s="17">
        <f t="shared" si="51"/>
        <v>2016</v>
      </c>
    </row>
    <row r="1663" spans="1:17" ht="64" hidden="1" x14ac:dyDescent="0.2">
      <c r="A1663">
        <v>1661</v>
      </c>
      <c r="B1663" s="1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8279</v>
      </c>
      <c r="O1663" t="s">
        <v>8300</v>
      </c>
      <c r="P1663" s="16">
        <f t="shared" si="50"/>
        <v>42343.998043981483</v>
      </c>
      <c r="Q1663" s="17">
        <f t="shared" si="51"/>
        <v>2015</v>
      </c>
    </row>
    <row r="1664" spans="1:17" ht="48" hidden="1" x14ac:dyDescent="0.2">
      <c r="A1664">
        <v>1662</v>
      </c>
      <c r="B1664" s="1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8279</v>
      </c>
      <c r="O1664" t="s">
        <v>8300</v>
      </c>
      <c r="P1664" s="16">
        <f t="shared" si="50"/>
        <v>40848.198333333334</v>
      </c>
      <c r="Q1664" s="17">
        <f t="shared" si="51"/>
        <v>2011</v>
      </c>
    </row>
    <row r="1665" spans="1:17" ht="32" hidden="1" x14ac:dyDescent="0.2">
      <c r="A1665">
        <v>1663</v>
      </c>
      <c r="B1665" s="1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8279</v>
      </c>
      <c r="O1665" t="s">
        <v>8300</v>
      </c>
      <c r="P1665" s="16">
        <f t="shared" si="50"/>
        <v>42006.02207175926</v>
      </c>
      <c r="Q1665" s="17">
        <f t="shared" si="51"/>
        <v>2015</v>
      </c>
    </row>
    <row r="1666" spans="1:17" ht="48" hidden="1" x14ac:dyDescent="0.2">
      <c r="A1666">
        <v>1664</v>
      </c>
      <c r="B1666" s="1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8279</v>
      </c>
      <c r="O1666" t="s">
        <v>8300</v>
      </c>
      <c r="P1666" s="16">
        <f t="shared" si="50"/>
        <v>40939.761782407404</v>
      </c>
      <c r="Q1666" s="17">
        <f t="shared" si="51"/>
        <v>2012</v>
      </c>
    </row>
    <row r="1667" spans="1:17" ht="48" hidden="1" x14ac:dyDescent="0.2">
      <c r="A1667">
        <v>1665</v>
      </c>
      <c r="B1667" s="1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8279</v>
      </c>
      <c r="O1667" t="s">
        <v>8300</v>
      </c>
      <c r="P1667" s="16">
        <f t="shared" ref="P1667:P1730" si="52">(((J1667/60)/60)/24)+DATE(1970,1,1)</f>
        <v>40564.649456018517</v>
      </c>
      <c r="Q1667" s="17">
        <f t="shared" ref="Q1667:Q1730" si="53">YEAR(P1667)</f>
        <v>2011</v>
      </c>
    </row>
    <row r="1668" spans="1:17" ht="48" hidden="1" x14ac:dyDescent="0.2">
      <c r="A1668">
        <v>1666</v>
      </c>
      <c r="B1668" s="1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8279</v>
      </c>
      <c r="O1668" t="s">
        <v>8300</v>
      </c>
      <c r="P1668" s="16">
        <f t="shared" si="52"/>
        <v>41331.253159722226</v>
      </c>
      <c r="Q1668" s="17">
        <f t="shared" si="53"/>
        <v>2013</v>
      </c>
    </row>
    <row r="1669" spans="1:17" ht="48" hidden="1" x14ac:dyDescent="0.2">
      <c r="A1669">
        <v>1667</v>
      </c>
      <c r="B1669" s="1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8279</v>
      </c>
      <c r="O1669" t="s">
        <v>8300</v>
      </c>
      <c r="P1669" s="16">
        <f t="shared" si="52"/>
        <v>41682.0705787037</v>
      </c>
      <c r="Q1669" s="17">
        <f t="shared" si="53"/>
        <v>2014</v>
      </c>
    </row>
    <row r="1670" spans="1:17" ht="48" hidden="1" x14ac:dyDescent="0.2">
      <c r="A1670">
        <v>1668</v>
      </c>
      <c r="B1670" s="1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8279</v>
      </c>
      <c r="O1670" t="s">
        <v>8300</v>
      </c>
      <c r="P1670" s="16">
        <f t="shared" si="52"/>
        <v>40845.14975694444</v>
      </c>
      <c r="Q1670" s="17">
        <f t="shared" si="53"/>
        <v>2011</v>
      </c>
    </row>
    <row r="1671" spans="1:17" ht="48" hidden="1" x14ac:dyDescent="0.2">
      <c r="A1671">
        <v>1669</v>
      </c>
      <c r="B1671" s="1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8279</v>
      </c>
      <c r="O1671" t="s">
        <v>8300</v>
      </c>
      <c r="P1671" s="16">
        <f t="shared" si="52"/>
        <v>42461.885138888887</v>
      </c>
      <c r="Q1671" s="17">
        <f t="shared" si="53"/>
        <v>2016</v>
      </c>
    </row>
    <row r="1672" spans="1:17" ht="64" hidden="1" x14ac:dyDescent="0.2">
      <c r="A1672">
        <v>1670</v>
      </c>
      <c r="B1672" s="1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8279</v>
      </c>
      <c r="O1672" t="s">
        <v>8300</v>
      </c>
      <c r="P1672" s="16">
        <f t="shared" si="52"/>
        <v>40313.930543981485</v>
      </c>
      <c r="Q1672" s="17">
        <f t="shared" si="53"/>
        <v>2010</v>
      </c>
    </row>
    <row r="1673" spans="1:17" ht="32" hidden="1" x14ac:dyDescent="0.2">
      <c r="A1673">
        <v>1671</v>
      </c>
      <c r="B1673" s="1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8279</v>
      </c>
      <c r="O1673" t="s">
        <v>8300</v>
      </c>
      <c r="P1673" s="16">
        <f t="shared" si="52"/>
        <v>42553.54414351852</v>
      </c>
      <c r="Q1673" s="17">
        <f t="shared" si="53"/>
        <v>2016</v>
      </c>
    </row>
    <row r="1674" spans="1:17" ht="32" hidden="1" x14ac:dyDescent="0.2">
      <c r="A1674">
        <v>1672</v>
      </c>
      <c r="B1674" s="1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8279</v>
      </c>
      <c r="O1674" t="s">
        <v>8300</v>
      </c>
      <c r="P1674" s="16">
        <f t="shared" si="52"/>
        <v>41034.656597222223</v>
      </c>
      <c r="Q1674" s="17">
        <f t="shared" si="53"/>
        <v>2012</v>
      </c>
    </row>
    <row r="1675" spans="1:17" ht="48" hidden="1" x14ac:dyDescent="0.2">
      <c r="A1675">
        <v>1673</v>
      </c>
      <c r="B1675" s="1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8279</v>
      </c>
      <c r="O1675" t="s">
        <v>8300</v>
      </c>
      <c r="P1675" s="16">
        <f t="shared" si="52"/>
        <v>42039.878379629634</v>
      </c>
      <c r="Q1675" s="17">
        <f t="shared" si="53"/>
        <v>2015</v>
      </c>
    </row>
    <row r="1676" spans="1:17" ht="48" hidden="1" x14ac:dyDescent="0.2">
      <c r="A1676">
        <v>1674</v>
      </c>
      <c r="B1676" s="1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8279</v>
      </c>
      <c r="O1676" t="s">
        <v>8300</v>
      </c>
      <c r="P1676" s="16">
        <f t="shared" si="52"/>
        <v>42569.605393518519</v>
      </c>
      <c r="Q1676" s="17">
        <f t="shared" si="53"/>
        <v>2016</v>
      </c>
    </row>
    <row r="1677" spans="1:17" ht="32" hidden="1" x14ac:dyDescent="0.2">
      <c r="A1677">
        <v>1675</v>
      </c>
      <c r="B1677" s="1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8279</v>
      </c>
      <c r="O1677" t="s">
        <v>8300</v>
      </c>
      <c r="P1677" s="16">
        <f t="shared" si="52"/>
        <v>40802.733101851853</v>
      </c>
      <c r="Q1677" s="17">
        <f t="shared" si="53"/>
        <v>2011</v>
      </c>
    </row>
    <row r="1678" spans="1:17" ht="32" hidden="1" x14ac:dyDescent="0.2">
      <c r="A1678">
        <v>1676</v>
      </c>
      <c r="B1678" s="1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8279</v>
      </c>
      <c r="O1678" t="s">
        <v>8300</v>
      </c>
      <c r="P1678" s="16">
        <f t="shared" si="52"/>
        <v>40973.72623842593</v>
      </c>
      <c r="Q1678" s="17">
        <f t="shared" si="53"/>
        <v>2012</v>
      </c>
    </row>
    <row r="1679" spans="1:17" ht="48" hidden="1" x14ac:dyDescent="0.2">
      <c r="A1679">
        <v>1677</v>
      </c>
      <c r="B1679" s="1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8279</v>
      </c>
      <c r="O1679" t="s">
        <v>8300</v>
      </c>
      <c r="P1679" s="16">
        <f t="shared" si="52"/>
        <v>42416.407129629632</v>
      </c>
      <c r="Q1679" s="17">
        <f t="shared" si="53"/>
        <v>2016</v>
      </c>
    </row>
    <row r="1680" spans="1:17" ht="32" hidden="1" x14ac:dyDescent="0.2">
      <c r="A1680">
        <v>1678</v>
      </c>
      <c r="B1680" s="1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8279</v>
      </c>
      <c r="O1680" t="s">
        <v>8300</v>
      </c>
      <c r="P1680" s="16">
        <f t="shared" si="52"/>
        <v>41662.854988425926</v>
      </c>
      <c r="Q1680" s="17">
        <f t="shared" si="53"/>
        <v>2014</v>
      </c>
    </row>
    <row r="1681" spans="1:17" ht="64" hidden="1" x14ac:dyDescent="0.2">
      <c r="A1681">
        <v>1679</v>
      </c>
      <c r="B1681" s="1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8279</v>
      </c>
      <c r="O1681" t="s">
        <v>8300</v>
      </c>
      <c r="P1681" s="16">
        <f t="shared" si="52"/>
        <v>40723.068807870368</v>
      </c>
      <c r="Q1681" s="17">
        <f t="shared" si="53"/>
        <v>2011</v>
      </c>
    </row>
    <row r="1682" spans="1:17" ht="32" hidden="1" x14ac:dyDescent="0.2">
      <c r="A1682">
        <v>1680</v>
      </c>
      <c r="B1682" s="1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8279</v>
      </c>
      <c r="O1682" t="s">
        <v>8300</v>
      </c>
      <c r="P1682" s="16">
        <f t="shared" si="52"/>
        <v>41802.757719907408</v>
      </c>
      <c r="Q1682" s="17">
        <f t="shared" si="53"/>
        <v>2014</v>
      </c>
    </row>
    <row r="1683" spans="1:17" ht="48" hidden="1" x14ac:dyDescent="0.2">
      <c r="A1683">
        <v>1681</v>
      </c>
      <c r="B1683" s="1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8279</v>
      </c>
      <c r="O1683" t="s">
        <v>8301</v>
      </c>
      <c r="P1683" s="16">
        <f t="shared" si="52"/>
        <v>42774.121342592596</v>
      </c>
      <c r="Q1683" s="17">
        <f t="shared" si="53"/>
        <v>2017</v>
      </c>
    </row>
    <row r="1684" spans="1:17" ht="32" hidden="1" x14ac:dyDescent="0.2">
      <c r="A1684">
        <v>1682</v>
      </c>
      <c r="B1684" s="1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8279</v>
      </c>
      <c r="O1684" t="s">
        <v>8301</v>
      </c>
      <c r="P1684" s="16">
        <f t="shared" si="52"/>
        <v>42779.21365740741</v>
      </c>
      <c r="Q1684" s="17">
        <f t="shared" si="53"/>
        <v>2017</v>
      </c>
    </row>
    <row r="1685" spans="1:17" ht="48" hidden="1" x14ac:dyDescent="0.2">
      <c r="A1685">
        <v>1683</v>
      </c>
      <c r="B1685" s="1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8279</v>
      </c>
      <c r="O1685" t="s">
        <v>8301</v>
      </c>
      <c r="P1685" s="16">
        <f t="shared" si="52"/>
        <v>42808.781689814816</v>
      </c>
      <c r="Q1685" s="17">
        <f t="shared" si="53"/>
        <v>2017</v>
      </c>
    </row>
    <row r="1686" spans="1:17" ht="32" hidden="1" x14ac:dyDescent="0.2">
      <c r="A1686">
        <v>1684</v>
      </c>
      <c r="B1686" s="1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8279</v>
      </c>
      <c r="O1686" t="s">
        <v>8301</v>
      </c>
      <c r="P1686" s="16">
        <f t="shared" si="52"/>
        <v>42783.815289351856</v>
      </c>
      <c r="Q1686" s="17">
        <f t="shared" si="53"/>
        <v>2017</v>
      </c>
    </row>
    <row r="1687" spans="1:17" ht="48" hidden="1" x14ac:dyDescent="0.2">
      <c r="A1687">
        <v>1685</v>
      </c>
      <c r="B1687" s="1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8279</v>
      </c>
      <c r="O1687" t="s">
        <v>8301</v>
      </c>
      <c r="P1687" s="16">
        <f t="shared" si="52"/>
        <v>42788.2502662037</v>
      </c>
      <c r="Q1687" s="17">
        <f t="shared" si="53"/>
        <v>2017</v>
      </c>
    </row>
    <row r="1688" spans="1:17" ht="48" hidden="1" x14ac:dyDescent="0.2">
      <c r="A1688">
        <v>1686</v>
      </c>
      <c r="B1688" s="1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8279</v>
      </c>
      <c r="O1688" t="s">
        <v>8301</v>
      </c>
      <c r="P1688" s="16">
        <f t="shared" si="52"/>
        <v>42792.843969907408</v>
      </c>
      <c r="Q1688" s="17">
        <f t="shared" si="53"/>
        <v>2017</v>
      </c>
    </row>
    <row r="1689" spans="1:17" ht="48" hidden="1" x14ac:dyDescent="0.2">
      <c r="A1689">
        <v>1687</v>
      </c>
      <c r="B1689" s="1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8279</v>
      </c>
      <c r="O1689" t="s">
        <v>8301</v>
      </c>
      <c r="P1689" s="16">
        <f t="shared" si="52"/>
        <v>42802.046817129631</v>
      </c>
      <c r="Q1689" s="17">
        <f t="shared" si="53"/>
        <v>2017</v>
      </c>
    </row>
    <row r="1690" spans="1:17" ht="64" hidden="1" x14ac:dyDescent="0.2">
      <c r="A1690">
        <v>1688</v>
      </c>
      <c r="B1690" s="1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8279</v>
      </c>
      <c r="O1690" t="s">
        <v>8301</v>
      </c>
      <c r="P1690" s="16">
        <f t="shared" si="52"/>
        <v>42804.534652777773</v>
      </c>
      <c r="Q1690" s="17">
        <f t="shared" si="53"/>
        <v>2017</v>
      </c>
    </row>
    <row r="1691" spans="1:17" ht="16" hidden="1" x14ac:dyDescent="0.2">
      <c r="A1691">
        <v>1689</v>
      </c>
      <c r="B1691" s="1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8279</v>
      </c>
      <c r="O1691" t="s">
        <v>8301</v>
      </c>
      <c r="P1691" s="16">
        <f t="shared" si="52"/>
        <v>42780.942476851851</v>
      </c>
      <c r="Q1691" s="17">
        <f t="shared" si="53"/>
        <v>2017</v>
      </c>
    </row>
    <row r="1692" spans="1:17" ht="48" hidden="1" x14ac:dyDescent="0.2">
      <c r="A1692">
        <v>1690</v>
      </c>
      <c r="B1692" s="1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8279</v>
      </c>
      <c r="O1692" t="s">
        <v>8301</v>
      </c>
      <c r="P1692" s="16">
        <f t="shared" si="52"/>
        <v>42801.43104166667</v>
      </c>
      <c r="Q1692" s="17">
        <f t="shared" si="53"/>
        <v>2017</v>
      </c>
    </row>
    <row r="1693" spans="1:17" ht="48" hidden="1" x14ac:dyDescent="0.2">
      <c r="A1693">
        <v>1691</v>
      </c>
      <c r="B1693" s="1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8279</v>
      </c>
      <c r="O1693" t="s">
        <v>8301</v>
      </c>
      <c r="P1693" s="16">
        <f t="shared" si="52"/>
        <v>42795.701481481476</v>
      </c>
      <c r="Q1693" s="17">
        <f t="shared" si="53"/>
        <v>2017</v>
      </c>
    </row>
    <row r="1694" spans="1:17" ht="48" hidden="1" x14ac:dyDescent="0.2">
      <c r="A1694">
        <v>1692</v>
      </c>
      <c r="B1694" s="1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8279</v>
      </c>
      <c r="O1694" t="s">
        <v>8301</v>
      </c>
      <c r="P1694" s="16">
        <f t="shared" si="52"/>
        <v>42788.151238425926</v>
      </c>
      <c r="Q1694" s="17">
        <f t="shared" si="53"/>
        <v>2017</v>
      </c>
    </row>
    <row r="1695" spans="1:17" ht="48" hidden="1" x14ac:dyDescent="0.2">
      <c r="A1695">
        <v>1693</v>
      </c>
      <c r="B1695" s="1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8279</v>
      </c>
      <c r="O1695" t="s">
        <v>8301</v>
      </c>
      <c r="P1695" s="16">
        <f t="shared" si="52"/>
        <v>42803.920277777783</v>
      </c>
      <c r="Q1695" s="17">
        <f t="shared" si="53"/>
        <v>2017</v>
      </c>
    </row>
    <row r="1696" spans="1:17" ht="48" hidden="1" x14ac:dyDescent="0.2">
      <c r="A1696">
        <v>1694</v>
      </c>
      <c r="B1696" s="1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8279</v>
      </c>
      <c r="O1696" t="s">
        <v>8301</v>
      </c>
      <c r="P1696" s="16">
        <f t="shared" si="52"/>
        <v>42791.669837962967</v>
      </c>
      <c r="Q1696" s="17">
        <f t="shared" si="53"/>
        <v>2017</v>
      </c>
    </row>
    <row r="1697" spans="1:17" ht="48" hidden="1" x14ac:dyDescent="0.2">
      <c r="A1697">
        <v>1695</v>
      </c>
      <c r="B1697" s="1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8279</v>
      </c>
      <c r="O1697" t="s">
        <v>8301</v>
      </c>
      <c r="P1697" s="16">
        <f t="shared" si="52"/>
        <v>42801.031412037039</v>
      </c>
      <c r="Q1697" s="17">
        <f t="shared" si="53"/>
        <v>2017</v>
      </c>
    </row>
    <row r="1698" spans="1:17" ht="48" hidden="1" x14ac:dyDescent="0.2">
      <c r="A1698">
        <v>1696</v>
      </c>
      <c r="B1698" s="1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8279</v>
      </c>
      <c r="O1698" t="s">
        <v>8301</v>
      </c>
      <c r="P1698" s="16">
        <f t="shared" si="52"/>
        <v>42796.069571759261</v>
      </c>
      <c r="Q1698" s="17">
        <f t="shared" si="53"/>
        <v>2017</v>
      </c>
    </row>
    <row r="1699" spans="1:17" ht="48" hidden="1" x14ac:dyDescent="0.2">
      <c r="A1699">
        <v>1697</v>
      </c>
      <c r="B1699" s="1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8279</v>
      </c>
      <c r="O1699" t="s">
        <v>8301</v>
      </c>
      <c r="P1699" s="16">
        <f t="shared" si="52"/>
        <v>42805.032962962956</v>
      </c>
      <c r="Q1699" s="17">
        <f t="shared" si="53"/>
        <v>2017</v>
      </c>
    </row>
    <row r="1700" spans="1:17" ht="80" hidden="1" x14ac:dyDescent="0.2">
      <c r="A1700">
        <v>1698</v>
      </c>
      <c r="B1700" s="1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8279</v>
      </c>
      <c r="O1700" t="s">
        <v>8301</v>
      </c>
      <c r="P1700" s="16">
        <f t="shared" si="52"/>
        <v>42796.207870370374</v>
      </c>
      <c r="Q1700" s="17">
        <f t="shared" si="53"/>
        <v>2017</v>
      </c>
    </row>
    <row r="1701" spans="1:17" ht="48" hidden="1" x14ac:dyDescent="0.2">
      <c r="A1701">
        <v>1699</v>
      </c>
      <c r="B1701" s="1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8279</v>
      </c>
      <c r="O1701" t="s">
        <v>8301</v>
      </c>
      <c r="P1701" s="16">
        <f t="shared" si="52"/>
        <v>42806.863946759258</v>
      </c>
      <c r="Q1701" s="17">
        <f t="shared" si="53"/>
        <v>2017</v>
      </c>
    </row>
    <row r="1702" spans="1:17" ht="48" hidden="1" x14ac:dyDescent="0.2">
      <c r="A1702">
        <v>1700</v>
      </c>
      <c r="B1702" s="1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8279</v>
      </c>
      <c r="O1702" t="s">
        <v>8301</v>
      </c>
      <c r="P1702" s="16">
        <f t="shared" si="52"/>
        <v>42796.071643518517</v>
      </c>
      <c r="Q1702" s="17">
        <f t="shared" si="53"/>
        <v>2017</v>
      </c>
    </row>
    <row r="1703" spans="1:17" ht="48" hidden="1" x14ac:dyDescent="0.2">
      <c r="A1703">
        <v>1701</v>
      </c>
      <c r="B1703" s="1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8279</v>
      </c>
      <c r="O1703" t="s">
        <v>8301</v>
      </c>
      <c r="P1703" s="16">
        <f t="shared" si="52"/>
        <v>41989.664409722223</v>
      </c>
      <c r="Q1703" s="17">
        <f t="shared" si="53"/>
        <v>2014</v>
      </c>
    </row>
    <row r="1704" spans="1:17" ht="16" hidden="1" x14ac:dyDescent="0.2">
      <c r="A1704">
        <v>1702</v>
      </c>
      <c r="B1704" s="1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8279</v>
      </c>
      <c r="O1704" t="s">
        <v>8301</v>
      </c>
      <c r="P1704" s="16">
        <f t="shared" si="52"/>
        <v>42063.869791666672</v>
      </c>
      <c r="Q1704" s="17">
        <f t="shared" si="53"/>
        <v>2015</v>
      </c>
    </row>
    <row r="1705" spans="1:17" ht="48" hidden="1" x14ac:dyDescent="0.2">
      <c r="A1705">
        <v>1703</v>
      </c>
      <c r="B1705" s="1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8279</v>
      </c>
      <c r="O1705" t="s">
        <v>8301</v>
      </c>
      <c r="P1705" s="16">
        <f t="shared" si="52"/>
        <v>42187.281678240746</v>
      </c>
      <c r="Q1705" s="17">
        <f t="shared" si="53"/>
        <v>2015</v>
      </c>
    </row>
    <row r="1706" spans="1:17" ht="32" hidden="1" x14ac:dyDescent="0.2">
      <c r="A1706">
        <v>1704</v>
      </c>
      <c r="B1706" s="1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8279</v>
      </c>
      <c r="O1706" t="s">
        <v>8301</v>
      </c>
      <c r="P1706" s="16">
        <f t="shared" si="52"/>
        <v>42021.139733796299</v>
      </c>
      <c r="Q1706" s="17">
        <f t="shared" si="53"/>
        <v>2015</v>
      </c>
    </row>
    <row r="1707" spans="1:17" ht="48" hidden="1" x14ac:dyDescent="0.2">
      <c r="A1707">
        <v>1705</v>
      </c>
      <c r="B1707" s="1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8279</v>
      </c>
      <c r="O1707" t="s">
        <v>8301</v>
      </c>
      <c r="P1707" s="16">
        <f t="shared" si="52"/>
        <v>42245.016736111109</v>
      </c>
      <c r="Q1707" s="17">
        <f t="shared" si="53"/>
        <v>2015</v>
      </c>
    </row>
    <row r="1708" spans="1:17" ht="48" hidden="1" x14ac:dyDescent="0.2">
      <c r="A1708">
        <v>1706</v>
      </c>
      <c r="B1708" s="1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8279</v>
      </c>
      <c r="O1708" t="s">
        <v>8301</v>
      </c>
      <c r="P1708" s="16">
        <f t="shared" si="52"/>
        <v>42179.306388888886</v>
      </c>
      <c r="Q1708" s="17">
        <f t="shared" si="53"/>
        <v>2015</v>
      </c>
    </row>
    <row r="1709" spans="1:17" ht="48" hidden="1" x14ac:dyDescent="0.2">
      <c r="A1709">
        <v>1707</v>
      </c>
      <c r="B1709" s="1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8279</v>
      </c>
      <c r="O1709" t="s">
        <v>8301</v>
      </c>
      <c r="P1709" s="16">
        <f t="shared" si="52"/>
        <v>42427.721006944441</v>
      </c>
      <c r="Q1709" s="17">
        <f t="shared" si="53"/>
        <v>2016</v>
      </c>
    </row>
    <row r="1710" spans="1:17" ht="48" hidden="1" x14ac:dyDescent="0.2">
      <c r="A1710">
        <v>1708</v>
      </c>
      <c r="B1710" s="1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8279</v>
      </c>
      <c r="O1710" t="s">
        <v>8301</v>
      </c>
      <c r="P1710" s="16">
        <f t="shared" si="52"/>
        <v>42451.866967592592</v>
      </c>
      <c r="Q1710" s="17">
        <f t="shared" si="53"/>
        <v>2016</v>
      </c>
    </row>
    <row r="1711" spans="1:17" ht="48" hidden="1" x14ac:dyDescent="0.2">
      <c r="A1711">
        <v>1709</v>
      </c>
      <c r="B1711" s="1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8279</v>
      </c>
      <c r="O1711" t="s">
        <v>8301</v>
      </c>
      <c r="P1711" s="16">
        <f t="shared" si="52"/>
        <v>41841.56381944444</v>
      </c>
      <c r="Q1711" s="17">
        <f t="shared" si="53"/>
        <v>2014</v>
      </c>
    </row>
    <row r="1712" spans="1:17" ht="32" hidden="1" x14ac:dyDescent="0.2">
      <c r="A1712">
        <v>1710</v>
      </c>
      <c r="B1712" s="1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8279</v>
      </c>
      <c r="O1712" t="s">
        <v>8301</v>
      </c>
      <c r="P1712" s="16">
        <f t="shared" si="52"/>
        <v>42341.59129629629</v>
      </c>
      <c r="Q1712" s="17">
        <f t="shared" si="53"/>
        <v>2015</v>
      </c>
    </row>
    <row r="1713" spans="1:17" ht="48" hidden="1" x14ac:dyDescent="0.2">
      <c r="A1713">
        <v>1711</v>
      </c>
      <c r="B1713" s="1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8279</v>
      </c>
      <c r="O1713" t="s">
        <v>8301</v>
      </c>
      <c r="P1713" s="16">
        <f t="shared" si="52"/>
        <v>41852.646226851852</v>
      </c>
      <c r="Q1713" s="17">
        <f t="shared" si="53"/>
        <v>2014</v>
      </c>
    </row>
    <row r="1714" spans="1:17" ht="48" hidden="1" x14ac:dyDescent="0.2">
      <c r="A1714">
        <v>1712</v>
      </c>
      <c r="B1714" s="1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8279</v>
      </c>
      <c r="O1714" t="s">
        <v>8301</v>
      </c>
      <c r="P1714" s="16">
        <f t="shared" si="52"/>
        <v>42125.913807870369</v>
      </c>
      <c r="Q1714" s="17">
        <f t="shared" si="53"/>
        <v>2015</v>
      </c>
    </row>
    <row r="1715" spans="1:17" ht="48" hidden="1" x14ac:dyDescent="0.2">
      <c r="A1715">
        <v>1713</v>
      </c>
      <c r="B1715" s="1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8279</v>
      </c>
      <c r="O1715" t="s">
        <v>8301</v>
      </c>
      <c r="P1715" s="16">
        <f t="shared" si="52"/>
        <v>41887.801064814819</v>
      </c>
      <c r="Q1715" s="17">
        <f t="shared" si="53"/>
        <v>2014</v>
      </c>
    </row>
    <row r="1716" spans="1:17" ht="48" hidden="1" x14ac:dyDescent="0.2">
      <c r="A1716">
        <v>1714</v>
      </c>
      <c r="B1716" s="1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8279</v>
      </c>
      <c r="O1716" t="s">
        <v>8301</v>
      </c>
      <c r="P1716" s="16">
        <f t="shared" si="52"/>
        <v>42095.918530092589</v>
      </c>
      <c r="Q1716" s="17">
        <f t="shared" si="53"/>
        <v>2015</v>
      </c>
    </row>
    <row r="1717" spans="1:17" ht="48" hidden="1" x14ac:dyDescent="0.2">
      <c r="A1717">
        <v>1715</v>
      </c>
      <c r="B1717" s="1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8279</v>
      </c>
      <c r="O1717" t="s">
        <v>8301</v>
      </c>
      <c r="P1717" s="16">
        <f t="shared" si="52"/>
        <v>42064.217418981483</v>
      </c>
      <c r="Q1717" s="17">
        <f t="shared" si="53"/>
        <v>2015</v>
      </c>
    </row>
    <row r="1718" spans="1:17" ht="48" hidden="1" x14ac:dyDescent="0.2">
      <c r="A1718">
        <v>1716</v>
      </c>
      <c r="B1718" s="1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8279</v>
      </c>
      <c r="O1718" t="s">
        <v>8301</v>
      </c>
      <c r="P1718" s="16">
        <f t="shared" si="52"/>
        <v>42673.577534722222</v>
      </c>
      <c r="Q1718" s="17">
        <f t="shared" si="53"/>
        <v>2016</v>
      </c>
    </row>
    <row r="1719" spans="1:17" ht="48" hidden="1" x14ac:dyDescent="0.2">
      <c r="A1719">
        <v>1717</v>
      </c>
      <c r="B1719" s="1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8279</v>
      </c>
      <c r="O1719" t="s">
        <v>8301</v>
      </c>
      <c r="P1719" s="16">
        <f t="shared" si="52"/>
        <v>42460.98192129629</v>
      </c>
      <c r="Q1719" s="17">
        <f t="shared" si="53"/>
        <v>2016</v>
      </c>
    </row>
    <row r="1720" spans="1:17" ht="16" hidden="1" x14ac:dyDescent="0.2">
      <c r="A1720">
        <v>1718</v>
      </c>
      <c r="B1720" s="1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8279</v>
      </c>
      <c r="O1720" t="s">
        <v>8301</v>
      </c>
      <c r="P1720" s="16">
        <f t="shared" si="52"/>
        <v>42460.610520833332</v>
      </c>
      <c r="Q1720" s="17">
        <f t="shared" si="53"/>
        <v>2016</v>
      </c>
    </row>
    <row r="1721" spans="1:17" ht="48" hidden="1" x14ac:dyDescent="0.2">
      <c r="A1721">
        <v>1719</v>
      </c>
      <c r="B1721" s="1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8279</v>
      </c>
      <c r="O1721" t="s">
        <v>8301</v>
      </c>
      <c r="P1721" s="16">
        <f t="shared" si="52"/>
        <v>41869.534618055557</v>
      </c>
      <c r="Q1721" s="17">
        <f t="shared" si="53"/>
        <v>2014</v>
      </c>
    </row>
    <row r="1722" spans="1:17" ht="48" hidden="1" x14ac:dyDescent="0.2">
      <c r="A1722">
        <v>1720</v>
      </c>
      <c r="B1722" s="1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8279</v>
      </c>
      <c r="O1722" t="s">
        <v>8301</v>
      </c>
      <c r="P1722" s="16">
        <f t="shared" si="52"/>
        <v>41922.783229166671</v>
      </c>
      <c r="Q1722" s="17">
        <f t="shared" si="53"/>
        <v>2014</v>
      </c>
    </row>
    <row r="1723" spans="1:17" ht="48" hidden="1" x14ac:dyDescent="0.2">
      <c r="A1723">
        <v>1721</v>
      </c>
      <c r="B1723" s="1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8279</v>
      </c>
      <c r="O1723" t="s">
        <v>8301</v>
      </c>
      <c r="P1723" s="16">
        <f t="shared" si="52"/>
        <v>42319.461377314816</v>
      </c>
      <c r="Q1723" s="17">
        <f t="shared" si="53"/>
        <v>2015</v>
      </c>
    </row>
    <row r="1724" spans="1:17" ht="48" hidden="1" x14ac:dyDescent="0.2">
      <c r="A1724">
        <v>1722</v>
      </c>
      <c r="B1724" s="1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8279</v>
      </c>
      <c r="O1724" t="s">
        <v>8301</v>
      </c>
      <c r="P1724" s="16">
        <f t="shared" si="52"/>
        <v>42425.960983796293</v>
      </c>
      <c r="Q1724" s="17">
        <f t="shared" si="53"/>
        <v>2016</v>
      </c>
    </row>
    <row r="1725" spans="1:17" ht="48" hidden="1" x14ac:dyDescent="0.2">
      <c r="A1725">
        <v>1723</v>
      </c>
      <c r="B1725" s="1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8279</v>
      </c>
      <c r="O1725" t="s">
        <v>8301</v>
      </c>
      <c r="P1725" s="16">
        <f t="shared" si="52"/>
        <v>42129.82540509259</v>
      </c>
      <c r="Q1725" s="17">
        <f t="shared" si="53"/>
        <v>2015</v>
      </c>
    </row>
    <row r="1726" spans="1:17" ht="48" hidden="1" x14ac:dyDescent="0.2">
      <c r="A1726">
        <v>1724</v>
      </c>
      <c r="B1726" s="1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8279</v>
      </c>
      <c r="O1726" t="s">
        <v>8301</v>
      </c>
      <c r="P1726" s="16">
        <f t="shared" si="52"/>
        <v>41912.932430555556</v>
      </c>
      <c r="Q1726" s="17">
        <f t="shared" si="53"/>
        <v>2014</v>
      </c>
    </row>
    <row r="1727" spans="1:17" ht="48" hidden="1" x14ac:dyDescent="0.2">
      <c r="A1727">
        <v>1725</v>
      </c>
      <c r="B1727" s="1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8279</v>
      </c>
      <c r="O1727" t="s">
        <v>8301</v>
      </c>
      <c r="P1727" s="16">
        <f t="shared" si="52"/>
        <v>41845.968159722222</v>
      </c>
      <c r="Q1727" s="17">
        <f t="shared" si="53"/>
        <v>2014</v>
      </c>
    </row>
    <row r="1728" spans="1:17" ht="32" hidden="1" x14ac:dyDescent="0.2">
      <c r="A1728">
        <v>1726</v>
      </c>
      <c r="B1728" s="1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8279</v>
      </c>
      <c r="O1728" t="s">
        <v>8301</v>
      </c>
      <c r="P1728" s="16">
        <f t="shared" si="52"/>
        <v>41788.919722222221</v>
      </c>
      <c r="Q1728" s="17">
        <f t="shared" si="53"/>
        <v>2014</v>
      </c>
    </row>
    <row r="1729" spans="1:17" ht="48" hidden="1" x14ac:dyDescent="0.2">
      <c r="A1729">
        <v>1727</v>
      </c>
      <c r="B1729" s="1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8279</v>
      </c>
      <c r="O1729" t="s">
        <v>8301</v>
      </c>
      <c r="P1729" s="16">
        <f t="shared" si="52"/>
        <v>42044.927974537044</v>
      </c>
      <c r="Q1729" s="17">
        <f t="shared" si="53"/>
        <v>2015</v>
      </c>
    </row>
    <row r="1730" spans="1:17" ht="48" hidden="1" x14ac:dyDescent="0.2">
      <c r="A1730">
        <v>1728</v>
      </c>
      <c r="B1730" s="1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8279</v>
      </c>
      <c r="O1730" t="s">
        <v>8301</v>
      </c>
      <c r="P1730" s="16">
        <f t="shared" si="52"/>
        <v>42268.625856481478</v>
      </c>
      <c r="Q1730" s="17">
        <f t="shared" si="53"/>
        <v>2015</v>
      </c>
    </row>
    <row r="1731" spans="1:17" ht="48" hidden="1" x14ac:dyDescent="0.2">
      <c r="A1731">
        <v>1729</v>
      </c>
      <c r="B1731" s="1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8279</v>
      </c>
      <c r="O1731" t="s">
        <v>8301</v>
      </c>
      <c r="P1731" s="16">
        <f t="shared" ref="P1731:P1794" si="54">(((J1731/60)/60)/24)+DATE(1970,1,1)</f>
        <v>42471.052152777775</v>
      </c>
      <c r="Q1731" s="17">
        <f t="shared" ref="Q1731:Q1794" si="55">YEAR(P1731)</f>
        <v>2016</v>
      </c>
    </row>
    <row r="1732" spans="1:17" ht="48" hidden="1" x14ac:dyDescent="0.2">
      <c r="A1732">
        <v>1730</v>
      </c>
      <c r="B1732" s="1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8279</v>
      </c>
      <c r="O1732" t="s">
        <v>8301</v>
      </c>
      <c r="P1732" s="16">
        <f t="shared" si="54"/>
        <v>42272.087766203709</v>
      </c>
      <c r="Q1732" s="17">
        <f t="shared" si="55"/>
        <v>2015</v>
      </c>
    </row>
    <row r="1733" spans="1:17" ht="32" hidden="1" x14ac:dyDescent="0.2">
      <c r="A1733">
        <v>1731</v>
      </c>
      <c r="B1733" s="1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8279</v>
      </c>
      <c r="O1733" t="s">
        <v>8301</v>
      </c>
      <c r="P1733" s="16">
        <f t="shared" si="54"/>
        <v>42152.906851851847</v>
      </c>
      <c r="Q1733" s="17">
        <f t="shared" si="55"/>
        <v>2015</v>
      </c>
    </row>
    <row r="1734" spans="1:17" ht="48" hidden="1" x14ac:dyDescent="0.2">
      <c r="A1734">
        <v>1732</v>
      </c>
      <c r="B1734" s="1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8279</v>
      </c>
      <c r="O1734" t="s">
        <v>8301</v>
      </c>
      <c r="P1734" s="16">
        <f t="shared" si="54"/>
        <v>42325.683807870373</v>
      </c>
      <c r="Q1734" s="17">
        <f t="shared" si="55"/>
        <v>2015</v>
      </c>
    </row>
    <row r="1735" spans="1:17" ht="48" hidden="1" x14ac:dyDescent="0.2">
      <c r="A1735">
        <v>1733</v>
      </c>
      <c r="B1735" s="1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8279</v>
      </c>
      <c r="O1735" t="s">
        <v>8301</v>
      </c>
      <c r="P1735" s="16">
        <f t="shared" si="54"/>
        <v>42614.675625000003</v>
      </c>
      <c r="Q1735" s="17">
        <f t="shared" si="55"/>
        <v>2016</v>
      </c>
    </row>
    <row r="1736" spans="1:17" ht="48" hidden="1" x14ac:dyDescent="0.2">
      <c r="A1736">
        <v>1734</v>
      </c>
      <c r="B1736" s="1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8279</v>
      </c>
      <c r="O1736" t="s">
        <v>8301</v>
      </c>
      <c r="P1736" s="16">
        <f t="shared" si="54"/>
        <v>42102.036527777775</v>
      </c>
      <c r="Q1736" s="17">
        <f t="shared" si="55"/>
        <v>2015</v>
      </c>
    </row>
    <row r="1737" spans="1:17" ht="48" hidden="1" x14ac:dyDescent="0.2">
      <c r="A1737">
        <v>1735</v>
      </c>
      <c r="B1737" s="1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8279</v>
      </c>
      <c r="O1737" t="s">
        <v>8301</v>
      </c>
      <c r="P1737" s="16">
        <f t="shared" si="54"/>
        <v>42559.814178240747</v>
      </c>
      <c r="Q1737" s="17">
        <f t="shared" si="55"/>
        <v>2016</v>
      </c>
    </row>
    <row r="1738" spans="1:17" ht="32" hidden="1" x14ac:dyDescent="0.2">
      <c r="A1738">
        <v>1736</v>
      </c>
      <c r="B1738" s="1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8279</v>
      </c>
      <c r="O1738" t="s">
        <v>8301</v>
      </c>
      <c r="P1738" s="16">
        <f t="shared" si="54"/>
        <v>42286.861493055556</v>
      </c>
      <c r="Q1738" s="17">
        <f t="shared" si="55"/>
        <v>2015</v>
      </c>
    </row>
    <row r="1739" spans="1:17" ht="48" hidden="1" x14ac:dyDescent="0.2">
      <c r="A1739">
        <v>1737</v>
      </c>
      <c r="B1739" s="1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8279</v>
      </c>
      <c r="O1739" t="s">
        <v>8301</v>
      </c>
      <c r="P1739" s="16">
        <f t="shared" si="54"/>
        <v>42175.948981481488</v>
      </c>
      <c r="Q1739" s="17">
        <f t="shared" si="55"/>
        <v>2015</v>
      </c>
    </row>
    <row r="1740" spans="1:17" ht="32" hidden="1" x14ac:dyDescent="0.2">
      <c r="A1740">
        <v>1738</v>
      </c>
      <c r="B1740" s="1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8279</v>
      </c>
      <c r="O1740" t="s">
        <v>8301</v>
      </c>
      <c r="P1740" s="16">
        <f t="shared" si="54"/>
        <v>41884.874328703707</v>
      </c>
      <c r="Q1740" s="17">
        <f t="shared" si="55"/>
        <v>2014</v>
      </c>
    </row>
    <row r="1741" spans="1:17" ht="48" hidden="1" x14ac:dyDescent="0.2">
      <c r="A1741">
        <v>1739</v>
      </c>
      <c r="B1741" s="1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8279</v>
      </c>
      <c r="O1741" t="s">
        <v>8301</v>
      </c>
      <c r="P1741" s="16">
        <f t="shared" si="54"/>
        <v>42435.874212962968</v>
      </c>
      <c r="Q1741" s="17">
        <f t="shared" si="55"/>
        <v>2016</v>
      </c>
    </row>
    <row r="1742" spans="1:17" ht="48" hidden="1" x14ac:dyDescent="0.2">
      <c r="A1742">
        <v>1740</v>
      </c>
      <c r="B1742" s="1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8279</v>
      </c>
      <c r="O1742" t="s">
        <v>8301</v>
      </c>
      <c r="P1742" s="16">
        <f t="shared" si="54"/>
        <v>42171.817384259266</v>
      </c>
      <c r="Q1742" s="17">
        <f t="shared" si="55"/>
        <v>2015</v>
      </c>
    </row>
    <row r="1743" spans="1:17" ht="32" hidden="1" x14ac:dyDescent="0.2">
      <c r="A1743">
        <v>1741</v>
      </c>
      <c r="B1743" s="1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8292</v>
      </c>
      <c r="O1743" t="s">
        <v>8293</v>
      </c>
      <c r="P1743" s="16">
        <f t="shared" si="54"/>
        <v>42120.628136574072</v>
      </c>
      <c r="Q1743" s="17">
        <f t="shared" si="55"/>
        <v>2015</v>
      </c>
    </row>
    <row r="1744" spans="1:17" ht="48" hidden="1" x14ac:dyDescent="0.2">
      <c r="A1744">
        <v>1742</v>
      </c>
      <c r="B1744" s="1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8292</v>
      </c>
      <c r="O1744" t="s">
        <v>8293</v>
      </c>
      <c r="P1744" s="16">
        <f t="shared" si="54"/>
        <v>42710.876967592587</v>
      </c>
      <c r="Q1744" s="17">
        <f t="shared" si="55"/>
        <v>2016</v>
      </c>
    </row>
    <row r="1745" spans="1:17" ht="48" hidden="1" x14ac:dyDescent="0.2">
      <c r="A1745">
        <v>1743</v>
      </c>
      <c r="B1745" s="1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8292</v>
      </c>
      <c r="O1745" t="s">
        <v>8293</v>
      </c>
      <c r="P1745" s="16">
        <f t="shared" si="54"/>
        <v>42586.925636574073</v>
      </c>
      <c r="Q1745" s="17">
        <f t="shared" si="55"/>
        <v>2016</v>
      </c>
    </row>
    <row r="1746" spans="1:17" ht="48" hidden="1" x14ac:dyDescent="0.2">
      <c r="A1746">
        <v>1744</v>
      </c>
      <c r="B1746" s="1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8292</v>
      </c>
      <c r="O1746" t="s">
        <v>8293</v>
      </c>
      <c r="P1746" s="16">
        <f t="shared" si="54"/>
        <v>42026.605057870373</v>
      </c>
      <c r="Q1746" s="17">
        <f t="shared" si="55"/>
        <v>2015</v>
      </c>
    </row>
    <row r="1747" spans="1:17" ht="48" hidden="1" x14ac:dyDescent="0.2">
      <c r="A1747">
        <v>1745</v>
      </c>
      <c r="B1747" s="1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8292</v>
      </c>
      <c r="O1747" t="s">
        <v>8293</v>
      </c>
      <c r="P1747" s="16">
        <f t="shared" si="54"/>
        <v>42690.259699074071</v>
      </c>
      <c r="Q1747" s="17">
        <f t="shared" si="55"/>
        <v>2016</v>
      </c>
    </row>
    <row r="1748" spans="1:17" ht="48" hidden="1" x14ac:dyDescent="0.2">
      <c r="A1748">
        <v>1746</v>
      </c>
      <c r="B1748" s="1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8292</v>
      </c>
      <c r="O1748" t="s">
        <v>8293</v>
      </c>
      <c r="P1748" s="16">
        <f t="shared" si="54"/>
        <v>42668.176701388889</v>
      </c>
      <c r="Q1748" s="17">
        <f t="shared" si="55"/>
        <v>2016</v>
      </c>
    </row>
    <row r="1749" spans="1:17" ht="48" hidden="1" x14ac:dyDescent="0.2">
      <c r="A1749">
        <v>1747</v>
      </c>
      <c r="B1749" s="1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8292</v>
      </c>
      <c r="O1749" t="s">
        <v>8293</v>
      </c>
      <c r="P1749" s="16">
        <f t="shared" si="54"/>
        <v>42292.435532407413</v>
      </c>
      <c r="Q1749" s="17">
        <f t="shared" si="55"/>
        <v>2015</v>
      </c>
    </row>
    <row r="1750" spans="1:17" ht="32" hidden="1" x14ac:dyDescent="0.2">
      <c r="A1750">
        <v>1748</v>
      </c>
      <c r="B1750" s="1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8292</v>
      </c>
      <c r="O1750" t="s">
        <v>8293</v>
      </c>
      <c r="P1750" s="16">
        <f t="shared" si="54"/>
        <v>42219.950729166667</v>
      </c>
      <c r="Q1750" s="17">
        <f t="shared" si="55"/>
        <v>2015</v>
      </c>
    </row>
    <row r="1751" spans="1:17" ht="32" hidden="1" x14ac:dyDescent="0.2">
      <c r="A1751">
        <v>1749</v>
      </c>
      <c r="B1751" s="1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8292</v>
      </c>
      <c r="O1751" t="s">
        <v>8293</v>
      </c>
      <c r="P1751" s="16">
        <f t="shared" si="54"/>
        <v>42758.975937499999</v>
      </c>
      <c r="Q1751" s="17">
        <f t="shared" si="55"/>
        <v>2017</v>
      </c>
    </row>
    <row r="1752" spans="1:17" ht="48" hidden="1" x14ac:dyDescent="0.2">
      <c r="A1752">
        <v>1750</v>
      </c>
      <c r="B1752" s="1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8292</v>
      </c>
      <c r="O1752" t="s">
        <v>8293</v>
      </c>
      <c r="P1752" s="16">
        <f t="shared" si="54"/>
        <v>42454.836851851855</v>
      </c>
      <c r="Q1752" s="17">
        <f t="shared" si="55"/>
        <v>2016</v>
      </c>
    </row>
    <row r="1753" spans="1:17" ht="32" hidden="1" x14ac:dyDescent="0.2">
      <c r="A1753">
        <v>1751</v>
      </c>
      <c r="B1753" s="1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8292</v>
      </c>
      <c r="O1753" t="s">
        <v>8293</v>
      </c>
      <c r="P1753" s="16">
        <f t="shared" si="54"/>
        <v>42052.7815162037</v>
      </c>
      <c r="Q1753" s="17">
        <f t="shared" si="55"/>
        <v>2015</v>
      </c>
    </row>
    <row r="1754" spans="1:17" ht="32" hidden="1" x14ac:dyDescent="0.2">
      <c r="A1754">
        <v>1752</v>
      </c>
      <c r="B1754" s="1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8292</v>
      </c>
      <c r="O1754" t="s">
        <v>8293</v>
      </c>
      <c r="P1754" s="16">
        <f t="shared" si="54"/>
        <v>42627.253263888888</v>
      </c>
      <c r="Q1754" s="17">
        <f t="shared" si="55"/>
        <v>2016</v>
      </c>
    </row>
    <row r="1755" spans="1:17" ht="48" hidden="1" x14ac:dyDescent="0.2">
      <c r="A1755">
        <v>1753</v>
      </c>
      <c r="B1755" s="1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8292</v>
      </c>
      <c r="O1755" t="s">
        <v>8293</v>
      </c>
      <c r="P1755" s="16">
        <f t="shared" si="54"/>
        <v>42420.74962962963</v>
      </c>
      <c r="Q1755" s="17">
        <f t="shared" si="55"/>
        <v>2016</v>
      </c>
    </row>
    <row r="1756" spans="1:17" ht="48" hidden="1" x14ac:dyDescent="0.2">
      <c r="A1756">
        <v>1754</v>
      </c>
      <c r="B1756" s="1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8292</v>
      </c>
      <c r="O1756" t="s">
        <v>8293</v>
      </c>
      <c r="P1756" s="16">
        <f t="shared" si="54"/>
        <v>42067.876770833333</v>
      </c>
      <c r="Q1756" s="17">
        <f t="shared" si="55"/>
        <v>2015</v>
      </c>
    </row>
    <row r="1757" spans="1:17" ht="48" hidden="1" x14ac:dyDescent="0.2">
      <c r="A1757">
        <v>1755</v>
      </c>
      <c r="B1757" s="1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8292</v>
      </c>
      <c r="O1757" t="s">
        <v>8293</v>
      </c>
      <c r="P1757" s="16">
        <f t="shared" si="54"/>
        <v>42252.788900462961</v>
      </c>
      <c r="Q1757" s="17">
        <f t="shared" si="55"/>
        <v>2015</v>
      </c>
    </row>
    <row r="1758" spans="1:17" ht="48" hidden="1" x14ac:dyDescent="0.2">
      <c r="A1758">
        <v>1756</v>
      </c>
      <c r="B1758" s="1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8292</v>
      </c>
      <c r="O1758" t="s">
        <v>8293</v>
      </c>
      <c r="P1758" s="16">
        <f t="shared" si="54"/>
        <v>42571.167465277773</v>
      </c>
      <c r="Q1758" s="17">
        <f t="shared" si="55"/>
        <v>2016</v>
      </c>
    </row>
    <row r="1759" spans="1:17" ht="32" hidden="1" x14ac:dyDescent="0.2">
      <c r="A1759">
        <v>1757</v>
      </c>
      <c r="B1759" s="1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8292</v>
      </c>
      <c r="O1759" t="s">
        <v>8293</v>
      </c>
      <c r="P1759" s="16">
        <f t="shared" si="54"/>
        <v>42733.827349537038</v>
      </c>
      <c r="Q1759" s="17">
        <f t="shared" si="55"/>
        <v>2016</v>
      </c>
    </row>
    <row r="1760" spans="1:17" ht="48" hidden="1" x14ac:dyDescent="0.2">
      <c r="A1760">
        <v>1758</v>
      </c>
      <c r="B1760" s="1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8292</v>
      </c>
      <c r="O1760" t="s">
        <v>8293</v>
      </c>
      <c r="P1760" s="16">
        <f t="shared" si="54"/>
        <v>42505.955925925926</v>
      </c>
      <c r="Q1760" s="17">
        <f t="shared" si="55"/>
        <v>2016</v>
      </c>
    </row>
    <row r="1761" spans="1:17" ht="32" hidden="1" x14ac:dyDescent="0.2">
      <c r="A1761">
        <v>1759</v>
      </c>
      <c r="B1761" s="1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8292</v>
      </c>
      <c r="O1761" t="s">
        <v>8293</v>
      </c>
      <c r="P1761" s="16">
        <f t="shared" si="54"/>
        <v>42068.829039351855</v>
      </c>
      <c r="Q1761" s="17">
        <f t="shared" si="55"/>
        <v>2015</v>
      </c>
    </row>
    <row r="1762" spans="1:17" ht="48" hidden="1" x14ac:dyDescent="0.2">
      <c r="A1762">
        <v>1760</v>
      </c>
      <c r="B1762" s="1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8292</v>
      </c>
      <c r="O1762" t="s">
        <v>8293</v>
      </c>
      <c r="P1762" s="16">
        <f t="shared" si="54"/>
        <v>42405.67260416667</v>
      </c>
      <c r="Q1762" s="17">
        <f t="shared" si="55"/>
        <v>2016</v>
      </c>
    </row>
    <row r="1763" spans="1:17" ht="32" hidden="1" x14ac:dyDescent="0.2">
      <c r="A1763">
        <v>1761</v>
      </c>
      <c r="B1763" s="1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8292</v>
      </c>
      <c r="O1763" t="s">
        <v>8293</v>
      </c>
      <c r="P1763" s="16">
        <f t="shared" si="54"/>
        <v>42209.567824074074</v>
      </c>
      <c r="Q1763" s="17">
        <f t="shared" si="55"/>
        <v>2015</v>
      </c>
    </row>
    <row r="1764" spans="1:17" ht="16" hidden="1" x14ac:dyDescent="0.2">
      <c r="A1764">
        <v>1762</v>
      </c>
      <c r="B1764" s="1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8292</v>
      </c>
      <c r="O1764" t="s">
        <v>8293</v>
      </c>
      <c r="P1764" s="16">
        <f t="shared" si="54"/>
        <v>42410.982002314813</v>
      </c>
      <c r="Q1764" s="17">
        <f t="shared" si="55"/>
        <v>2016</v>
      </c>
    </row>
    <row r="1765" spans="1:17" ht="48" hidden="1" x14ac:dyDescent="0.2">
      <c r="A1765">
        <v>1763</v>
      </c>
      <c r="B1765" s="1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8292</v>
      </c>
      <c r="O1765" t="s">
        <v>8293</v>
      </c>
      <c r="P1765" s="16">
        <f t="shared" si="54"/>
        <v>42636.868518518517</v>
      </c>
      <c r="Q1765" s="17">
        <f t="shared" si="55"/>
        <v>2016</v>
      </c>
    </row>
    <row r="1766" spans="1:17" ht="48" hidden="1" x14ac:dyDescent="0.2">
      <c r="A1766">
        <v>1764</v>
      </c>
      <c r="B1766" s="1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8292</v>
      </c>
      <c r="O1766" t="s">
        <v>8293</v>
      </c>
      <c r="P1766" s="16">
        <f t="shared" si="54"/>
        <v>41825.485868055555</v>
      </c>
      <c r="Q1766" s="17">
        <f t="shared" si="55"/>
        <v>2014</v>
      </c>
    </row>
    <row r="1767" spans="1:17" ht="48" hidden="1" x14ac:dyDescent="0.2">
      <c r="A1767">
        <v>1765</v>
      </c>
      <c r="B1767" s="1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8292</v>
      </c>
      <c r="O1767" t="s">
        <v>8293</v>
      </c>
      <c r="P1767" s="16">
        <f t="shared" si="54"/>
        <v>41834.980462962965</v>
      </c>
      <c r="Q1767" s="17">
        <f t="shared" si="55"/>
        <v>2014</v>
      </c>
    </row>
    <row r="1768" spans="1:17" ht="32" hidden="1" x14ac:dyDescent="0.2">
      <c r="A1768">
        <v>1766</v>
      </c>
      <c r="B1768" s="1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8292</v>
      </c>
      <c r="O1768" t="s">
        <v>8293</v>
      </c>
      <c r="P1768" s="16">
        <f t="shared" si="54"/>
        <v>41855.859814814816</v>
      </c>
      <c r="Q1768" s="17">
        <f t="shared" si="55"/>
        <v>2014</v>
      </c>
    </row>
    <row r="1769" spans="1:17" ht="32" hidden="1" x14ac:dyDescent="0.2">
      <c r="A1769">
        <v>1767</v>
      </c>
      <c r="B1769" s="1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8292</v>
      </c>
      <c r="O1769" t="s">
        <v>8293</v>
      </c>
      <c r="P1769" s="16">
        <f t="shared" si="54"/>
        <v>41824.658379629633</v>
      </c>
      <c r="Q1769" s="17">
        <f t="shared" si="55"/>
        <v>2014</v>
      </c>
    </row>
    <row r="1770" spans="1:17" ht="48" hidden="1" x14ac:dyDescent="0.2">
      <c r="A1770">
        <v>1768</v>
      </c>
      <c r="B1770" s="1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8292</v>
      </c>
      <c r="O1770" t="s">
        <v>8293</v>
      </c>
      <c r="P1770" s="16">
        <f t="shared" si="54"/>
        <v>41849.560694444444</v>
      </c>
      <c r="Q1770" s="17">
        <f t="shared" si="55"/>
        <v>2014</v>
      </c>
    </row>
    <row r="1771" spans="1:17" ht="48" hidden="1" x14ac:dyDescent="0.2">
      <c r="A1771">
        <v>1769</v>
      </c>
      <c r="B1771" s="1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8292</v>
      </c>
      <c r="O1771" t="s">
        <v>8293</v>
      </c>
      <c r="P1771" s="16">
        <f t="shared" si="54"/>
        <v>41987.818969907406</v>
      </c>
      <c r="Q1771" s="17">
        <f t="shared" si="55"/>
        <v>2014</v>
      </c>
    </row>
    <row r="1772" spans="1:17" ht="48" hidden="1" x14ac:dyDescent="0.2">
      <c r="A1772">
        <v>1770</v>
      </c>
      <c r="B1772" s="1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8292</v>
      </c>
      <c r="O1772" t="s">
        <v>8293</v>
      </c>
      <c r="P1772" s="16">
        <f t="shared" si="54"/>
        <v>41891.780023148152</v>
      </c>
      <c r="Q1772" s="17">
        <f t="shared" si="55"/>
        <v>2014</v>
      </c>
    </row>
    <row r="1773" spans="1:17" ht="48" hidden="1" x14ac:dyDescent="0.2">
      <c r="A1773">
        <v>1771</v>
      </c>
      <c r="B1773" s="1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8292</v>
      </c>
      <c r="O1773" t="s">
        <v>8293</v>
      </c>
      <c r="P1773" s="16">
        <f t="shared" si="54"/>
        <v>41905.979629629634</v>
      </c>
      <c r="Q1773" s="17">
        <f t="shared" si="55"/>
        <v>2014</v>
      </c>
    </row>
    <row r="1774" spans="1:17" ht="32" hidden="1" x14ac:dyDescent="0.2">
      <c r="A1774">
        <v>1772</v>
      </c>
      <c r="B1774" s="1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8292</v>
      </c>
      <c r="O1774" t="s">
        <v>8293</v>
      </c>
      <c r="P1774" s="16">
        <f t="shared" si="54"/>
        <v>41766.718009259261</v>
      </c>
      <c r="Q1774" s="17">
        <f t="shared" si="55"/>
        <v>2014</v>
      </c>
    </row>
    <row r="1775" spans="1:17" ht="48" hidden="1" x14ac:dyDescent="0.2">
      <c r="A1775">
        <v>1773</v>
      </c>
      <c r="B1775" s="1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8292</v>
      </c>
      <c r="O1775" t="s">
        <v>8293</v>
      </c>
      <c r="P1775" s="16">
        <f t="shared" si="54"/>
        <v>41978.760393518518</v>
      </c>
      <c r="Q1775" s="17">
        <f t="shared" si="55"/>
        <v>2014</v>
      </c>
    </row>
    <row r="1776" spans="1:17" ht="48" hidden="1" x14ac:dyDescent="0.2">
      <c r="A1776">
        <v>1774</v>
      </c>
      <c r="B1776" s="1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8292</v>
      </c>
      <c r="O1776" t="s">
        <v>8293</v>
      </c>
      <c r="P1776" s="16">
        <f t="shared" si="54"/>
        <v>41930.218657407408</v>
      </c>
      <c r="Q1776" s="17">
        <f t="shared" si="55"/>
        <v>2014</v>
      </c>
    </row>
    <row r="1777" spans="1:17" ht="48" hidden="1" x14ac:dyDescent="0.2">
      <c r="A1777">
        <v>1775</v>
      </c>
      <c r="B1777" s="1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8292</v>
      </c>
      <c r="O1777" t="s">
        <v>8293</v>
      </c>
      <c r="P1777" s="16">
        <f t="shared" si="54"/>
        <v>41891.976388888892</v>
      </c>
      <c r="Q1777" s="17">
        <f t="shared" si="55"/>
        <v>2014</v>
      </c>
    </row>
    <row r="1778" spans="1:17" ht="48" hidden="1" x14ac:dyDescent="0.2">
      <c r="A1778">
        <v>1776</v>
      </c>
      <c r="B1778" s="1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8292</v>
      </c>
      <c r="O1778" t="s">
        <v>8293</v>
      </c>
      <c r="P1778" s="16">
        <f t="shared" si="54"/>
        <v>41905.95684027778</v>
      </c>
      <c r="Q1778" s="17">
        <f t="shared" si="55"/>
        <v>2014</v>
      </c>
    </row>
    <row r="1779" spans="1:17" ht="48" hidden="1" x14ac:dyDescent="0.2">
      <c r="A1779">
        <v>1777</v>
      </c>
      <c r="B1779" s="1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8292</v>
      </c>
      <c r="O1779" t="s">
        <v>8293</v>
      </c>
      <c r="P1779" s="16">
        <f t="shared" si="54"/>
        <v>42025.357094907406</v>
      </c>
      <c r="Q1779" s="17">
        <f t="shared" si="55"/>
        <v>2015</v>
      </c>
    </row>
    <row r="1780" spans="1:17" ht="48" hidden="1" x14ac:dyDescent="0.2">
      <c r="A1780">
        <v>1778</v>
      </c>
      <c r="B1780" s="1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8292</v>
      </c>
      <c r="O1780" t="s">
        <v>8293</v>
      </c>
      <c r="P1780" s="16">
        <f t="shared" si="54"/>
        <v>42045.86336805555</v>
      </c>
      <c r="Q1780" s="17">
        <f t="shared" si="55"/>
        <v>2015</v>
      </c>
    </row>
    <row r="1781" spans="1:17" ht="48" hidden="1" x14ac:dyDescent="0.2">
      <c r="A1781">
        <v>1779</v>
      </c>
      <c r="B1781" s="1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8292</v>
      </c>
      <c r="O1781" t="s">
        <v>8293</v>
      </c>
      <c r="P1781" s="16">
        <f t="shared" si="54"/>
        <v>42585.691898148143</v>
      </c>
      <c r="Q1781" s="17">
        <f t="shared" si="55"/>
        <v>2016</v>
      </c>
    </row>
    <row r="1782" spans="1:17" ht="48" hidden="1" x14ac:dyDescent="0.2">
      <c r="A1782">
        <v>1780</v>
      </c>
      <c r="B1782" s="1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8292</v>
      </c>
      <c r="O1782" t="s">
        <v>8293</v>
      </c>
      <c r="P1782" s="16">
        <f t="shared" si="54"/>
        <v>42493.600810185191</v>
      </c>
      <c r="Q1782" s="17">
        <f t="shared" si="55"/>
        <v>2016</v>
      </c>
    </row>
    <row r="1783" spans="1:17" ht="48" hidden="1" x14ac:dyDescent="0.2">
      <c r="A1783">
        <v>1781</v>
      </c>
      <c r="B1783" s="1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8292</v>
      </c>
      <c r="O1783" t="s">
        <v>8293</v>
      </c>
      <c r="P1783" s="16">
        <f t="shared" si="54"/>
        <v>42597.617418981477</v>
      </c>
      <c r="Q1783" s="17">
        <f t="shared" si="55"/>
        <v>2016</v>
      </c>
    </row>
    <row r="1784" spans="1:17" ht="48" hidden="1" x14ac:dyDescent="0.2">
      <c r="A1784">
        <v>1782</v>
      </c>
      <c r="B1784" s="1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8292</v>
      </c>
      <c r="O1784" t="s">
        <v>8293</v>
      </c>
      <c r="P1784" s="16">
        <f t="shared" si="54"/>
        <v>42388.575104166666</v>
      </c>
      <c r="Q1784" s="17">
        <f t="shared" si="55"/>
        <v>2016</v>
      </c>
    </row>
    <row r="1785" spans="1:17" ht="48" hidden="1" x14ac:dyDescent="0.2">
      <c r="A1785">
        <v>1783</v>
      </c>
      <c r="B1785" s="1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8292</v>
      </c>
      <c r="O1785" t="s">
        <v>8293</v>
      </c>
      <c r="P1785" s="16">
        <f t="shared" si="54"/>
        <v>42115.949976851851</v>
      </c>
      <c r="Q1785" s="17">
        <f t="shared" si="55"/>
        <v>2015</v>
      </c>
    </row>
    <row r="1786" spans="1:17" ht="48" hidden="1" x14ac:dyDescent="0.2">
      <c r="A1786">
        <v>1784</v>
      </c>
      <c r="B1786" s="1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8292</v>
      </c>
      <c r="O1786" t="s">
        <v>8293</v>
      </c>
      <c r="P1786" s="16">
        <f t="shared" si="54"/>
        <v>42003.655555555553</v>
      </c>
      <c r="Q1786" s="17">
        <f t="shared" si="55"/>
        <v>2014</v>
      </c>
    </row>
    <row r="1787" spans="1:17" ht="48" hidden="1" x14ac:dyDescent="0.2">
      <c r="A1787">
        <v>1785</v>
      </c>
      <c r="B1787" s="1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8292</v>
      </c>
      <c r="O1787" t="s">
        <v>8293</v>
      </c>
      <c r="P1787" s="16">
        <f t="shared" si="54"/>
        <v>41897.134895833333</v>
      </c>
      <c r="Q1787" s="17">
        <f t="shared" si="55"/>
        <v>2014</v>
      </c>
    </row>
    <row r="1788" spans="1:17" ht="48" hidden="1" x14ac:dyDescent="0.2">
      <c r="A1788">
        <v>1786</v>
      </c>
      <c r="B1788" s="1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8292</v>
      </c>
      <c r="O1788" t="s">
        <v>8293</v>
      </c>
      <c r="P1788" s="16">
        <f t="shared" si="54"/>
        <v>41958.550659722227</v>
      </c>
      <c r="Q1788" s="17">
        <f t="shared" si="55"/>
        <v>2014</v>
      </c>
    </row>
    <row r="1789" spans="1:17" ht="48" hidden="1" x14ac:dyDescent="0.2">
      <c r="A1789">
        <v>1787</v>
      </c>
      <c r="B1789" s="1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8292</v>
      </c>
      <c r="O1789" t="s">
        <v>8293</v>
      </c>
      <c r="P1789" s="16">
        <f t="shared" si="54"/>
        <v>42068.65552083333</v>
      </c>
      <c r="Q1789" s="17">
        <f t="shared" si="55"/>
        <v>2015</v>
      </c>
    </row>
    <row r="1790" spans="1:17" ht="48" hidden="1" x14ac:dyDescent="0.2">
      <c r="A1790">
        <v>1788</v>
      </c>
      <c r="B1790" s="1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8292</v>
      </c>
      <c r="O1790" t="s">
        <v>8293</v>
      </c>
      <c r="P1790" s="16">
        <f t="shared" si="54"/>
        <v>41913.94840277778</v>
      </c>
      <c r="Q1790" s="17">
        <f t="shared" si="55"/>
        <v>2014</v>
      </c>
    </row>
    <row r="1791" spans="1:17" ht="48" hidden="1" x14ac:dyDescent="0.2">
      <c r="A1791">
        <v>1789</v>
      </c>
      <c r="B1791" s="1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8292</v>
      </c>
      <c r="O1791" t="s">
        <v>8293</v>
      </c>
      <c r="P1791" s="16">
        <f t="shared" si="54"/>
        <v>41956.250034722223</v>
      </c>
      <c r="Q1791" s="17">
        <f t="shared" si="55"/>
        <v>2014</v>
      </c>
    </row>
    <row r="1792" spans="1:17" ht="48" hidden="1" x14ac:dyDescent="0.2">
      <c r="A1792">
        <v>1790</v>
      </c>
      <c r="B1792" s="1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8292</v>
      </c>
      <c r="O1792" t="s">
        <v>8293</v>
      </c>
      <c r="P1792" s="16">
        <f t="shared" si="54"/>
        <v>42010.674513888895</v>
      </c>
      <c r="Q1792" s="17">
        <f t="shared" si="55"/>
        <v>2015</v>
      </c>
    </row>
    <row r="1793" spans="1:17" ht="32" hidden="1" x14ac:dyDescent="0.2">
      <c r="A1793">
        <v>1791</v>
      </c>
      <c r="B1793" s="1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8292</v>
      </c>
      <c r="O1793" t="s">
        <v>8293</v>
      </c>
      <c r="P1793" s="16">
        <f t="shared" si="54"/>
        <v>41973.740335648152</v>
      </c>
      <c r="Q1793" s="17">
        <f t="shared" si="55"/>
        <v>2014</v>
      </c>
    </row>
    <row r="1794" spans="1:17" ht="32" hidden="1" x14ac:dyDescent="0.2">
      <c r="A1794">
        <v>1792</v>
      </c>
      <c r="B1794" s="1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8292</v>
      </c>
      <c r="O1794" t="s">
        <v>8293</v>
      </c>
      <c r="P1794" s="16">
        <f t="shared" si="54"/>
        <v>42189.031041666662</v>
      </c>
      <c r="Q1794" s="17">
        <f t="shared" si="55"/>
        <v>2015</v>
      </c>
    </row>
    <row r="1795" spans="1:17" ht="48" hidden="1" x14ac:dyDescent="0.2">
      <c r="A1795">
        <v>1793</v>
      </c>
      <c r="B1795" s="1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8292</v>
      </c>
      <c r="O1795" t="s">
        <v>8293</v>
      </c>
      <c r="P1795" s="16">
        <f t="shared" ref="P1795:P1858" si="56">(((J1795/60)/60)/24)+DATE(1970,1,1)</f>
        <v>41940.89166666667</v>
      </c>
      <c r="Q1795" s="17">
        <f t="shared" ref="Q1795:Q1858" si="57">YEAR(P1795)</f>
        <v>2014</v>
      </c>
    </row>
    <row r="1796" spans="1:17" ht="48" hidden="1" x14ac:dyDescent="0.2">
      <c r="A1796">
        <v>1794</v>
      </c>
      <c r="B1796" s="1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8292</v>
      </c>
      <c r="O1796" t="s">
        <v>8293</v>
      </c>
      <c r="P1796" s="16">
        <f t="shared" si="56"/>
        <v>42011.551180555558</v>
      </c>
      <c r="Q1796" s="17">
        <f t="shared" si="57"/>
        <v>2015</v>
      </c>
    </row>
    <row r="1797" spans="1:17" ht="48" hidden="1" x14ac:dyDescent="0.2">
      <c r="A1797">
        <v>1795</v>
      </c>
      <c r="B1797" s="1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8292</v>
      </c>
      <c r="O1797" t="s">
        <v>8293</v>
      </c>
      <c r="P1797" s="16">
        <f t="shared" si="56"/>
        <v>42628.288668981477</v>
      </c>
      <c r="Q1797" s="17">
        <f t="shared" si="57"/>
        <v>2016</v>
      </c>
    </row>
    <row r="1798" spans="1:17" ht="48" hidden="1" x14ac:dyDescent="0.2">
      <c r="A1798">
        <v>1796</v>
      </c>
      <c r="B1798" s="1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8292</v>
      </c>
      <c r="O1798" t="s">
        <v>8293</v>
      </c>
      <c r="P1798" s="16">
        <f t="shared" si="56"/>
        <v>42515.439421296294</v>
      </c>
      <c r="Q1798" s="17">
        <f t="shared" si="57"/>
        <v>2016</v>
      </c>
    </row>
    <row r="1799" spans="1:17" ht="48" hidden="1" x14ac:dyDescent="0.2">
      <c r="A1799">
        <v>1797</v>
      </c>
      <c r="B1799" s="1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8292</v>
      </c>
      <c r="O1799" t="s">
        <v>8293</v>
      </c>
      <c r="P1799" s="16">
        <f t="shared" si="56"/>
        <v>42689.56931712963</v>
      </c>
      <c r="Q1799" s="17">
        <f t="shared" si="57"/>
        <v>2016</v>
      </c>
    </row>
    <row r="1800" spans="1:17" ht="48" hidden="1" x14ac:dyDescent="0.2">
      <c r="A1800">
        <v>1798</v>
      </c>
      <c r="B1800" s="1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8292</v>
      </c>
      <c r="O1800" t="s">
        <v>8293</v>
      </c>
      <c r="P1800" s="16">
        <f t="shared" si="56"/>
        <v>42344.32677083333</v>
      </c>
      <c r="Q1800" s="17">
        <f t="shared" si="57"/>
        <v>2015</v>
      </c>
    </row>
    <row r="1801" spans="1:17" ht="32" hidden="1" x14ac:dyDescent="0.2">
      <c r="A1801">
        <v>1799</v>
      </c>
      <c r="B1801" s="1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8292</v>
      </c>
      <c r="O1801" t="s">
        <v>8293</v>
      </c>
      <c r="P1801" s="16">
        <f t="shared" si="56"/>
        <v>41934.842685185184</v>
      </c>
      <c r="Q1801" s="17">
        <f t="shared" si="57"/>
        <v>2014</v>
      </c>
    </row>
    <row r="1802" spans="1:17" ht="48" hidden="1" x14ac:dyDescent="0.2">
      <c r="A1802">
        <v>1800</v>
      </c>
      <c r="B1802" s="1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8292</v>
      </c>
      <c r="O1802" t="s">
        <v>8293</v>
      </c>
      <c r="P1802" s="16">
        <f t="shared" si="56"/>
        <v>42623.606134259258</v>
      </c>
      <c r="Q1802" s="17">
        <f t="shared" si="57"/>
        <v>2016</v>
      </c>
    </row>
    <row r="1803" spans="1:17" ht="48" hidden="1" x14ac:dyDescent="0.2">
      <c r="A1803">
        <v>1801</v>
      </c>
      <c r="B1803" s="1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8292</v>
      </c>
      <c r="O1803" t="s">
        <v>8293</v>
      </c>
      <c r="P1803" s="16">
        <f t="shared" si="56"/>
        <v>42321.660509259258</v>
      </c>
      <c r="Q1803" s="17">
        <f t="shared" si="57"/>
        <v>2015</v>
      </c>
    </row>
    <row r="1804" spans="1:17" ht="32" hidden="1" x14ac:dyDescent="0.2">
      <c r="A1804">
        <v>1802</v>
      </c>
      <c r="B1804" s="1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8292</v>
      </c>
      <c r="O1804" t="s">
        <v>8293</v>
      </c>
      <c r="P1804" s="16">
        <f t="shared" si="56"/>
        <v>42159.47256944445</v>
      </c>
      <c r="Q1804" s="17">
        <f t="shared" si="57"/>
        <v>2015</v>
      </c>
    </row>
    <row r="1805" spans="1:17" ht="48" hidden="1" x14ac:dyDescent="0.2">
      <c r="A1805">
        <v>1803</v>
      </c>
      <c r="B1805" s="1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8292</v>
      </c>
      <c r="O1805" t="s">
        <v>8293</v>
      </c>
      <c r="P1805" s="16">
        <f t="shared" si="56"/>
        <v>42018.071550925932</v>
      </c>
      <c r="Q1805" s="17">
        <f t="shared" si="57"/>
        <v>2015</v>
      </c>
    </row>
    <row r="1806" spans="1:17" ht="48" hidden="1" x14ac:dyDescent="0.2">
      <c r="A1806">
        <v>1804</v>
      </c>
      <c r="B1806" s="1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8292</v>
      </c>
      <c r="O1806" t="s">
        <v>8293</v>
      </c>
      <c r="P1806" s="16">
        <f t="shared" si="56"/>
        <v>42282.678287037037</v>
      </c>
      <c r="Q1806" s="17">
        <f t="shared" si="57"/>
        <v>2015</v>
      </c>
    </row>
    <row r="1807" spans="1:17" ht="48" hidden="1" x14ac:dyDescent="0.2">
      <c r="A1807">
        <v>1805</v>
      </c>
      <c r="B1807" s="1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8292</v>
      </c>
      <c r="O1807" t="s">
        <v>8293</v>
      </c>
      <c r="P1807" s="16">
        <f t="shared" si="56"/>
        <v>42247.803912037038</v>
      </c>
      <c r="Q1807" s="17">
        <f t="shared" si="57"/>
        <v>2015</v>
      </c>
    </row>
    <row r="1808" spans="1:17" ht="48" hidden="1" x14ac:dyDescent="0.2">
      <c r="A1808">
        <v>1806</v>
      </c>
      <c r="B1808" s="1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8292</v>
      </c>
      <c r="O1808" t="s">
        <v>8293</v>
      </c>
      <c r="P1808" s="16">
        <f t="shared" si="56"/>
        <v>41877.638298611113</v>
      </c>
      <c r="Q1808" s="17">
        <f t="shared" si="57"/>
        <v>2014</v>
      </c>
    </row>
    <row r="1809" spans="1:17" ht="32" hidden="1" x14ac:dyDescent="0.2">
      <c r="A1809">
        <v>1807</v>
      </c>
      <c r="B1809" s="1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8292</v>
      </c>
      <c r="O1809" t="s">
        <v>8293</v>
      </c>
      <c r="P1809" s="16">
        <f t="shared" si="56"/>
        <v>41880.068437499998</v>
      </c>
      <c r="Q1809" s="17">
        <f t="shared" si="57"/>
        <v>2014</v>
      </c>
    </row>
    <row r="1810" spans="1:17" ht="48" hidden="1" x14ac:dyDescent="0.2">
      <c r="A1810">
        <v>1808</v>
      </c>
      <c r="B1810" s="1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8292</v>
      </c>
      <c r="O1810" t="s">
        <v>8293</v>
      </c>
      <c r="P1810" s="16">
        <f t="shared" si="56"/>
        <v>42742.680902777778</v>
      </c>
      <c r="Q1810" s="17">
        <f t="shared" si="57"/>
        <v>2017</v>
      </c>
    </row>
    <row r="1811" spans="1:17" ht="48" hidden="1" x14ac:dyDescent="0.2">
      <c r="A1811">
        <v>1809</v>
      </c>
      <c r="B1811" s="1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8292</v>
      </c>
      <c r="O1811" t="s">
        <v>8293</v>
      </c>
      <c r="P1811" s="16">
        <f t="shared" si="56"/>
        <v>42029.907858796301</v>
      </c>
      <c r="Q1811" s="17">
        <f t="shared" si="57"/>
        <v>2015</v>
      </c>
    </row>
    <row r="1812" spans="1:17" ht="48" hidden="1" x14ac:dyDescent="0.2">
      <c r="A1812">
        <v>1810</v>
      </c>
      <c r="B1812" s="1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8292</v>
      </c>
      <c r="O1812" t="s">
        <v>8293</v>
      </c>
      <c r="P1812" s="16">
        <f t="shared" si="56"/>
        <v>41860.91002314815</v>
      </c>
      <c r="Q1812" s="17">
        <f t="shared" si="57"/>
        <v>2014</v>
      </c>
    </row>
    <row r="1813" spans="1:17" ht="32" hidden="1" x14ac:dyDescent="0.2">
      <c r="A1813">
        <v>1811</v>
      </c>
      <c r="B1813" s="1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8292</v>
      </c>
      <c r="O1813" t="s">
        <v>8293</v>
      </c>
      <c r="P1813" s="16">
        <f t="shared" si="56"/>
        <v>41876.433680555558</v>
      </c>
      <c r="Q1813" s="17">
        <f t="shared" si="57"/>
        <v>2014</v>
      </c>
    </row>
    <row r="1814" spans="1:17" ht="48" hidden="1" x14ac:dyDescent="0.2">
      <c r="A1814">
        <v>1812</v>
      </c>
      <c r="B1814" s="1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8292</v>
      </c>
      <c r="O1814" t="s">
        <v>8293</v>
      </c>
      <c r="P1814" s="16">
        <f t="shared" si="56"/>
        <v>42524.318703703699</v>
      </c>
      <c r="Q1814" s="17">
        <f t="shared" si="57"/>
        <v>2016</v>
      </c>
    </row>
    <row r="1815" spans="1:17" ht="48" hidden="1" x14ac:dyDescent="0.2">
      <c r="A1815">
        <v>1813</v>
      </c>
      <c r="B1815" s="1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8292</v>
      </c>
      <c r="O1815" t="s">
        <v>8293</v>
      </c>
      <c r="P1815" s="16">
        <f t="shared" si="56"/>
        <v>41829.889027777775</v>
      </c>
      <c r="Q1815" s="17">
        <f t="shared" si="57"/>
        <v>2014</v>
      </c>
    </row>
    <row r="1816" spans="1:17" ht="48" hidden="1" x14ac:dyDescent="0.2">
      <c r="A1816">
        <v>1814</v>
      </c>
      <c r="B1816" s="1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8292</v>
      </c>
      <c r="O1816" t="s">
        <v>8293</v>
      </c>
      <c r="P1816" s="16">
        <f t="shared" si="56"/>
        <v>42033.314074074078</v>
      </c>
      <c r="Q1816" s="17">
        <f t="shared" si="57"/>
        <v>2015</v>
      </c>
    </row>
    <row r="1817" spans="1:17" ht="48" hidden="1" x14ac:dyDescent="0.2">
      <c r="A1817">
        <v>1815</v>
      </c>
      <c r="B1817" s="1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8292</v>
      </c>
      <c r="O1817" t="s">
        <v>8293</v>
      </c>
      <c r="P1817" s="16">
        <f t="shared" si="56"/>
        <v>42172.906678240746</v>
      </c>
      <c r="Q1817" s="17">
        <f t="shared" si="57"/>
        <v>2015</v>
      </c>
    </row>
    <row r="1818" spans="1:17" ht="48" hidden="1" x14ac:dyDescent="0.2">
      <c r="A1818">
        <v>1816</v>
      </c>
      <c r="B1818" s="1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8292</v>
      </c>
      <c r="O1818" t="s">
        <v>8293</v>
      </c>
      <c r="P1818" s="16">
        <f t="shared" si="56"/>
        <v>42548.876192129625</v>
      </c>
      <c r="Q1818" s="17">
        <f t="shared" si="57"/>
        <v>2016</v>
      </c>
    </row>
    <row r="1819" spans="1:17" ht="32" hidden="1" x14ac:dyDescent="0.2">
      <c r="A1819">
        <v>1817</v>
      </c>
      <c r="B1819" s="1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8292</v>
      </c>
      <c r="O1819" t="s">
        <v>8293</v>
      </c>
      <c r="P1819" s="16">
        <f t="shared" si="56"/>
        <v>42705.662118055552</v>
      </c>
      <c r="Q1819" s="17">
        <f t="shared" si="57"/>
        <v>2016</v>
      </c>
    </row>
    <row r="1820" spans="1:17" ht="32" hidden="1" x14ac:dyDescent="0.2">
      <c r="A1820">
        <v>1818</v>
      </c>
      <c r="B1820" s="1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8292</v>
      </c>
      <c r="O1820" t="s">
        <v>8293</v>
      </c>
      <c r="P1820" s="16">
        <f t="shared" si="56"/>
        <v>42067.234375</v>
      </c>
      <c r="Q1820" s="17">
        <f t="shared" si="57"/>
        <v>2015</v>
      </c>
    </row>
    <row r="1821" spans="1:17" ht="48" hidden="1" x14ac:dyDescent="0.2">
      <c r="A1821">
        <v>1819</v>
      </c>
      <c r="B1821" s="1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8292</v>
      </c>
      <c r="O1821" t="s">
        <v>8293</v>
      </c>
      <c r="P1821" s="16">
        <f t="shared" si="56"/>
        <v>41820.752268518518</v>
      </c>
      <c r="Q1821" s="17">
        <f t="shared" si="57"/>
        <v>2014</v>
      </c>
    </row>
    <row r="1822" spans="1:17" ht="48" hidden="1" x14ac:dyDescent="0.2">
      <c r="A1822">
        <v>1820</v>
      </c>
      <c r="B1822" s="1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8292</v>
      </c>
      <c r="O1822" t="s">
        <v>8293</v>
      </c>
      <c r="P1822" s="16">
        <f t="shared" si="56"/>
        <v>42065.084375000006</v>
      </c>
      <c r="Q1822" s="17">
        <f t="shared" si="57"/>
        <v>2015</v>
      </c>
    </row>
    <row r="1823" spans="1:17" ht="48" hidden="1" x14ac:dyDescent="0.2">
      <c r="A1823">
        <v>1821</v>
      </c>
      <c r="B1823" s="1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8279</v>
      </c>
      <c r="O1823" t="s">
        <v>8280</v>
      </c>
      <c r="P1823" s="16">
        <f t="shared" si="56"/>
        <v>40926.319062499999</v>
      </c>
      <c r="Q1823" s="17">
        <f t="shared" si="57"/>
        <v>2012</v>
      </c>
    </row>
    <row r="1824" spans="1:17" ht="32" hidden="1" x14ac:dyDescent="0.2">
      <c r="A1824">
        <v>1822</v>
      </c>
      <c r="B1824" s="1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8279</v>
      </c>
      <c r="O1824" t="s">
        <v>8280</v>
      </c>
      <c r="P1824" s="16">
        <f t="shared" si="56"/>
        <v>41634.797013888885</v>
      </c>
      <c r="Q1824" s="17">
        <f t="shared" si="57"/>
        <v>2013</v>
      </c>
    </row>
    <row r="1825" spans="1:17" ht="48" hidden="1" x14ac:dyDescent="0.2">
      <c r="A1825">
        <v>1823</v>
      </c>
      <c r="B1825" s="1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8279</v>
      </c>
      <c r="O1825" t="s">
        <v>8280</v>
      </c>
      <c r="P1825" s="16">
        <f t="shared" si="56"/>
        <v>41176.684907407405</v>
      </c>
      <c r="Q1825" s="17">
        <f t="shared" si="57"/>
        <v>2012</v>
      </c>
    </row>
    <row r="1826" spans="1:17" ht="16" hidden="1" x14ac:dyDescent="0.2">
      <c r="A1826">
        <v>1824</v>
      </c>
      <c r="B1826" s="1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8279</v>
      </c>
      <c r="O1826" t="s">
        <v>8280</v>
      </c>
      <c r="P1826" s="16">
        <f t="shared" si="56"/>
        <v>41626.916284722225</v>
      </c>
      <c r="Q1826" s="17">
        <f t="shared" si="57"/>
        <v>2013</v>
      </c>
    </row>
    <row r="1827" spans="1:17" ht="48" hidden="1" x14ac:dyDescent="0.2">
      <c r="A1827">
        <v>1825</v>
      </c>
      <c r="B1827" s="1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8279</v>
      </c>
      <c r="O1827" t="s">
        <v>8280</v>
      </c>
      <c r="P1827" s="16">
        <f t="shared" si="56"/>
        <v>41443.83452546296</v>
      </c>
      <c r="Q1827" s="17">
        <f t="shared" si="57"/>
        <v>2013</v>
      </c>
    </row>
    <row r="1828" spans="1:17" ht="16" hidden="1" x14ac:dyDescent="0.2">
      <c r="A1828">
        <v>1826</v>
      </c>
      <c r="B1828" s="1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8279</v>
      </c>
      <c r="O1828" t="s">
        <v>8280</v>
      </c>
      <c r="P1828" s="16">
        <f t="shared" si="56"/>
        <v>41657.923807870371</v>
      </c>
      <c r="Q1828" s="17">
        <f t="shared" si="57"/>
        <v>2014</v>
      </c>
    </row>
    <row r="1829" spans="1:17" ht="48" hidden="1" x14ac:dyDescent="0.2">
      <c r="A1829">
        <v>1827</v>
      </c>
      <c r="B1829" s="1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8279</v>
      </c>
      <c r="O1829" t="s">
        <v>8280</v>
      </c>
      <c r="P1829" s="16">
        <f t="shared" si="56"/>
        <v>40555.325937499998</v>
      </c>
      <c r="Q1829" s="17">
        <f t="shared" si="57"/>
        <v>2011</v>
      </c>
    </row>
    <row r="1830" spans="1:17" ht="48" hidden="1" x14ac:dyDescent="0.2">
      <c r="A1830">
        <v>1828</v>
      </c>
      <c r="B1830" s="1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8279</v>
      </c>
      <c r="O1830" t="s">
        <v>8280</v>
      </c>
      <c r="P1830" s="16">
        <f t="shared" si="56"/>
        <v>41736.899652777778</v>
      </c>
      <c r="Q1830" s="17">
        <f t="shared" si="57"/>
        <v>2014</v>
      </c>
    </row>
    <row r="1831" spans="1:17" ht="48" hidden="1" x14ac:dyDescent="0.2">
      <c r="A1831">
        <v>1829</v>
      </c>
      <c r="B1831" s="1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8279</v>
      </c>
      <c r="O1831" t="s">
        <v>8280</v>
      </c>
      <c r="P1831" s="16">
        <f t="shared" si="56"/>
        <v>40516.087627314817</v>
      </c>
      <c r="Q1831" s="17">
        <f t="shared" si="57"/>
        <v>2010</v>
      </c>
    </row>
    <row r="1832" spans="1:17" ht="48" hidden="1" x14ac:dyDescent="0.2">
      <c r="A1832">
        <v>1830</v>
      </c>
      <c r="B1832" s="1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8279</v>
      </c>
      <c r="O1832" t="s">
        <v>8280</v>
      </c>
      <c r="P1832" s="16">
        <f t="shared" si="56"/>
        <v>41664.684108796297</v>
      </c>
      <c r="Q1832" s="17">
        <f t="shared" si="57"/>
        <v>2014</v>
      </c>
    </row>
    <row r="1833" spans="1:17" ht="48" hidden="1" x14ac:dyDescent="0.2">
      <c r="A1833">
        <v>1831</v>
      </c>
      <c r="B1833" s="1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8279</v>
      </c>
      <c r="O1833" t="s">
        <v>8280</v>
      </c>
      <c r="P1833" s="16">
        <f t="shared" si="56"/>
        <v>41026.996099537035</v>
      </c>
      <c r="Q1833" s="17">
        <f t="shared" si="57"/>
        <v>2012</v>
      </c>
    </row>
    <row r="1834" spans="1:17" ht="48" hidden="1" x14ac:dyDescent="0.2">
      <c r="A1834">
        <v>1832</v>
      </c>
      <c r="B1834" s="1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8279</v>
      </c>
      <c r="O1834" t="s">
        <v>8280</v>
      </c>
      <c r="P1834" s="16">
        <f t="shared" si="56"/>
        <v>40576.539664351854</v>
      </c>
      <c r="Q1834" s="17">
        <f t="shared" si="57"/>
        <v>2011</v>
      </c>
    </row>
    <row r="1835" spans="1:17" ht="48" hidden="1" x14ac:dyDescent="0.2">
      <c r="A1835">
        <v>1833</v>
      </c>
      <c r="B1835" s="1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8279</v>
      </c>
      <c r="O1835" t="s">
        <v>8280</v>
      </c>
      <c r="P1835" s="16">
        <f t="shared" si="56"/>
        <v>41303.044016203705</v>
      </c>
      <c r="Q1835" s="17">
        <f t="shared" si="57"/>
        <v>2013</v>
      </c>
    </row>
    <row r="1836" spans="1:17" ht="32" hidden="1" x14ac:dyDescent="0.2">
      <c r="A1836">
        <v>1834</v>
      </c>
      <c r="B1836" s="1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8279</v>
      </c>
      <c r="O1836" t="s">
        <v>8280</v>
      </c>
      <c r="P1836" s="16">
        <f t="shared" si="56"/>
        <v>41988.964062500003</v>
      </c>
      <c r="Q1836" s="17">
        <f t="shared" si="57"/>
        <v>2014</v>
      </c>
    </row>
    <row r="1837" spans="1:17" ht="64" hidden="1" x14ac:dyDescent="0.2">
      <c r="A1837">
        <v>1835</v>
      </c>
      <c r="B1837" s="1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8279</v>
      </c>
      <c r="O1837" t="s">
        <v>8280</v>
      </c>
      <c r="P1837" s="16">
        <f t="shared" si="56"/>
        <v>42430.702210648145</v>
      </c>
      <c r="Q1837" s="17">
        <f t="shared" si="57"/>
        <v>2016</v>
      </c>
    </row>
    <row r="1838" spans="1:17" ht="16" hidden="1" x14ac:dyDescent="0.2">
      <c r="A1838">
        <v>1836</v>
      </c>
      <c r="B1838" s="1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8279</v>
      </c>
      <c r="O1838" t="s">
        <v>8280</v>
      </c>
      <c r="P1838" s="16">
        <f t="shared" si="56"/>
        <v>41305.809363425928</v>
      </c>
      <c r="Q1838" s="17">
        <f t="shared" si="57"/>
        <v>2013</v>
      </c>
    </row>
    <row r="1839" spans="1:17" ht="48" hidden="1" x14ac:dyDescent="0.2">
      <c r="A1839">
        <v>1837</v>
      </c>
      <c r="B1839" s="1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8279</v>
      </c>
      <c r="O1839" t="s">
        <v>8280</v>
      </c>
      <c r="P1839" s="16">
        <f t="shared" si="56"/>
        <v>40926.047858796301</v>
      </c>
      <c r="Q1839" s="17">
        <f t="shared" si="57"/>
        <v>2012</v>
      </c>
    </row>
    <row r="1840" spans="1:17" ht="48" hidden="1" x14ac:dyDescent="0.2">
      <c r="A1840">
        <v>1838</v>
      </c>
      <c r="B1840" s="1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8279</v>
      </c>
      <c r="O1840" t="s">
        <v>8280</v>
      </c>
      <c r="P1840" s="16">
        <f t="shared" si="56"/>
        <v>40788.786539351851</v>
      </c>
      <c r="Q1840" s="17">
        <f t="shared" si="57"/>
        <v>2011</v>
      </c>
    </row>
    <row r="1841" spans="1:17" ht="48" hidden="1" x14ac:dyDescent="0.2">
      <c r="A1841">
        <v>1839</v>
      </c>
      <c r="B1841" s="1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8279</v>
      </c>
      <c r="O1841" t="s">
        <v>8280</v>
      </c>
      <c r="P1841" s="16">
        <f t="shared" si="56"/>
        <v>42614.722013888888</v>
      </c>
      <c r="Q1841" s="17">
        <f t="shared" si="57"/>
        <v>2016</v>
      </c>
    </row>
    <row r="1842" spans="1:17" ht="48" hidden="1" x14ac:dyDescent="0.2">
      <c r="A1842">
        <v>1840</v>
      </c>
      <c r="B1842" s="1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8279</v>
      </c>
      <c r="O1842" t="s">
        <v>8280</v>
      </c>
      <c r="P1842" s="16">
        <f t="shared" si="56"/>
        <v>41382.096180555556</v>
      </c>
      <c r="Q1842" s="17">
        <f t="shared" si="57"/>
        <v>2013</v>
      </c>
    </row>
    <row r="1843" spans="1:17" ht="32" hidden="1" x14ac:dyDescent="0.2">
      <c r="A1843">
        <v>1841</v>
      </c>
      <c r="B1843" s="1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8279</v>
      </c>
      <c r="O1843" t="s">
        <v>8280</v>
      </c>
      <c r="P1843" s="16">
        <f t="shared" si="56"/>
        <v>41745.84542824074</v>
      </c>
      <c r="Q1843" s="17">
        <f t="shared" si="57"/>
        <v>2014</v>
      </c>
    </row>
    <row r="1844" spans="1:17" ht="48" hidden="1" x14ac:dyDescent="0.2">
      <c r="A1844">
        <v>1842</v>
      </c>
      <c r="B1844" s="1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8279</v>
      </c>
      <c r="O1844" t="s">
        <v>8280</v>
      </c>
      <c r="P1844" s="16">
        <f t="shared" si="56"/>
        <v>42031.631724537037</v>
      </c>
      <c r="Q1844" s="17">
        <f t="shared" si="57"/>
        <v>2015</v>
      </c>
    </row>
    <row r="1845" spans="1:17" ht="48" hidden="1" x14ac:dyDescent="0.2">
      <c r="A1845">
        <v>1843</v>
      </c>
      <c r="B1845" s="1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8279</v>
      </c>
      <c r="O1845" t="s">
        <v>8280</v>
      </c>
      <c r="P1845" s="16">
        <f t="shared" si="56"/>
        <v>40564.994837962964</v>
      </c>
      <c r="Q1845" s="17">
        <f t="shared" si="57"/>
        <v>2011</v>
      </c>
    </row>
    <row r="1846" spans="1:17" ht="48" hidden="1" x14ac:dyDescent="0.2">
      <c r="A1846">
        <v>1844</v>
      </c>
      <c r="B1846" s="1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8279</v>
      </c>
      <c r="O1846" t="s">
        <v>8280</v>
      </c>
      <c r="P1846" s="16">
        <f t="shared" si="56"/>
        <v>40666.973541666666</v>
      </c>
      <c r="Q1846" s="17">
        <f t="shared" si="57"/>
        <v>2011</v>
      </c>
    </row>
    <row r="1847" spans="1:17" ht="96" hidden="1" x14ac:dyDescent="0.2">
      <c r="A1847">
        <v>1845</v>
      </c>
      <c r="B1847" s="1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8279</v>
      </c>
      <c r="O1847" t="s">
        <v>8280</v>
      </c>
      <c r="P1847" s="16">
        <f t="shared" si="56"/>
        <v>42523.333310185189</v>
      </c>
      <c r="Q1847" s="17">
        <f t="shared" si="57"/>
        <v>2016</v>
      </c>
    </row>
    <row r="1848" spans="1:17" ht="48" hidden="1" x14ac:dyDescent="0.2">
      <c r="A1848">
        <v>1846</v>
      </c>
      <c r="B1848" s="1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8279</v>
      </c>
      <c r="O1848" t="s">
        <v>8280</v>
      </c>
      <c r="P1848" s="16">
        <f t="shared" si="56"/>
        <v>41228.650196759263</v>
      </c>
      <c r="Q1848" s="17">
        <f t="shared" si="57"/>
        <v>2012</v>
      </c>
    </row>
    <row r="1849" spans="1:17" ht="48" hidden="1" x14ac:dyDescent="0.2">
      <c r="A1849">
        <v>1847</v>
      </c>
      <c r="B1849" s="1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8279</v>
      </c>
      <c r="O1849" t="s">
        <v>8280</v>
      </c>
      <c r="P1849" s="16">
        <f t="shared" si="56"/>
        <v>42094.236481481479</v>
      </c>
      <c r="Q1849" s="17">
        <f t="shared" si="57"/>
        <v>2015</v>
      </c>
    </row>
    <row r="1850" spans="1:17" ht="48" hidden="1" x14ac:dyDescent="0.2">
      <c r="A1850">
        <v>1848</v>
      </c>
      <c r="B1850" s="1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8279</v>
      </c>
      <c r="O1850" t="s">
        <v>8280</v>
      </c>
      <c r="P1850" s="16">
        <f t="shared" si="56"/>
        <v>40691.788055555553</v>
      </c>
      <c r="Q1850" s="17">
        <f t="shared" si="57"/>
        <v>2011</v>
      </c>
    </row>
    <row r="1851" spans="1:17" ht="32" hidden="1" x14ac:dyDescent="0.2">
      <c r="A1851">
        <v>1849</v>
      </c>
      <c r="B1851" s="1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8279</v>
      </c>
      <c r="O1851" t="s">
        <v>8280</v>
      </c>
      <c r="P1851" s="16">
        <f t="shared" si="56"/>
        <v>41169.845590277779</v>
      </c>
      <c r="Q1851" s="17">
        <f t="shared" si="57"/>
        <v>2012</v>
      </c>
    </row>
    <row r="1852" spans="1:17" ht="48" hidden="1" x14ac:dyDescent="0.2">
      <c r="A1852">
        <v>1850</v>
      </c>
      <c r="B1852" s="1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8279</v>
      </c>
      <c r="O1852" t="s">
        <v>8280</v>
      </c>
      <c r="P1852" s="16">
        <f t="shared" si="56"/>
        <v>41800.959490740745</v>
      </c>
      <c r="Q1852" s="17">
        <f t="shared" si="57"/>
        <v>2014</v>
      </c>
    </row>
    <row r="1853" spans="1:17" ht="48" hidden="1" x14ac:dyDescent="0.2">
      <c r="A1853">
        <v>1851</v>
      </c>
      <c r="B1853" s="1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8279</v>
      </c>
      <c r="O1853" t="s">
        <v>8280</v>
      </c>
      <c r="P1853" s="16">
        <f t="shared" si="56"/>
        <v>41827.906689814816</v>
      </c>
      <c r="Q1853" s="17">
        <f t="shared" si="57"/>
        <v>2014</v>
      </c>
    </row>
    <row r="1854" spans="1:17" ht="48" hidden="1" x14ac:dyDescent="0.2">
      <c r="A1854">
        <v>1852</v>
      </c>
      <c r="B1854" s="1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8279</v>
      </c>
      <c r="O1854" t="s">
        <v>8280</v>
      </c>
      <c r="P1854" s="16">
        <f t="shared" si="56"/>
        <v>42081.77143518519</v>
      </c>
      <c r="Q1854" s="17">
        <f t="shared" si="57"/>
        <v>2015</v>
      </c>
    </row>
    <row r="1855" spans="1:17" ht="48" hidden="1" x14ac:dyDescent="0.2">
      <c r="A1855">
        <v>1853</v>
      </c>
      <c r="B1855" s="1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8279</v>
      </c>
      <c r="O1855" t="s">
        <v>8280</v>
      </c>
      <c r="P1855" s="16">
        <f t="shared" si="56"/>
        <v>41177.060381944444</v>
      </c>
      <c r="Q1855" s="17">
        <f t="shared" si="57"/>
        <v>2012</v>
      </c>
    </row>
    <row r="1856" spans="1:17" ht="48" hidden="1" x14ac:dyDescent="0.2">
      <c r="A1856">
        <v>1854</v>
      </c>
      <c r="B1856" s="1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8279</v>
      </c>
      <c r="O1856" t="s">
        <v>8280</v>
      </c>
      <c r="P1856" s="16">
        <f t="shared" si="56"/>
        <v>41388.021261574075</v>
      </c>
      <c r="Q1856" s="17">
        <f t="shared" si="57"/>
        <v>2013</v>
      </c>
    </row>
    <row r="1857" spans="1:17" ht="48" hidden="1" x14ac:dyDescent="0.2">
      <c r="A1857">
        <v>1855</v>
      </c>
      <c r="B1857" s="1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8279</v>
      </c>
      <c r="O1857" t="s">
        <v>8280</v>
      </c>
      <c r="P1857" s="16">
        <f t="shared" si="56"/>
        <v>41600.538657407407</v>
      </c>
      <c r="Q1857" s="17">
        <f t="shared" si="57"/>
        <v>2013</v>
      </c>
    </row>
    <row r="1858" spans="1:17" ht="48" hidden="1" x14ac:dyDescent="0.2">
      <c r="A1858">
        <v>1856</v>
      </c>
      <c r="B1858" s="1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8279</v>
      </c>
      <c r="O1858" t="s">
        <v>8280</v>
      </c>
      <c r="P1858" s="16">
        <f t="shared" si="56"/>
        <v>41817.854999999996</v>
      </c>
      <c r="Q1858" s="17">
        <f t="shared" si="57"/>
        <v>2014</v>
      </c>
    </row>
    <row r="1859" spans="1:17" ht="48" hidden="1" x14ac:dyDescent="0.2">
      <c r="A1859">
        <v>1857</v>
      </c>
      <c r="B1859" s="1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8279</v>
      </c>
      <c r="O1859" t="s">
        <v>8280</v>
      </c>
      <c r="P1859" s="16">
        <f t="shared" ref="P1859:P1922" si="58">(((J1859/60)/60)/24)+DATE(1970,1,1)</f>
        <v>41864.76866898148</v>
      </c>
      <c r="Q1859" s="17">
        <f t="shared" ref="Q1859:Q1922" si="59">YEAR(P1859)</f>
        <v>2014</v>
      </c>
    </row>
    <row r="1860" spans="1:17" ht="48" hidden="1" x14ac:dyDescent="0.2">
      <c r="A1860">
        <v>1858</v>
      </c>
      <c r="B1860" s="1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8279</v>
      </c>
      <c r="O1860" t="s">
        <v>8280</v>
      </c>
      <c r="P1860" s="16">
        <f t="shared" si="58"/>
        <v>40833.200474537036</v>
      </c>
      <c r="Q1860" s="17">
        <f t="shared" si="59"/>
        <v>2011</v>
      </c>
    </row>
    <row r="1861" spans="1:17" ht="32" hidden="1" x14ac:dyDescent="0.2">
      <c r="A1861">
        <v>1859</v>
      </c>
      <c r="B1861" s="1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8279</v>
      </c>
      <c r="O1861" t="s">
        <v>8280</v>
      </c>
      <c r="P1861" s="16">
        <f t="shared" si="58"/>
        <v>40778.770011574074</v>
      </c>
      <c r="Q1861" s="17">
        <f t="shared" si="59"/>
        <v>2011</v>
      </c>
    </row>
    <row r="1862" spans="1:17" ht="48" hidden="1" x14ac:dyDescent="0.2">
      <c r="A1862">
        <v>1860</v>
      </c>
      <c r="B1862" s="1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8279</v>
      </c>
      <c r="O1862" t="s">
        <v>8280</v>
      </c>
      <c r="P1862" s="16">
        <f t="shared" si="58"/>
        <v>41655.709305555552</v>
      </c>
      <c r="Q1862" s="17">
        <f t="shared" si="59"/>
        <v>2014</v>
      </c>
    </row>
    <row r="1863" spans="1:17" ht="48" hidden="1" x14ac:dyDescent="0.2">
      <c r="A1863">
        <v>1861</v>
      </c>
      <c r="B1863" s="1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8287</v>
      </c>
      <c r="O1863" t="s">
        <v>8289</v>
      </c>
      <c r="P1863" s="16">
        <f t="shared" si="58"/>
        <v>42000.300243055557</v>
      </c>
      <c r="Q1863" s="17">
        <f t="shared" si="59"/>
        <v>2014</v>
      </c>
    </row>
    <row r="1864" spans="1:17" ht="48" hidden="1" x14ac:dyDescent="0.2">
      <c r="A1864">
        <v>1862</v>
      </c>
      <c r="B1864" s="1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8287</v>
      </c>
      <c r="O1864" t="s">
        <v>8289</v>
      </c>
      <c r="P1864" s="16">
        <f t="shared" si="58"/>
        <v>42755.492754629624</v>
      </c>
      <c r="Q1864" s="17">
        <f t="shared" si="59"/>
        <v>2017</v>
      </c>
    </row>
    <row r="1865" spans="1:17" ht="48" hidden="1" x14ac:dyDescent="0.2">
      <c r="A1865">
        <v>1863</v>
      </c>
      <c r="B1865" s="1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8287</v>
      </c>
      <c r="O1865" t="s">
        <v>8289</v>
      </c>
      <c r="P1865" s="16">
        <f t="shared" si="58"/>
        <v>41772.797280092593</v>
      </c>
      <c r="Q1865" s="17">
        <f t="shared" si="59"/>
        <v>2014</v>
      </c>
    </row>
    <row r="1866" spans="1:17" ht="48" hidden="1" x14ac:dyDescent="0.2">
      <c r="A1866">
        <v>1864</v>
      </c>
      <c r="B1866" s="1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8287</v>
      </c>
      <c r="O1866" t="s">
        <v>8289</v>
      </c>
      <c r="P1866" s="16">
        <f t="shared" si="58"/>
        <v>41733.716435185182</v>
      </c>
      <c r="Q1866" s="17">
        <f t="shared" si="59"/>
        <v>2014</v>
      </c>
    </row>
    <row r="1867" spans="1:17" ht="48" hidden="1" x14ac:dyDescent="0.2">
      <c r="A1867">
        <v>1865</v>
      </c>
      <c r="B1867" s="1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8287</v>
      </c>
      <c r="O1867" t="s">
        <v>8289</v>
      </c>
      <c r="P1867" s="16">
        <f t="shared" si="58"/>
        <v>42645.367442129631</v>
      </c>
      <c r="Q1867" s="17">
        <f t="shared" si="59"/>
        <v>2016</v>
      </c>
    </row>
    <row r="1868" spans="1:17" ht="48" hidden="1" x14ac:dyDescent="0.2">
      <c r="A1868">
        <v>1866</v>
      </c>
      <c r="B1868" s="1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8287</v>
      </c>
      <c r="O1868" t="s">
        <v>8289</v>
      </c>
      <c r="P1868" s="16">
        <f t="shared" si="58"/>
        <v>42742.246493055558</v>
      </c>
      <c r="Q1868" s="17">
        <f t="shared" si="59"/>
        <v>2017</v>
      </c>
    </row>
    <row r="1869" spans="1:17" ht="48" hidden="1" x14ac:dyDescent="0.2">
      <c r="A1869">
        <v>1867</v>
      </c>
      <c r="B1869" s="1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8287</v>
      </c>
      <c r="O1869" t="s">
        <v>8289</v>
      </c>
      <c r="P1869" s="16">
        <f t="shared" si="58"/>
        <v>42649.924907407403</v>
      </c>
      <c r="Q1869" s="17">
        <f t="shared" si="59"/>
        <v>2016</v>
      </c>
    </row>
    <row r="1870" spans="1:17" ht="48" hidden="1" x14ac:dyDescent="0.2">
      <c r="A1870">
        <v>1868</v>
      </c>
      <c r="B1870" s="1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8287</v>
      </c>
      <c r="O1870" t="s">
        <v>8289</v>
      </c>
      <c r="P1870" s="16">
        <f t="shared" si="58"/>
        <v>42328.779224537036</v>
      </c>
      <c r="Q1870" s="17">
        <f t="shared" si="59"/>
        <v>2015</v>
      </c>
    </row>
    <row r="1871" spans="1:17" ht="48" hidden="1" x14ac:dyDescent="0.2">
      <c r="A1871">
        <v>1869</v>
      </c>
      <c r="B1871" s="1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8287</v>
      </c>
      <c r="O1871" t="s">
        <v>8289</v>
      </c>
      <c r="P1871" s="16">
        <f t="shared" si="58"/>
        <v>42709.002881944441</v>
      </c>
      <c r="Q1871" s="17">
        <f t="shared" si="59"/>
        <v>2016</v>
      </c>
    </row>
    <row r="1872" spans="1:17" ht="48" hidden="1" x14ac:dyDescent="0.2">
      <c r="A1872">
        <v>1870</v>
      </c>
      <c r="B1872" s="1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8287</v>
      </c>
      <c r="O1872" t="s">
        <v>8289</v>
      </c>
      <c r="P1872" s="16">
        <f t="shared" si="58"/>
        <v>42371.355729166666</v>
      </c>
      <c r="Q1872" s="17">
        <f t="shared" si="59"/>
        <v>2016</v>
      </c>
    </row>
    <row r="1873" spans="1:17" ht="48" hidden="1" x14ac:dyDescent="0.2">
      <c r="A1873">
        <v>1871</v>
      </c>
      <c r="B1873" s="1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8287</v>
      </c>
      <c r="O1873" t="s">
        <v>8289</v>
      </c>
      <c r="P1873" s="16">
        <f t="shared" si="58"/>
        <v>41923.783576388887</v>
      </c>
      <c r="Q1873" s="17">
        <f t="shared" si="59"/>
        <v>2014</v>
      </c>
    </row>
    <row r="1874" spans="1:17" ht="48" hidden="1" x14ac:dyDescent="0.2">
      <c r="A1874">
        <v>1872</v>
      </c>
      <c r="B1874" s="1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8287</v>
      </c>
      <c r="O1874" t="s">
        <v>8289</v>
      </c>
      <c r="P1874" s="16">
        <f t="shared" si="58"/>
        <v>42155.129652777774</v>
      </c>
      <c r="Q1874" s="17">
        <f t="shared" si="59"/>
        <v>2015</v>
      </c>
    </row>
    <row r="1875" spans="1:17" ht="48" hidden="1" x14ac:dyDescent="0.2">
      <c r="A1875">
        <v>1873</v>
      </c>
      <c r="B1875" s="1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8287</v>
      </c>
      <c r="O1875" t="s">
        <v>8289</v>
      </c>
      <c r="P1875" s="16">
        <f t="shared" si="58"/>
        <v>42164.615856481483</v>
      </c>
      <c r="Q1875" s="17">
        <f t="shared" si="59"/>
        <v>2015</v>
      </c>
    </row>
    <row r="1876" spans="1:17" ht="48" hidden="1" x14ac:dyDescent="0.2">
      <c r="A1876">
        <v>1874</v>
      </c>
      <c r="B1876" s="1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8287</v>
      </c>
      <c r="O1876" t="s">
        <v>8289</v>
      </c>
      <c r="P1876" s="16">
        <f t="shared" si="58"/>
        <v>42529.969131944439</v>
      </c>
      <c r="Q1876" s="17">
        <f t="shared" si="59"/>
        <v>2016</v>
      </c>
    </row>
    <row r="1877" spans="1:17" ht="32" hidden="1" x14ac:dyDescent="0.2">
      <c r="A1877">
        <v>1875</v>
      </c>
      <c r="B1877" s="1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8287</v>
      </c>
      <c r="O1877" t="s">
        <v>8289</v>
      </c>
      <c r="P1877" s="16">
        <f t="shared" si="58"/>
        <v>42528.899398148147</v>
      </c>
      <c r="Q1877" s="17">
        <f t="shared" si="59"/>
        <v>2016</v>
      </c>
    </row>
    <row r="1878" spans="1:17" ht="48" hidden="1" x14ac:dyDescent="0.2">
      <c r="A1878">
        <v>1876</v>
      </c>
      <c r="B1878" s="1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8287</v>
      </c>
      <c r="O1878" t="s">
        <v>8289</v>
      </c>
      <c r="P1878" s="16">
        <f t="shared" si="58"/>
        <v>41776.284780092588</v>
      </c>
      <c r="Q1878" s="17">
        <f t="shared" si="59"/>
        <v>2014</v>
      </c>
    </row>
    <row r="1879" spans="1:17" ht="32" hidden="1" x14ac:dyDescent="0.2">
      <c r="A1879">
        <v>1877</v>
      </c>
      <c r="B1879" s="1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8287</v>
      </c>
      <c r="O1879" t="s">
        <v>8289</v>
      </c>
      <c r="P1879" s="16">
        <f t="shared" si="58"/>
        <v>42035.029224537036</v>
      </c>
      <c r="Q1879" s="17">
        <f t="shared" si="59"/>
        <v>2015</v>
      </c>
    </row>
    <row r="1880" spans="1:17" ht="48" hidden="1" x14ac:dyDescent="0.2">
      <c r="A1880">
        <v>1878</v>
      </c>
      <c r="B1880" s="1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8287</v>
      </c>
      <c r="O1880" t="s">
        <v>8289</v>
      </c>
      <c r="P1880" s="16">
        <f t="shared" si="58"/>
        <v>41773.008738425924</v>
      </c>
      <c r="Q1880" s="17">
        <f t="shared" si="59"/>
        <v>2014</v>
      </c>
    </row>
    <row r="1881" spans="1:17" ht="48" hidden="1" x14ac:dyDescent="0.2">
      <c r="A1881">
        <v>1879</v>
      </c>
      <c r="B1881" s="1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8287</v>
      </c>
      <c r="O1881" t="s">
        <v>8289</v>
      </c>
      <c r="P1881" s="16">
        <f t="shared" si="58"/>
        <v>42413.649641203709</v>
      </c>
      <c r="Q1881" s="17">
        <f t="shared" si="59"/>
        <v>2016</v>
      </c>
    </row>
    <row r="1882" spans="1:17" ht="32" hidden="1" x14ac:dyDescent="0.2">
      <c r="A1882">
        <v>1880</v>
      </c>
      <c r="B1882" s="1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8287</v>
      </c>
      <c r="O1882" t="s">
        <v>8289</v>
      </c>
      <c r="P1882" s="16">
        <f t="shared" si="58"/>
        <v>42430.566898148143</v>
      </c>
      <c r="Q1882" s="17">
        <f t="shared" si="59"/>
        <v>2016</v>
      </c>
    </row>
    <row r="1883" spans="1:17" ht="48" hidden="1" x14ac:dyDescent="0.2">
      <c r="A1883">
        <v>1881</v>
      </c>
      <c r="B1883" s="1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8279</v>
      </c>
      <c r="O1883" t="s">
        <v>8283</v>
      </c>
      <c r="P1883" s="16">
        <f t="shared" si="58"/>
        <v>42043.152650462958</v>
      </c>
      <c r="Q1883" s="17">
        <f t="shared" si="59"/>
        <v>2015</v>
      </c>
    </row>
    <row r="1884" spans="1:17" ht="48" hidden="1" x14ac:dyDescent="0.2">
      <c r="A1884">
        <v>1882</v>
      </c>
      <c r="B1884" s="1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8279</v>
      </c>
      <c r="O1884" t="s">
        <v>8283</v>
      </c>
      <c r="P1884" s="16">
        <f t="shared" si="58"/>
        <v>41067.949212962965</v>
      </c>
      <c r="Q1884" s="17">
        <f t="shared" si="59"/>
        <v>2012</v>
      </c>
    </row>
    <row r="1885" spans="1:17" ht="48" hidden="1" x14ac:dyDescent="0.2">
      <c r="A1885">
        <v>1883</v>
      </c>
      <c r="B1885" s="1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8279</v>
      </c>
      <c r="O1885" t="s">
        <v>8283</v>
      </c>
      <c r="P1885" s="16">
        <f t="shared" si="58"/>
        <v>40977.948009259257</v>
      </c>
      <c r="Q1885" s="17">
        <f t="shared" si="59"/>
        <v>2012</v>
      </c>
    </row>
    <row r="1886" spans="1:17" ht="48" hidden="1" x14ac:dyDescent="0.2">
      <c r="A1886">
        <v>1884</v>
      </c>
      <c r="B1886" s="1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8279</v>
      </c>
      <c r="O1886" t="s">
        <v>8283</v>
      </c>
      <c r="P1886" s="16">
        <f t="shared" si="58"/>
        <v>41205.198321759257</v>
      </c>
      <c r="Q1886" s="17">
        <f t="shared" si="59"/>
        <v>2012</v>
      </c>
    </row>
    <row r="1887" spans="1:17" ht="48" hidden="1" x14ac:dyDescent="0.2">
      <c r="A1887">
        <v>1885</v>
      </c>
      <c r="B1887" s="1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8279</v>
      </c>
      <c r="O1887" t="s">
        <v>8283</v>
      </c>
      <c r="P1887" s="16">
        <f t="shared" si="58"/>
        <v>41099.093865740739</v>
      </c>
      <c r="Q1887" s="17">
        <f t="shared" si="59"/>
        <v>2012</v>
      </c>
    </row>
    <row r="1888" spans="1:17" ht="48" hidden="1" x14ac:dyDescent="0.2">
      <c r="A1888">
        <v>1886</v>
      </c>
      <c r="B1888" s="1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8279</v>
      </c>
      <c r="O1888" t="s">
        <v>8283</v>
      </c>
      <c r="P1888" s="16">
        <f t="shared" si="58"/>
        <v>41925.906689814816</v>
      </c>
      <c r="Q1888" s="17">
        <f t="shared" si="59"/>
        <v>2014</v>
      </c>
    </row>
    <row r="1889" spans="1:17" ht="48" hidden="1" x14ac:dyDescent="0.2">
      <c r="A1889">
        <v>1887</v>
      </c>
      <c r="B1889" s="1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8279</v>
      </c>
      <c r="O1889" t="s">
        <v>8283</v>
      </c>
      <c r="P1889" s="16">
        <f t="shared" si="58"/>
        <v>42323.800138888888</v>
      </c>
      <c r="Q1889" s="17">
        <f t="shared" si="59"/>
        <v>2015</v>
      </c>
    </row>
    <row r="1890" spans="1:17" ht="48" hidden="1" x14ac:dyDescent="0.2">
      <c r="A1890">
        <v>1888</v>
      </c>
      <c r="B1890" s="1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8279</v>
      </c>
      <c r="O1890" t="s">
        <v>8283</v>
      </c>
      <c r="P1890" s="16">
        <f t="shared" si="58"/>
        <v>40299.239953703705</v>
      </c>
      <c r="Q1890" s="17">
        <f t="shared" si="59"/>
        <v>2010</v>
      </c>
    </row>
    <row r="1891" spans="1:17" ht="48" hidden="1" x14ac:dyDescent="0.2">
      <c r="A1891">
        <v>1889</v>
      </c>
      <c r="B1891" s="1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8279</v>
      </c>
      <c r="O1891" t="s">
        <v>8283</v>
      </c>
      <c r="P1891" s="16">
        <f t="shared" si="58"/>
        <v>41299.793356481481</v>
      </c>
      <c r="Q1891" s="17">
        <f t="shared" si="59"/>
        <v>2013</v>
      </c>
    </row>
    <row r="1892" spans="1:17" ht="48" hidden="1" x14ac:dyDescent="0.2">
      <c r="A1892">
        <v>1890</v>
      </c>
      <c r="B1892" s="1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8279</v>
      </c>
      <c r="O1892" t="s">
        <v>8283</v>
      </c>
      <c r="P1892" s="16">
        <f t="shared" si="58"/>
        <v>41228.786203703705</v>
      </c>
      <c r="Q1892" s="17">
        <f t="shared" si="59"/>
        <v>2012</v>
      </c>
    </row>
    <row r="1893" spans="1:17" ht="64" hidden="1" x14ac:dyDescent="0.2">
      <c r="A1893">
        <v>1891</v>
      </c>
      <c r="B1893" s="1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8279</v>
      </c>
      <c r="O1893" t="s">
        <v>8283</v>
      </c>
      <c r="P1893" s="16">
        <f t="shared" si="58"/>
        <v>40335.798078703701</v>
      </c>
      <c r="Q1893" s="17">
        <f t="shared" si="59"/>
        <v>2010</v>
      </c>
    </row>
    <row r="1894" spans="1:17" ht="32" hidden="1" x14ac:dyDescent="0.2">
      <c r="A1894">
        <v>1892</v>
      </c>
      <c r="B1894" s="1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8279</v>
      </c>
      <c r="O1894" t="s">
        <v>8283</v>
      </c>
      <c r="P1894" s="16">
        <f t="shared" si="58"/>
        <v>40671.637511574074</v>
      </c>
      <c r="Q1894" s="17">
        <f t="shared" si="59"/>
        <v>2011</v>
      </c>
    </row>
    <row r="1895" spans="1:17" ht="48" hidden="1" x14ac:dyDescent="0.2">
      <c r="A1895">
        <v>1893</v>
      </c>
      <c r="B1895" s="1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8279</v>
      </c>
      <c r="O1895" t="s">
        <v>8283</v>
      </c>
      <c r="P1895" s="16">
        <f t="shared" si="58"/>
        <v>40632.94195601852</v>
      </c>
      <c r="Q1895" s="17">
        <f t="shared" si="59"/>
        <v>2011</v>
      </c>
    </row>
    <row r="1896" spans="1:17" ht="16" hidden="1" x14ac:dyDescent="0.2">
      <c r="A1896">
        <v>1894</v>
      </c>
      <c r="B1896" s="1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8279</v>
      </c>
      <c r="O1896" t="s">
        <v>8283</v>
      </c>
      <c r="P1896" s="16">
        <f t="shared" si="58"/>
        <v>40920.904895833337</v>
      </c>
      <c r="Q1896" s="17">
        <f t="shared" si="59"/>
        <v>2012</v>
      </c>
    </row>
    <row r="1897" spans="1:17" ht="48" hidden="1" x14ac:dyDescent="0.2">
      <c r="A1897">
        <v>1895</v>
      </c>
      <c r="B1897" s="1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8279</v>
      </c>
      <c r="O1897" t="s">
        <v>8283</v>
      </c>
      <c r="P1897" s="16">
        <f t="shared" si="58"/>
        <v>42267.746782407412</v>
      </c>
      <c r="Q1897" s="17">
        <f t="shared" si="59"/>
        <v>2015</v>
      </c>
    </row>
    <row r="1898" spans="1:17" ht="48" hidden="1" x14ac:dyDescent="0.2">
      <c r="A1898">
        <v>1896</v>
      </c>
      <c r="B1898" s="1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8279</v>
      </c>
      <c r="O1898" t="s">
        <v>8283</v>
      </c>
      <c r="P1898" s="16">
        <f t="shared" si="58"/>
        <v>40981.710243055553</v>
      </c>
      <c r="Q1898" s="17">
        <f t="shared" si="59"/>
        <v>2012</v>
      </c>
    </row>
    <row r="1899" spans="1:17" ht="48" hidden="1" x14ac:dyDescent="0.2">
      <c r="A1899">
        <v>1897</v>
      </c>
      <c r="B1899" s="1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8279</v>
      </c>
      <c r="O1899" t="s">
        <v>8283</v>
      </c>
      <c r="P1899" s="16">
        <f t="shared" si="58"/>
        <v>41680.583402777782</v>
      </c>
      <c r="Q1899" s="17">
        <f t="shared" si="59"/>
        <v>2014</v>
      </c>
    </row>
    <row r="1900" spans="1:17" ht="48" hidden="1" x14ac:dyDescent="0.2">
      <c r="A1900">
        <v>1898</v>
      </c>
      <c r="B1900" s="1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8279</v>
      </c>
      <c r="O1900" t="s">
        <v>8283</v>
      </c>
      <c r="P1900" s="16">
        <f t="shared" si="58"/>
        <v>42366.192974537036</v>
      </c>
      <c r="Q1900" s="17">
        <f t="shared" si="59"/>
        <v>2015</v>
      </c>
    </row>
    <row r="1901" spans="1:17" ht="48" hidden="1" x14ac:dyDescent="0.2">
      <c r="A1901">
        <v>1899</v>
      </c>
      <c r="B1901" s="1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8279</v>
      </c>
      <c r="O1901" t="s">
        <v>8283</v>
      </c>
      <c r="P1901" s="16">
        <f t="shared" si="58"/>
        <v>42058.941736111112</v>
      </c>
      <c r="Q1901" s="17">
        <f t="shared" si="59"/>
        <v>2015</v>
      </c>
    </row>
    <row r="1902" spans="1:17" ht="48" hidden="1" x14ac:dyDescent="0.2">
      <c r="A1902">
        <v>1900</v>
      </c>
      <c r="B1902" s="1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8279</v>
      </c>
      <c r="O1902" t="s">
        <v>8283</v>
      </c>
      <c r="P1902" s="16">
        <f t="shared" si="58"/>
        <v>41160.871886574074</v>
      </c>
      <c r="Q1902" s="17">
        <f t="shared" si="59"/>
        <v>2012</v>
      </c>
    </row>
    <row r="1903" spans="1:17" ht="48" hidden="1" x14ac:dyDescent="0.2">
      <c r="A1903">
        <v>1901</v>
      </c>
      <c r="B1903" s="1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8273</v>
      </c>
      <c r="O1903" t="s">
        <v>8302</v>
      </c>
      <c r="P1903" s="16">
        <f t="shared" si="58"/>
        <v>42116.54315972222</v>
      </c>
      <c r="Q1903" s="17">
        <f t="shared" si="59"/>
        <v>2015</v>
      </c>
    </row>
    <row r="1904" spans="1:17" ht="48" hidden="1" x14ac:dyDescent="0.2">
      <c r="A1904">
        <v>1902</v>
      </c>
      <c r="B1904" s="1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8273</v>
      </c>
      <c r="O1904" t="s">
        <v>8302</v>
      </c>
      <c r="P1904" s="16">
        <f t="shared" si="58"/>
        <v>42037.789895833332</v>
      </c>
      <c r="Q1904" s="17">
        <f t="shared" si="59"/>
        <v>2015</v>
      </c>
    </row>
    <row r="1905" spans="1:17" ht="48" hidden="1" x14ac:dyDescent="0.2">
      <c r="A1905">
        <v>1903</v>
      </c>
      <c r="B1905" s="1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8273</v>
      </c>
      <c r="O1905" t="s">
        <v>8302</v>
      </c>
      <c r="P1905" s="16">
        <f t="shared" si="58"/>
        <v>42702.770729166667</v>
      </c>
      <c r="Q1905" s="17">
        <f t="shared" si="59"/>
        <v>2016</v>
      </c>
    </row>
    <row r="1906" spans="1:17" ht="48" hidden="1" x14ac:dyDescent="0.2">
      <c r="A1906">
        <v>1904</v>
      </c>
      <c r="B1906" s="1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8273</v>
      </c>
      <c r="O1906" t="s">
        <v>8302</v>
      </c>
      <c r="P1906" s="16">
        <f t="shared" si="58"/>
        <v>42326.685428240744</v>
      </c>
      <c r="Q1906" s="17">
        <f t="shared" si="59"/>
        <v>2015</v>
      </c>
    </row>
    <row r="1907" spans="1:17" ht="48" hidden="1" x14ac:dyDescent="0.2">
      <c r="A1907">
        <v>1905</v>
      </c>
      <c r="B1907" s="1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8273</v>
      </c>
      <c r="O1907" t="s">
        <v>8302</v>
      </c>
      <c r="P1907" s="16">
        <f t="shared" si="58"/>
        <v>41859.925856481481</v>
      </c>
      <c r="Q1907" s="17">
        <f t="shared" si="59"/>
        <v>2014</v>
      </c>
    </row>
    <row r="1908" spans="1:17" ht="48" hidden="1" x14ac:dyDescent="0.2">
      <c r="A1908">
        <v>1906</v>
      </c>
      <c r="B1908" s="1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8273</v>
      </c>
      <c r="O1908" t="s">
        <v>8302</v>
      </c>
      <c r="P1908" s="16">
        <f t="shared" si="58"/>
        <v>42514.671099537038</v>
      </c>
      <c r="Q1908" s="17">
        <f t="shared" si="59"/>
        <v>2016</v>
      </c>
    </row>
    <row r="1909" spans="1:17" ht="48" hidden="1" x14ac:dyDescent="0.2">
      <c r="A1909">
        <v>1907</v>
      </c>
      <c r="B1909" s="1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8273</v>
      </c>
      <c r="O1909" t="s">
        <v>8302</v>
      </c>
      <c r="P1909" s="16">
        <f t="shared" si="58"/>
        <v>41767.587094907409</v>
      </c>
      <c r="Q1909" s="17">
        <f t="shared" si="59"/>
        <v>2014</v>
      </c>
    </row>
    <row r="1910" spans="1:17" ht="48" hidden="1" x14ac:dyDescent="0.2">
      <c r="A1910">
        <v>1908</v>
      </c>
      <c r="B1910" s="1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8273</v>
      </c>
      <c r="O1910" t="s">
        <v>8302</v>
      </c>
      <c r="P1910" s="16">
        <f t="shared" si="58"/>
        <v>42703.917824074073</v>
      </c>
      <c r="Q1910" s="17">
        <f t="shared" si="59"/>
        <v>2016</v>
      </c>
    </row>
    <row r="1911" spans="1:17" ht="48" hidden="1" x14ac:dyDescent="0.2">
      <c r="A1911">
        <v>1909</v>
      </c>
      <c r="B1911" s="1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8273</v>
      </c>
      <c r="O1911" t="s">
        <v>8302</v>
      </c>
      <c r="P1911" s="16">
        <f t="shared" si="58"/>
        <v>41905.429155092592</v>
      </c>
      <c r="Q1911" s="17">
        <f t="shared" si="59"/>
        <v>2014</v>
      </c>
    </row>
    <row r="1912" spans="1:17" ht="48" hidden="1" x14ac:dyDescent="0.2">
      <c r="A1912">
        <v>1910</v>
      </c>
      <c r="B1912" s="1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8273</v>
      </c>
      <c r="O1912" t="s">
        <v>8302</v>
      </c>
      <c r="P1912" s="16">
        <f t="shared" si="58"/>
        <v>42264.963159722218</v>
      </c>
      <c r="Q1912" s="17">
        <f t="shared" si="59"/>
        <v>2015</v>
      </c>
    </row>
    <row r="1913" spans="1:17" ht="48" hidden="1" x14ac:dyDescent="0.2">
      <c r="A1913">
        <v>1911</v>
      </c>
      <c r="B1913" s="1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8273</v>
      </c>
      <c r="O1913" t="s">
        <v>8302</v>
      </c>
      <c r="P1913" s="16">
        <f t="shared" si="58"/>
        <v>41830.033958333333</v>
      </c>
      <c r="Q1913" s="17">
        <f t="shared" si="59"/>
        <v>2014</v>
      </c>
    </row>
    <row r="1914" spans="1:17" ht="48" hidden="1" x14ac:dyDescent="0.2">
      <c r="A1914">
        <v>1912</v>
      </c>
      <c r="B1914" s="1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8273</v>
      </c>
      <c r="O1914" t="s">
        <v>8302</v>
      </c>
      <c r="P1914" s="16">
        <f t="shared" si="58"/>
        <v>42129.226388888885</v>
      </c>
      <c r="Q1914" s="17">
        <f t="shared" si="59"/>
        <v>2015</v>
      </c>
    </row>
    <row r="1915" spans="1:17" ht="32" hidden="1" x14ac:dyDescent="0.2">
      <c r="A1915">
        <v>1913</v>
      </c>
      <c r="B1915" s="1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8273</v>
      </c>
      <c r="O1915" t="s">
        <v>8302</v>
      </c>
      <c r="P1915" s="16">
        <f t="shared" si="58"/>
        <v>41890.511319444442</v>
      </c>
      <c r="Q1915" s="17">
        <f t="shared" si="59"/>
        <v>2014</v>
      </c>
    </row>
    <row r="1916" spans="1:17" ht="48" hidden="1" x14ac:dyDescent="0.2">
      <c r="A1916">
        <v>1914</v>
      </c>
      <c r="B1916" s="1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8273</v>
      </c>
      <c r="O1916" t="s">
        <v>8302</v>
      </c>
      <c r="P1916" s="16">
        <f t="shared" si="58"/>
        <v>41929.174456018518</v>
      </c>
      <c r="Q1916" s="17">
        <f t="shared" si="59"/>
        <v>2014</v>
      </c>
    </row>
    <row r="1917" spans="1:17" ht="48" hidden="1" x14ac:dyDescent="0.2">
      <c r="A1917">
        <v>1915</v>
      </c>
      <c r="B1917" s="1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8273</v>
      </c>
      <c r="O1917" t="s">
        <v>8302</v>
      </c>
      <c r="P1917" s="16">
        <f t="shared" si="58"/>
        <v>41864.04886574074</v>
      </c>
      <c r="Q1917" s="17">
        <f t="shared" si="59"/>
        <v>2014</v>
      </c>
    </row>
    <row r="1918" spans="1:17" ht="32" hidden="1" x14ac:dyDescent="0.2">
      <c r="A1918">
        <v>1916</v>
      </c>
      <c r="B1918" s="1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8273</v>
      </c>
      <c r="O1918" t="s">
        <v>8302</v>
      </c>
      <c r="P1918" s="16">
        <f t="shared" si="58"/>
        <v>42656.717303240745</v>
      </c>
      <c r="Q1918" s="17">
        <f t="shared" si="59"/>
        <v>2016</v>
      </c>
    </row>
    <row r="1919" spans="1:17" ht="32" hidden="1" x14ac:dyDescent="0.2">
      <c r="A1919">
        <v>1917</v>
      </c>
      <c r="B1919" s="1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8273</v>
      </c>
      <c r="O1919" t="s">
        <v>8302</v>
      </c>
      <c r="P1919" s="16">
        <f t="shared" si="58"/>
        <v>42746.270057870366</v>
      </c>
      <c r="Q1919" s="17">
        <f t="shared" si="59"/>
        <v>2017</v>
      </c>
    </row>
    <row r="1920" spans="1:17" ht="48" hidden="1" x14ac:dyDescent="0.2">
      <c r="A1920">
        <v>1918</v>
      </c>
      <c r="B1920" s="1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8273</v>
      </c>
      <c r="O1920" t="s">
        <v>8302</v>
      </c>
      <c r="P1920" s="16">
        <f t="shared" si="58"/>
        <v>41828.789942129632</v>
      </c>
      <c r="Q1920" s="17">
        <f t="shared" si="59"/>
        <v>2014</v>
      </c>
    </row>
    <row r="1921" spans="1:17" ht="48" hidden="1" x14ac:dyDescent="0.2">
      <c r="A1921">
        <v>1919</v>
      </c>
      <c r="B1921" s="1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8273</v>
      </c>
      <c r="O1921" t="s">
        <v>8302</v>
      </c>
      <c r="P1921" s="16">
        <f t="shared" si="58"/>
        <v>42113.875567129624</v>
      </c>
      <c r="Q1921" s="17">
        <f t="shared" si="59"/>
        <v>2015</v>
      </c>
    </row>
    <row r="1922" spans="1:17" ht="48" hidden="1" x14ac:dyDescent="0.2">
      <c r="A1922">
        <v>1920</v>
      </c>
      <c r="B1922" s="1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8273</v>
      </c>
      <c r="O1922" t="s">
        <v>8302</v>
      </c>
      <c r="P1922" s="16">
        <f t="shared" si="58"/>
        <v>42270.875706018516</v>
      </c>
      <c r="Q1922" s="17">
        <f t="shared" si="59"/>
        <v>2015</v>
      </c>
    </row>
    <row r="1923" spans="1:17" ht="32" hidden="1" x14ac:dyDescent="0.2">
      <c r="A1923">
        <v>1921</v>
      </c>
      <c r="B1923" s="1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8279</v>
      </c>
      <c r="O1923" t="s">
        <v>8283</v>
      </c>
      <c r="P1923" s="16">
        <f t="shared" ref="P1923:P1986" si="60">(((J1923/60)/60)/24)+DATE(1970,1,1)</f>
        <v>41074.221562500003</v>
      </c>
      <c r="Q1923" s="17">
        <f t="shared" ref="Q1923:Q1986" si="61">YEAR(P1923)</f>
        <v>2012</v>
      </c>
    </row>
    <row r="1924" spans="1:17" ht="48" hidden="1" x14ac:dyDescent="0.2">
      <c r="A1924">
        <v>1922</v>
      </c>
      <c r="B1924" s="1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8279</v>
      </c>
      <c r="O1924" t="s">
        <v>8283</v>
      </c>
      <c r="P1924" s="16">
        <f t="shared" si="60"/>
        <v>41590.255868055552</v>
      </c>
      <c r="Q1924" s="17">
        <f t="shared" si="61"/>
        <v>2013</v>
      </c>
    </row>
    <row r="1925" spans="1:17" ht="48" hidden="1" x14ac:dyDescent="0.2">
      <c r="A1925">
        <v>1923</v>
      </c>
      <c r="B1925" s="1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8279</v>
      </c>
      <c r="O1925" t="s">
        <v>8283</v>
      </c>
      <c r="P1925" s="16">
        <f t="shared" si="60"/>
        <v>40772.848749999997</v>
      </c>
      <c r="Q1925" s="17">
        <f t="shared" si="61"/>
        <v>2011</v>
      </c>
    </row>
    <row r="1926" spans="1:17" ht="48" hidden="1" x14ac:dyDescent="0.2">
      <c r="A1926">
        <v>1924</v>
      </c>
      <c r="B1926" s="1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8279</v>
      </c>
      <c r="O1926" t="s">
        <v>8283</v>
      </c>
      <c r="P1926" s="16">
        <f t="shared" si="60"/>
        <v>41626.761053240742</v>
      </c>
      <c r="Q1926" s="17">
        <f t="shared" si="61"/>
        <v>2013</v>
      </c>
    </row>
    <row r="1927" spans="1:17" ht="32" hidden="1" x14ac:dyDescent="0.2">
      <c r="A1927">
        <v>1925</v>
      </c>
      <c r="B1927" s="1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8279</v>
      </c>
      <c r="O1927" t="s">
        <v>8283</v>
      </c>
      <c r="P1927" s="16">
        <f t="shared" si="60"/>
        <v>41535.90148148148</v>
      </c>
      <c r="Q1927" s="17">
        <f t="shared" si="61"/>
        <v>2013</v>
      </c>
    </row>
    <row r="1928" spans="1:17" ht="64" hidden="1" x14ac:dyDescent="0.2">
      <c r="A1928">
        <v>1926</v>
      </c>
      <c r="B1928" s="1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8279</v>
      </c>
      <c r="O1928" t="s">
        <v>8283</v>
      </c>
      <c r="P1928" s="16">
        <f t="shared" si="60"/>
        <v>40456.954351851848</v>
      </c>
      <c r="Q1928" s="17">
        <f t="shared" si="61"/>
        <v>2010</v>
      </c>
    </row>
    <row r="1929" spans="1:17" ht="16" hidden="1" x14ac:dyDescent="0.2">
      <c r="A1929">
        <v>1927</v>
      </c>
      <c r="B1929" s="1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8279</v>
      </c>
      <c r="O1929" t="s">
        <v>8283</v>
      </c>
      <c r="P1929" s="16">
        <f t="shared" si="60"/>
        <v>40960.861562500002</v>
      </c>
      <c r="Q1929" s="17">
        <f t="shared" si="61"/>
        <v>2012</v>
      </c>
    </row>
    <row r="1930" spans="1:17" ht="32" hidden="1" x14ac:dyDescent="0.2">
      <c r="A1930">
        <v>1928</v>
      </c>
      <c r="B1930" s="1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8279</v>
      </c>
      <c r="O1930" t="s">
        <v>8283</v>
      </c>
      <c r="P1930" s="16">
        <f t="shared" si="60"/>
        <v>41371.648078703707</v>
      </c>
      <c r="Q1930" s="17">
        <f t="shared" si="61"/>
        <v>2013</v>
      </c>
    </row>
    <row r="1931" spans="1:17" ht="48" hidden="1" x14ac:dyDescent="0.2">
      <c r="A1931">
        <v>1929</v>
      </c>
      <c r="B1931" s="1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8279</v>
      </c>
      <c r="O1931" t="s">
        <v>8283</v>
      </c>
      <c r="P1931" s="16">
        <f t="shared" si="60"/>
        <v>40687.021597222221</v>
      </c>
      <c r="Q1931" s="17">
        <f t="shared" si="61"/>
        <v>2011</v>
      </c>
    </row>
    <row r="1932" spans="1:17" ht="32" hidden="1" x14ac:dyDescent="0.2">
      <c r="A1932">
        <v>1930</v>
      </c>
      <c r="B1932" s="1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8279</v>
      </c>
      <c r="O1932" t="s">
        <v>8283</v>
      </c>
      <c r="P1932" s="16">
        <f t="shared" si="60"/>
        <v>41402.558819444443</v>
      </c>
      <c r="Q1932" s="17">
        <f t="shared" si="61"/>
        <v>2013</v>
      </c>
    </row>
    <row r="1933" spans="1:17" ht="32" hidden="1" x14ac:dyDescent="0.2">
      <c r="A1933">
        <v>1931</v>
      </c>
      <c r="B1933" s="1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8279</v>
      </c>
      <c r="O1933" t="s">
        <v>8283</v>
      </c>
      <c r="P1933" s="16">
        <f t="shared" si="60"/>
        <v>41037.892465277779</v>
      </c>
      <c r="Q1933" s="17">
        <f t="shared" si="61"/>
        <v>2012</v>
      </c>
    </row>
    <row r="1934" spans="1:17" ht="48" hidden="1" x14ac:dyDescent="0.2">
      <c r="A1934">
        <v>1932</v>
      </c>
      <c r="B1934" s="1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8279</v>
      </c>
      <c r="O1934" t="s">
        <v>8283</v>
      </c>
      <c r="P1934" s="16">
        <f t="shared" si="60"/>
        <v>40911.809872685182</v>
      </c>
      <c r="Q1934" s="17">
        <f t="shared" si="61"/>
        <v>2012</v>
      </c>
    </row>
    <row r="1935" spans="1:17" ht="48" hidden="1" x14ac:dyDescent="0.2">
      <c r="A1935">
        <v>1933</v>
      </c>
      <c r="B1935" s="1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8279</v>
      </c>
      <c r="O1935" t="s">
        <v>8283</v>
      </c>
      <c r="P1935" s="16">
        <f t="shared" si="60"/>
        <v>41879.130868055552</v>
      </c>
      <c r="Q1935" s="17">
        <f t="shared" si="61"/>
        <v>2014</v>
      </c>
    </row>
    <row r="1936" spans="1:17" ht="48" hidden="1" x14ac:dyDescent="0.2">
      <c r="A1936">
        <v>1934</v>
      </c>
      <c r="B1936" s="1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8279</v>
      </c>
      <c r="O1936" t="s">
        <v>8283</v>
      </c>
      <c r="P1936" s="16">
        <f t="shared" si="60"/>
        <v>40865.867141203707</v>
      </c>
      <c r="Q1936" s="17">
        <f t="shared" si="61"/>
        <v>2011</v>
      </c>
    </row>
    <row r="1937" spans="1:17" ht="48" hidden="1" x14ac:dyDescent="0.2">
      <c r="A1937">
        <v>1935</v>
      </c>
      <c r="B1937" s="1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8279</v>
      </c>
      <c r="O1937" t="s">
        <v>8283</v>
      </c>
      <c r="P1937" s="16">
        <f t="shared" si="60"/>
        <v>41773.932534722226</v>
      </c>
      <c r="Q1937" s="17">
        <f t="shared" si="61"/>
        <v>2014</v>
      </c>
    </row>
    <row r="1938" spans="1:17" ht="48" hidden="1" x14ac:dyDescent="0.2">
      <c r="A1938">
        <v>1936</v>
      </c>
      <c r="B1938" s="1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8279</v>
      </c>
      <c r="O1938" t="s">
        <v>8283</v>
      </c>
      <c r="P1938" s="16">
        <f t="shared" si="60"/>
        <v>40852.889699074076</v>
      </c>
      <c r="Q1938" s="17">
        <f t="shared" si="61"/>
        <v>2011</v>
      </c>
    </row>
    <row r="1939" spans="1:17" ht="48" hidden="1" x14ac:dyDescent="0.2">
      <c r="A1939">
        <v>1937</v>
      </c>
      <c r="B1939" s="1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8279</v>
      </c>
      <c r="O1939" t="s">
        <v>8283</v>
      </c>
      <c r="P1939" s="16">
        <f t="shared" si="60"/>
        <v>41059.118993055556</v>
      </c>
      <c r="Q1939" s="17">
        <f t="shared" si="61"/>
        <v>2012</v>
      </c>
    </row>
    <row r="1940" spans="1:17" ht="48" hidden="1" x14ac:dyDescent="0.2">
      <c r="A1940">
        <v>1938</v>
      </c>
      <c r="B1940" s="1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8279</v>
      </c>
      <c r="O1940" t="s">
        <v>8283</v>
      </c>
      <c r="P1940" s="16">
        <f t="shared" si="60"/>
        <v>41426.259618055556</v>
      </c>
      <c r="Q1940" s="17">
        <f t="shared" si="61"/>
        <v>2013</v>
      </c>
    </row>
    <row r="1941" spans="1:17" ht="48" hidden="1" x14ac:dyDescent="0.2">
      <c r="A1941">
        <v>1939</v>
      </c>
      <c r="B1941" s="1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8279</v>
      </c>
      <c r="O1941" t="s">
        <v>8283</v>
      </c>
      <c r="P1941" s="16">
        <f t="shared" si="60"/>
        <v>41313.985046296293</v>
      </c>
      <c r="Q1941" s="17">
        <f t="shared" si="61"/>
        <v>2013</v>
      </c>
    </row>
    <row r="1942" spans="1:17" ht="48" hidden="1" x14ac:dyDescent="0.2">
      <c r="A1942">
        <v>1940</v>
      </c>
      <c r="B1942" s="1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8279</v>
      </c>
      <c r="O1942" t="s">
        <v>8283</v>
      </c>
      <c r="P1942" s="16">
        <f t="shared" si="60"/>
        <v>40670.507326388892</v>
      </c>
      <c r="Q1942" s="17">
        <f t="shared" si="61"/>
        <v>2011</v>
      </c>
    </row>
    <row r="1943" spans="1:17" ht="48" hidden="1" x14ac:dyDescent="0.2">
      <c r="A1943">
        <v>1941</v>
      </c>
      <c r="B1943" s="1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8273</v>
      </c>
      <c r="O1943" t="s">
        <v>8303</v>
      </c>
      <c r="P1943" s="16">
        <f t="shared" si="60"/>
        <v>41744.290868055556</v>
      </c>
      <c r="Q1943" s="17">
        <f t="shared" si="61"/>
        <v>2014</v>
      </c>
    </row>
    <row r="1944" spans="1:17" ht="48" hidden="1" x14ac:dyDescent="0.2">
      <c r="A1944">
        <v>1942</v>
      </c>
      <c r="B1944" s="1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8273</v>
      </c>
      <c r="O1944" t="s">
        <v>8303</v>
      </c>
      <c r="P1944" s="16">
        <f t="shared" si="60"/>
        <v>40638.828009259261</v>
      </c>
      <c r="Q1944" s="17">
        <f t="shared" si="61"/>
        <v>2011</v>
      </c>
    </row>
    <row r="1945" spans="1:17" ht="48" hidden="1" x14ac:dyDescent="0.2">
      <c r="A1945">
        <v>1943</v>
      </c>
      <c r="B1945" s="1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8273</v>
      </c>
      <c r="O1945" t="s">
        <v>8303</v>
      </c>
      <c r="P1945" s="16">
        <f t="shared" si="60"/>
        <v>42548.269861111112</v>
      </c>
      <c r="Q1945" s="17">
        <f t="shared" si="61"/>
        <v>2016</v>
      </c>
    </row>
    <row r="1946" spans="1:17" ht="48" hidden="1" x14ac:dyDescent="0.2">
      <c r="A1946">
        <v>1944</v>
      </c>
      <c r="B1946" s="1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8273</v>
      </c>
      <c r="O1946" t="s">
        <v>8303</v>
      </c>
      <c r="P1946" s="16">
        <f t="shared" si="60"/>
        <v>41730.584374999999</v>
      </c>
      <c r="Q1946" s="17">
        <f t="shared" si="61"/>
        <v>2014</v>
      </c>
    </row>
    <row r="1947" spans="1:17" ht="48" hidden="1" x14ac:dyDescent="0.2">
      <c r="A1947">
        <v>1945</v>
      </c>
      <c r="B1947" s="1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8273</v>
      </c>
      <c r="O1947" t="s">
        <v>8303</v>
      </c>
      <c r="P1947" s="16">
        <f t="shared" si="60"/>
        <v>42157.251828703709</v>
      </c>
      <c r="Q1947" s="17">
        <f t="shared" si="61"/>
        <v>2015</v>
      </c>
    </row>
    <row r="1948" spans="1:17" ht="48" hidden="1" x14ac:dyDescent="0.2">
      <c r="A1948">
        <v>1946</v>
      </c>
      <c r="B1948" s="1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8273</v>
      </c>
      <c r="O1948" t="s">
        <v>8303</v>
      </c>
      <c r="P1948" s="16">
        <f t="shared" si="60"/>
        <v>41689.150011574071</v>
      </c>
      <c r="Q1948" s="17">
        <f t="shared" si="61"/>
        <v>2014</v>
      </c>
    </row>
    <row r="1949" spans="1:17" ht="48" hidden="1" x14ac:dyDescent="0.2">
      <c r="A1949">
        <v>1947</v>
      </c>
      <c r="B1949" s="1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8273</v>
      </c>
      <c r="O1949" t="s">
        <v>8303</v>
      </c>
      <c r="P1949" s="16">
        <f t="shared" si="60"/>
        <v>40102.918055555558</v>
      </c>
      <c r="Q1949" s="17">
        <f t="shared" si="61"/>
        <v>2009</v>
      </c>
    </row>
    <row r="1950" spans="1:17" ht="32" hidden="1" x14ac:dyDescent="0.2">
      <c r="A1950">
        <v>1948</v>
      </c>
      <c r="B1950" s="1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8273</v>
      </c>
      <c r="O1950" t="s">
        <v>8303</v>
      </c>
      <c r="P1950" s="16">
        <f t="shared" si="60"/>
        <v>42473.604270833333</v>
      </c>
      <c r="Q1950" s="17">
        <f t="shared" si="61"/>
        <v>2016</v>
      </c>
    </row>
    <row r="1951" spans="1:17" ht="48" hidden="1" x14ac:dyDescent="0.2">
      <c r="A1951">
        <v>1949</v>
      </c>
      <c r="B1951" s="1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8273</v>
      </c>
      <c r="O1951" t="s">
        <v>8303</v>
      </c>
      <c r="P1951" s="16">
        <f t="shared" si="60"/>
        <v>41800.423043981478</v>
      </c>
      <c r="Q1951" s="17">
        <f t="shared" si="61"/>
        <v>2014</v>
      </c>
    </row>
    <row r="1952" spans="1:17" ht="48" hidden="1" x14ac:dyDescent="0.2">
      <c r="A1952">
        <v>1950</v>
      </c>
      <c r="B1952" s="1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8273</v>
      </c>
      <c r="O1952" t="s">
        <v>8303</v>
      </c>
      <c r="P1952" s="16">
        <f t="shared" si="60"/>
        <v>40624.181400462963</v>
      </c>
      <c r="Q1952" s="17">
        <f t="shared" si="61"/>
        <v>2011</v>
      </c>
    </row>
    <row r="1953" spans="1:17" ht="48" hidden="1" x14ac:dyDescent="0.2">
      <c r="A1953">
        <v>1951</v>
      </c>
      <c r="B1953" s="1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8273</v>
      </c>
      <c r="O1953" t="s">
        <v>8303</v>
      </c>
      <c r="P1953" s="16">
        <f t="shared" si="60"/>
        <v>42651.420567129629</v>
      </c>
      <c r="Q1953" s="17">
        <f t="shared" si="61"/>
        <v>2016</v>
      </c>
    </row>
    <row r="1954" spans="1:17" ht="48" hidden="1" x14ac:dyDescent="0.2">
      <c r="A1954">
        <v>1952</v>
      </c>
      <c r="B1954" s="1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8273</v>
      </c>
      <c r="O1954" t="s">
        <v>8303</v>
      </c>
      <c r="P1954" s="16">
        <f t="shared" si="60"/>
        <v>41526.60665509259</v>
      </c>
      <c r="Q1954" s="17">
        <f t="shared" si="61"/>
        <v>2013</v>
      </c>
    </row>
    <row r="1955" spans="1:17" ht="48" hidden="1" x14ac:dyDescent="0.2">
      <c r="A1955">
        <v>1953</v>
      </c>
      <c r="B1955" s="1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8273</v>
      </c>
      <c r="O1955" t="s">
        <v>8303</v>
      </c>
      <c r="P1955" s="16">
        <f t="shared" si="60"/>
        <v>40941.199826388889</v>
      </c>
      <c r="Q1955" s="17">
        <f t="shared" si="61"/>
        <v>2012</v>
      </c>
    </row>
    <row r="1956" spans="1:17" ht="32" hidden="1" x14ac:dyDescent="0.2">
      <c r="A1956">
        <v>1954</v>
      </c>
      <c r="B1956" s="1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8273</v>
      </c>
      <c r="O1956" t="s">
        <v>8303</v>
      </c>
      <c r="P1956" s="16">
        <f t="shared" si="60"/>
        <v>42394.580740740741</v>
      </c>
      <c r="Q1956" s="17">
        <f t="shared" si="61"/>
        <v>2016</v>
      </c>
    </row>
    <row r="1957" spans="1:17" ht="48" hidden="1" x14ac:dyDescent="0.2">
      <c r="A1957">
        <v>1955</v>
      </c>
      <c r="B1957" s="1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8273</v>
      </c>
      <c r="O1957" t="s">
        <v>8303</v>
      </c>
      <c r="P1957" s="16">
        <f t="shared" si="60"/>
        <v>41020.271770833337</v>
      </c>
      <c r="Q1957" s="17">
        <f t="shared" si="61"/>
        <v>2012</v>
      </c>
    </row>
    <row r="1958" spans="1:17" ht="48" hidden="1" x14ac:dyDescent="0.2">
      <c r="A1958">
        <v>1956</v>
      </c>
      <c r="B1958" s="1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8273</v>
      </c>
      <c r="O1958" t="s">
        <v>8303</v>
      </c>
      <c r="P1958" s="16">
        <f t="shared" si="60"/>
        <v>42067.923668981486</v>
      </c>
      <c r="Q1958" s="17">
        <f t="shared" si="61"/>
        <v>2015</v>
      </c>
    </row>
    <row r="1959" spans="1:17" ht="32" hidden="1" x14ac:dyDescent="0.2">
      <c r="A1959">
        <v>1957</v>
      </c>
      <c r="B1959" s="1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8273</v>
      </c>
      <c r="O1959" t="s">
        <v>8303</v>
      </c>
      <c r="P1959" s="16">
        <f t="shared" si="60"/>
        <v>41179.098530092589</v>
      </c>
      <c r="Q1959" s="17">
        <f t="shared" si="61"/>
        <v>2012</v>
      </c>
    </row>
    <row r="1960" spans="1:17" ht="48" hidden="1" x14ac:dyDescent="0.2">
      <c r="A1960">
        <v>1958</v>
      </c>
      <c r="B1960" s="1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8273</v>
      </c>
      <c r="O1960" t="s">
        <v>8303</v>
      </c>
      <c r="P1960" s="16">
        <f t="shared" si="60"/>
        <v>41326.987974537034</v>
      </c>
      <c r="Q1960" s="17">
        <f t="shared" si="61"/>
        <v>2013</v>
      </c>
    </row>
    <row r="1961" spans="1:17" ht="48" hidden="1" x14ac:dyDescent="0.2">
      <c r="A1961">
        <v>1959</v>
      </c>
      <c r="B1961" s="1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8273</v>
      </c>
      <c r="O1961" t="s">
        <v>8303</v>
      </c>
      <c r="P1961" s="16">
        <f t="shared" si="60"/>
        <v>41871.845601851855</v>
      </c>
      <c r="Q1961" s="17">
        <f t="shared" si="61"/>
        <v>2014</v>
      </c>
    </row>
    <row r="1962" spans="1:17" ht="48" hidden="1" x14ac:dyDescent="0.2">
      <c r="A1962">
        <v>1960</v>
      </c>
      <c r="B1962" s="1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8273</v>
      </c>
      <c r="O1962" t="s">
        <v>8303</v>
      </c>
      <c r="P1962" s="16">
        <f t="shared" si="60"/>
        <v>41964.362743055557</v>
      </c>
      <c r="Q1962" s="17">
        <f t="shared" si="61"/>
        <v>2014</v>
      </c>
    </row>
    <row r="1963" spans="1:17" ht="48" hidden="1" x14ac:dyDescent="0.2">
      <c r="A1963">
        <v>1961</v>
      </c>
      <c r="B1963" s="1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8273</v>
      </c>
      <c r="O1963" t="s">
        <v>8303</v>
      </c>
      <c r="P1963" s="16">
        <f t="shared" si="60"/>
        <v>41148.194641203707</v>
      </c>
      <c r="Q1963" s="17">
        <f t="shared" si="61"/>
        <v>2012</v>
      </c>
    </row>
    <row r="1964" spans="1:17" ht="48" hidden="1" x14ac:dyDescent="0.2">
      <c r="A1964">
        <v>1962</v>
      </c>
      <c r="B1964" s="1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8273</v>
      </c>
      <c r="O1964" t="s">
        <v>8303</v>
      </c>
      <c r="P1964" s="16">
        <f t="shared" si="60"/>
        <v>41742.780509259261</v>
      </c>
      <c r="Q1964" s="17">
        <f t="shared" si="61"/>
        <v>2014</v>
      </c>
    </row>
    <row r="1965" spans="1:17" ht="48" hidden="1" x14ac:dyDescent="0.2">
      <c r="A1965">
        <v>1963</v>
      </c>
      <c r="B1965" s="1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8273</v>
      </c>
      <c r="O1965" t="s">
        <v>8303</v>
      </c>
      <c r="P1965" s="16">
        <f t="shared" si="60"/>
        <v>41863.429791666669</v>
      </c>
      <c r="Q1965" s="17">
        <f t="shared" si="61"/>
        <v>2014</v>
      </c>
    </row>
    <row r="1966" spans="1:17" ht="48" hidden="1" x14ac:dyDescent="0.2">
      <c r="A1966">
        <v>1964</v>
      </c>
      <c r="B1966" s="1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8273</v>
      </c>
      <c r="O1966" t="s">
        <v>8303</v>
      </c>
      <c r="P1966" s="16">
        <f t="shared" si="60"/>
        <v>42452.272824074069</v>
      </c>
      <c r="Q1966" s="17">
        <f t="shared" si="61"/>
        <v>2016</v>
      </c>
    </row>
    <row r="1967" spans="1:17" ht="48" hidden="1" x14ac:dyDescent="0.2">
      <c r="A1967">
        <v>1965</v>
      </c>
      <c r="B1967" s="1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8273</v>
      </c>
      <c r="O1967" t="s">
        <v>8303</v>
      </c>
      <c r="P1967" s="16">
        <f t="shared" si="60"/>
        <v>40898.089236111111</v>
      </c>
      <c r="Q1967" s="17">
        <f t="shared" si="61"/>
        <v>2011</v>
      </c>
    </row>
    <row r="1968" spans="1:17" ht="48" hidden="1" x14ac:dyDescent="0.2">
      <c r="A1968">
        <v>1966</v>
      </c>
      <c r="B1968" s="1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8273</v>
      </c>
      <c r="O1968" t="s">
        <v>8303</v>
      </c>
      <c r="P1968" s="16">
        <f t="shared" si="60"/>
        <v>41835.540486111109</v>
      </c>
      <c r="Q1968" s="17">
        <f t="shared" si="61"/>
        <v>2014</v>
      </c>
    </row>
    <row r="1969" spans="1:17" ht="48" hidden="1" x14ac:dyDescent="0.2">
      <c r="A1969">
        <v>1967</v>
      </c>
      <c r="B1969" s="1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8273</v>
      </c>
      <c r="O1969" t="s">
        <v>8303</v>
      </c>
      <c r="P1969" s="16">
        <f t="shared" si="60"/>
        <v>41730.663530092592</v>
      </c>
      <c r="Q1969" s="17">
        <f t="shared" si="61"/>
        <v>2014</v>
      </c>
    </row>
    <row r="1970" spans="1:17" ht="32" hidden="1" x14ac:dyDescent="0.2">
      <c r="A1970">
        <v>1968</v>
      </c>
      <c r="B1970" s="1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8273</v>
      </c>
      <c r="O1970" t="s">
        <v>8303</v>
      </c>
      <c r="P1970" s="16">
        <f t="shared" si="60"/>
        <v>42676.586979166663</v>
      </c>
      <c r="Q1970" s="17">
        <f t="shared" si="61"/>
        <v>2016</v>
      </c>
    </row>
    <row r="1971" spans="1:17" ht="48" hidden="1" x14ac:dyDescent="0.2">
      <c r="A1971">
        <v>1969</v>
      </c>
      <c r="B1971" s="1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8273</v>
      </c>
      <c r="O1971" t="s">
        <v>8303</v>
      </c>
      <c r="P1971" s="16">
        <f t="shared" si="60"/>
        <v>42557.792453703703</v>
      </c>
      <c r="Q1971" s="17">
        <f t="shared" si="61"/>
        <v>2016</v>
      </c>
    </row>
    <row r="1972" spans="1:17" ht="48" hidden="1" x14ac:dyDescent="0.2">
      <c r="A1972">
        <v>1970</v>
      </c>
      <c r="B1972" s="1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8273</v>
      </c>
      <c r="O1972" t="s">
        <v>8303</v>
      </c>
      <c r="P1972" s="16">
        <f t="shared" si="60"/>
        <v>41324.193298611113</v>
      </c>
      <c r="Q1972" s="17">
        <f t="shared" si="61"/>
        <v>2013</v>
      </c>
    </row>
    <row r="1973" spans="1:17" ht="48" hidden="1" x14ac:dyDescent="0.2">
      <c r="A1973">
        <v>1971</v>
      </c>
      <c r="B1973" s="1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8273</v>
      </c>
      <c r="O1973" t="s">
        <v>8303</v>
      </c>
      <c r="P1973" s="16">
        <f t="shared" si="60"/>
        <v>41561.500706018516</v>
      </c>
      <c r="Q1973" s="17">
        <f t="shared" si="61"/>
        <v>2013</v>
      </c>
    </row>
    <row r="1974" spans="1:17" ht="48" hidden="1" x14ac:dyDescent="0.2">
      <c r="A1974">
        <v>1972</v>
      </c>
      <c r="B1974" s="1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8273</v>
      </c>
      <c r="O1974" t="s">
        <v>8303</v>
      </c>
      <c r="P1974" s="16">
        <f t="shared" si="60"/>
        <v>41201.012083333335</v>
      </c>
      <c r="Q1974" s="17">
        <f t="shared" si="61"/>
        <v>2012</v>
      </c>
    </row>
    <row r="1975" spans="1:17" ht="48" hidden="1" x14ac:dyDescent="0.2">
      <c r="A1975">
        <v>1973</v>
      </c>
      <c r="B1975" s="1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8273</v>
      </c>
      <c r="O1975" t="s">
        <v>8303</v>
      </c>
      <c r="P1975" s="16">
        <f t="shared" si="60"/>
        <v>42549.722962962958</v>
      </c>
      <c r="Q1975" s="17">
        <f t="shared" si="61"/>
        <v>2016</v>
      </c>
    </row>
    <row r="1976" spans="1:17" ht="48" hidden="1" x14ac:dyDescent="0.2">
      <c r="A1976">
        <v>1974</v>
      </c>
      <c r="B1976" s="1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8273</v>
      </c>
      <c r="O1976" t="s">
        <v>8303</v>
      </c>
      <c r="P1976" s="16">
        <f t="shared" si="60"/>
        <v>41445.334131944444</v>
      </c>
      <c r="Q1976" s="17">
        <f t="shared" si="61"/>
        <v>2013</v>
      </c>
    </row>
    <row r="1977" spans="1:17" ht="32" hidden="1" x14ac:dyDescent="0.2">
      <c r="A1977">
        <v>1975</v>
      </c>
      <c r="B1977" s="1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8273</v>
      </c>
      <c r="O1977" t="s">
        <v>8303</v>
      </c>
      <c r="P1977" s="16">
        <f t="shared" si="60"/>
        <v>41313.755219907405</v>
      </c>
      <c r="Q1977" s="17">
        <f t="shared" si="61"/>
        <v>2013</v>
      </c>
    </row>
    <row r="1978" spans="1:17" ht="32" hidden="1" x14ac:dyDescent="0.2">
      <c r="A1978">
        <v>1976</v>
      </c>
      <c r="B1978" s="1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8273</v>
      </c>
      <c r="O1978" t="s">
        <v>8303</v>
      </c>
      <c r="P1978" s="16">
        <f t="shared" si="60"/>
        <v>41438.899594907409</v>
      </c>
      <c r="Q1978" s="17">
        <f t="shared" si="61"/>
        <v>2013</v>
      </c>
    </row>
    <row r="1979" spans="1:17" ht="48" hidden="1" x14ac:dyDescent="0.2">
      <c r="A1979">
        <v>1977</v>
      </c>
      <c r="B1979" s="1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8273</v>
      </c>
      <c r="O1979" t="s">
        <v>8303</v>
      </c>
      <c r="P1979" s="16">
        <f t="shared" si="60"/>
        <v>42311.216898148152</v>
      </c>
      <c r="Q1979" s="17">
        <f t="shared" si="61"/>
        <v>2015</v>
      </c>
    </row>
    <row r="1980" spans="1:17" ht="48" hidden="1" x14ac:dyDescent="0.2">
      <c r="A1980">
        <v>1978</v>
      </c>
      <c r="B1980" s="1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8273</v>
      </c>
      <c r="O1980" t="s">
        <v>8303</v>
      </c>
      <c r="P1980" s="16">
        <f t="shared" si="60"/>
        <v>41039.225601851853</v>
      </c>
      <c r="Q1980" s="17">
        <f t="shared" si="61"/>
        <v>2012</v>
      </c>
    </row>
    <row r="1981" spans="1:17" ht="32" hidden="1" x14ac:dyDescent="0.2">
      <c r="A1981">
        <v>1979</v>
      </c>
      <c r="B1981" s="1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8273</v>
      </c>
      <c r="O1981" t="s">
        <v>8303</v>
      </c>
      <c r="P1981" s="16">
        <f t="shared" si="60"/>
        <v>42290.460023148145</v>
      </c>
      <c r="Q1981" s="17">
        <f t="shared" si="61"/>
        <v>2015</v>
      </c>
    </row>
    <row r="1982" spans="1:17" ht="32" hidden="1" x14ac:dyDescent="0.2">
      <c r="A1982">
        <v>1980</v>
      </c>
      <c r="B1982" s="1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8273</v>
      </c>
      <c r="O1982" t="s">
        <v>8303</v>
      </c>
      <c r="P1982" s="16">
        <f t="shared" si="60"/>
        <v>42423.542384259257</v>
      </c>
      <c r="Q1982" s="17">
        <f t="shared" si="61"/>
        <v>2016</v>
      </c>
    </row>
    <row r="1983" spans="1:17" ht="48" hidden="1" x14ac:dyDescent="0.2">
      <c r="A1983">
        <v>1981</v>
      </c>
      <c r="B1983" s="1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8292</v>
      </c>
      <c r="O1983" t="s">
        <v>8304</v>
      </c>
      <c r="P1983" s="16">
        <f t="shared" si="60"/>
        <v>41799.725289351853</v>
      </c>
      <c r="Q1983" s="17">
        <f t="shared" si="61"/>
        <v>2014</v>
      </c>
    </row>
    <row r="1984" spans="1:17" ht="48" hidden="1" x14ac:dyDescent="0.2">
      <c r="A1984">
        <v>1982</v>
      </c>
      <c r="B1984" s="1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8292</v>
      </c>
      <c r="O1984" t="s">
        <v>8304</v>
      </c>
      <c r="P1984" s="16">
        <f t="shared" si="60"/>
        <v>42678.586655092593</v>
      </c>
      <c r="Q1984" s="17">
        <f t="shared" si="61"/>
        <v>2016</v>
      </c>
    </row>
    <row r="1985" spans="1:17" ht="48" hidden="1" x14ac:dyDescent="0.2">
      <c r="A1985">
        <v>1983</v>
      </c>
      <c r="B1985" s="1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8292</v>
      </c>
      <c r="O1985" t="s">
        <v>8304</v>
      </c>
      <c r="P1985" s="16">
        <f t="shared" si="60"/>
        <v>42593.011782407411</v>
      </c>
      <c r="Q1985" s="17">
        <f t="shared" si="61"/>
        <v>2016</v>
      </c>
    </row>
    <row r="1986" spans="1:17" ht="64" hidden="1" x14ac:dyDescent="0.2">
      <c r="A1986">
        <v>1984</v>
      </c>
      <c r="B1986" s="1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8292</v>
      </c>
      <c r="O1986" t="s">
        <v>8304</v>
      </c>
      <c r="P1986" s="16">
        <f t="shared" si="60"/>
        <v>41913.790289351848</v>
      </c>
      <c r="Q1986" s="17">
        <f t="shared" si="61"/>
        <v>2014</v>
      </c>
    </row>
    <row r="1987" spans="1:17" ht="48" hidden="1" x14ac:dyDescent="0.2">
      <c r="A1987">
        <v>1985</v>
      </c>
      <c r="B1987" s="1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8292</v>
      </c>
      <c r="O1987" t="s">
        <v>8304</v>
      </c>
      <c r="P1987" s="16">
        <f t="shared" ref="P1987:P2050" si="62">(((J1987/60)/60)/24)+DATE(1970,1,1)</f>
        <v>42555.698738425926</v>
      </c>
      <c r="Q1987" s="17">
        <f t="shared" ref="Q1987:Q2050" si="63">YEAR(P1987)</f>
        <v>2016</v>
      </c>
    </row>
    <row r="1988" spans="1:17" ht="48" hidden="1" x14ac:dyDescent="0.2">
      <c r="A1988">
        <v>1986</v>
      </c>
      <c r="B1988" s="1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8292</v>
      </c>
      <c r="O1988" t="s">
        <v>8304</v>
      </c>
      <c r="P1988" s="16">
        <f t="shared" si="62"/>
        <v>42413.433831018512</v>
      </c>
      <c r="Q1988" s="17">
        <f t="shared" si="63"/>
        <v>2016</v>
      </c>
    </row>
    <row r="1989" spans="1:17" ht="32" hidden="1" x14ac:dyDescent="0.2">
      <c r="A1989">
        <v>1987</v>
      </c>
      <c r="B1989" s="1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8292</v>
      </c>
      <c r="O1989" t="s">
        <v>8304</v>
      </c>
      <c r="P1989" s="16">
        <f t="shared" si="62"/>
        <v>42034.639768518522</v>
      </c>
      <c r="Q1989" s="17">
        <f t="shared" si="63"/>
        <v>2015</v>
      </c>
    </row>
    <row r="1990" spans="1:17" ht="16" hidden="1" x14ac:dyDescent="0.2">
      <c r="A1990">
        <v>1988</v>
      </c>
      <c r="B1990" s="1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8292</v>
      </c>
      <c r="O1990" t="s">
        <v>8304</v>
      </c>
      <c r="P1990" s="16">
        <f t="shared" si="62"/>
        <v>42206.763217592597</v>
      </c>
      <c r="Q1990" s="17">
        <f t="shared" si="63"/>
        <v>2015</v>
      </c>
    </row>
    <row r="1991" spans="1:17" ht="48" hidden="1" x14ac:dyDescent="0.2">
      <c r="A1991">
        <v>1989</v>
      </c>
      <c r="B1991" s="1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8292</v>
      </c>
      <c r="O1991" t="s">
        <v>8304</v>
      </c>
      <c r="P1991" s="16">
        <f t="shared" si="62"/>
        <v>42685.680648148147</v>
      </c>
      <c r="Q1991" s="17">
        <f t="shared" si="63"/>
        <v>2016</v>
      </c>
    </row>
    <row r="1992" spans="1:17" ht="48" hidden="1" x14ac:dyDescent="0.2">
      <c r="A1992">
        <v>1990</v>
      </c>
      <c r="B1992" s="1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8292</v>
      </c>
      <c r="O1992" t="s">
        <v>8304</v>
      </c>
      <c r="P1992" s="16">
        <f t="shared" si="62"/>
        <v>42398.195972222224</v>
      </c>
      <c r="Q1992" s="17">
        <f t="shared" si="63"/>
        <v>2016</v>
      </c>
    </row>
    <row r="1993" spans="1:17" ht="32" hidden="1" x14ac:dyDescent="0.2">
      <c r="A1993">
        <v>1991</v>
      </c>
      <c r="B1993" s="1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8292</v>
      </c>
      <c r="O1993" t="s">
        <v>8304</v>
      </c>
      <c r="P1993" s="16">
        <f t="shared" si="62"/>
        <v>42167.89335648148</v>
      </c>
      <c r="Q1993" s="17">
        <f t="shared" si="63"/>
        <v>2015</v>
      </c>
    </row>
    <row r="1994" spans="1:17" ht="32" hidden="1" x14ac:dyDescent="0.2">
      <c r="A1994">
        <v>1992</v>
      </c>
      <c r="B1994" s="1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8292</v>
      </c>
      <c r="O1994" t="s">
        <v>8304</v>
      </c>
      <c r="P1994" s="16">
        <f t="shared" si="62"/>
        <v>42023.143414351856</v>
      </c>
      <c r="Q1994" s="17">
        <f t="shared" si="63"/>
        <v>2015</v>
      </c>
    </row>
    <row r="1995" spans="1:17" ht="48" hidden="1" x14ac:dyDescent="0.2">
      <c r="A1995">
        <v>1993</v>
      </c>
      <c r="B1995" s="1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8292</v>
      </c>
      <c r="O1995" t="s">
        <v>8304</v>
      </c>
      <c r="P1995" s="16">
        <f t="shared" si="62"/>
        <v>42329.58839120371</v>
      </c>
      <c r="Q1995" s="17">
        <f t="shared" si="63"/>
        <v>2015</v>
      </c>
    </row>
    <row r="1996" spans="1:17" ht="48" hidden="1" x14ac:dyDescent="0.2">
      <c r="A1996">
        <v>1994</v>
      </c>
      <c r="B1996" s="1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8292</v>
      </c>
      <c r="O1996" t="s">
        <v>8304</v>
      </c>
      <c r="P1996" s="16">
        <f t="shared" si="62"/>
        <v>42651.006273148145</v>
      </c>
      <c r="Q1996" s="17">
        <f t="shared" si="63"/>
        <v>2016</v>
      </c>
    </row>
    <row r="1997" spans="1:17" ht="48" hidden="1" x14ac:dyDescent="0.2">
      <c r="A1997">
        <v>1995</v>
      </c>
      <c r="B1997" s="1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8292</v>
      </c>
      <c r="O1997" t="s">
        <v>8304</v>
      </c>
      <c r="P1997" s="16">
        <f t="shared" si="62"/>
        <v>42181.902037037042</v>
      </c>
      <c r="Q1997" s="17">
        <f t="shared" si="63"/>
        <v>2015</v>
      </c>
    </row>
    <row r="1998" spans="1:17" ht="48" hidden="1" x14ac:dyDescent="0.2">
      <c r="A1998">
        <v>1996</v>
      </c>
      <c r="B1998" s="1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8292</v>
      </c>
      <c r="O1998" t="s">
        <v>8304</v>
      </c>
      <c r="P1998" s="16">
        <f t="shared" si="62"/>
        <v>41800.819571759261</v>
      </c>
      <c r="Q1998" s="17">
        <f t="shared" si="63"/>
        <v>2014</v>
      </c>
    </row>
    <row r="1999" spans="1:17" ht="48" hidden="1" x14ac:dyDescent="0.2">
      <c r="A1999">
        <v>1997</v>
      </c>
      <c r="B1999" s="1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8292</v>
      </c>
      <c r="O1999" t="s">
        <v>8304</v>
      </c>
      <c r="P1999" s="16">
        <f t="shared" si="62"/>
        <v>41847.930694444447</v>
      </c>
      <c r="Q1999" s="17">
        <f t="shared" si="63"/>
        <v>2014</v>
      </c>
    </row>
    <row r="2000" spans="1:17" ht="48" hidden="1" x14ac:dyDescent="0.2">
      <c r="A2000">
        <v>1998</v>
      </c>
      <c r="B2000" s="1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8292</v>
      </c>
      <c r="O2000" t="s">
        <v>8304</v>
      </c>
      <c r="P2000" s="16">
        <f t="shared" si="62"/>
        <v>41807.118495370371</v>
      </c>
      <c r="Q2000" s="17">
        <f t="shared" si="63"/>
        <v>2014</v>
      </c>
    </row>
    <row r="2001" spans="1:17" ht="48" hidden="1" x14ac:dyDescent="0.2">
      <c r="A2001">
        <v>1999</v>
      </c>
      <c r="B2001" s="1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8292</v>
      </c>
      <c r="O2001" t="s">
        <v>8304</v>
      </c>
      <c r="P2001" s="16">
        <f t="shared" si="62"/>
        <v>41926.482731481483</v>
      </c>
      <c r="Q2001" s="17">
        <f t="shared" si="63"/>
        <v>2014</v>
      </c>
    </row>
    <row r="2002" spans="1:17" ht="48" hidden="1" x14ac:dyDescent="0.2">
      <c r="A2002">
        <v>2000</v>
      </c>
      <c r="B2002" s="1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8292</v>
      </c>
      <c r="O2002" t="s">
        <v>8304</v>
      </c>
      <c r="P2002" s="16">
        <f t="shared" si="62"/>
        <v>42345.951539351852</v>
      </c>
      <c r="Q2002" s="17">
        <f t="shared" si="63"/>
        <v>2015</v>
      </c>
    </row>
    <row r="2003" spans="1:17" ht="32" hidden="1" x14ac:dyDescent="0.2">
      <c r="A2003">
        <v>2001</v>
      </c>
      <c r="B2003" s="1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8273</v>
      </c>
      <c r="O2003" t="s">
        <v>8303</v>
      </c>
      <c r="P2003" s="16">
        <f t="shared" si="62"/>
        <v>42136.209675925929</v>
      </c>
      <c r="Q2003" s="17">
        <f t="shared" si="63"/>
        <v>2015</v>
      </c>
    </row>
    <row r="2004" spans="1:17" ht="48" hidden="1" x14ac:dyDescent="0.2">
      <c r="A2004">
        <v>2002</v>
      </c>
      <c r="B2004" s="1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8273</v>
      </c>
      <c r="O2004" t="s">
        <v>8303</v>
      </c>
      <c r="P2004" s="16">
        <f t="shared" si="62"/>
        <v>42728.71230324074</v>
      </c>
      <c r="Q2004" s="17">
        <f t="shared" si="63"/>
        <v>2016</v>
      </c>
    </row>
    <row r="2005" spans="1:17" ht="64" hidden="1" x14ac:dyDescent="0.2">
      <c r="A2005">
        <v>2003</v>
      </c>
      <c r="B2005" s="1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8273</v>
      </c>
      <c r="O2005" t="s">
        <v>8303</v>
      </c>
      <c r="P2005" s="16">
        <f t="shared" si="62"/>
        <v>40347.125601851854</v>
      </c>
      <c r="Q2005" s="17">
        <f t="shared" si="63"/>
        <v>2010</v>
      </c>
    </row>
    <row r="2006" spans="1:17" ht="48" hidden="1" x14ac:dyDescent="0.2">
      <c r="A2006">
        <v>2004</v>
      </c>
      <c r="B2006" s="1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8273</v>
      </c>
      <c r="O2006" t="s">
        <v>8303</v>
      </c>
      <c r="P2006" s="16">
        <f t="shared" si="62"/>
        <v>41800.604895833334</v>
      </c>
      <c r="Q2006" s="17">
        <f t="shared" si="63"/>
        <v>2014</v>
      </c>
    </row>
    <row r="2007" spans="1:17" ht="48" hidden="1" x14ac:dyDescent="0.2">
      <c r="A2007">
        <v>2005</v>
      </c>
      <c r="B2007" s="1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8273</v>
      </c>
      <c r="O2007" t="s">
        <v>8303</v>
      </c>
      <c r="P2007" s="16">
        <f t="shared" si="62"/>
        <v>41535.812708333331</v>
      </c>
      <c r="Q2007" s="17">
        <f t="shared" si="63"/>
        <v>2013</v>
      </c>
    </row>
    <row r="2008" spans="1:17" ht="48" hidden="1" x14ac:dyDescent="0.2">
      <c r="A2008">
        <v>2006</v>
      </c>
      <c r="B2008" s="1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8273</v>
      </c>
      <c r="O2008" t="s">
        <v>8303</v>
      </c>
      <c r="P2008" s="16">
        <f t="shared" si="62"/>
        <v>41941.500520833331</v>
      </c>
      <c r="Q2008" s="17">
        <f t="shared" si="63"/>
        <v>2014</v>
      </c>
    </row>
    <row r="2009" spans="1:17" ht="48" hidden="1" x14ac:dyDescent="0.2">
      <c r="A2009">
        <v>2007</v>
      </c>
      <c r="B2009" s="1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8273</v>
      </c>
      <c r="O2009" t="s">
        <v>8303</v>
      </c>
      <c r="P2009" s="16">
        <f t="shared" si="62"/>
        <v>40347.837800925925</v>
      </c>
      <c r="Q2009" s="17">
        <f t="shared" si="63"/>
        <v>2010</v>
      </c>
    </row>
    <row r="2010" spans="1:17" ht="48" hidden="1" x14ac:dyDescent="0.2">
      <c r="A2010">
        <v>2008</v>
      </c>
      <c r="B2010" s="1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8273</v>
      </c>
      <c r="O2010" t="s">
        <v>8303</v>
      </c>
      <c r="P2010" s="16">
        <f t="shared" si="62"/>
        <v>40761.604421296295</v>
      </c>
      <c r="Q2010" s="17">
        <f t="shared" si="63"/>
        <v>2011</v>
      </c>
    </row>
    <row r="2011" spans="1:17" ht="48" hidden="1" x14ac:dyDescent="0.2">
      <c r="A2011">
        <v>2009</v>
      </c>
      <c r="B2011" s="1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8273</v>
      </c>
      <c r="O2011" t="s">
        <v>8303</v>
      </c>
      <c r="P2011" s="16">
        <f t="shared" si="62"/>
        <v>42661.323414351849</v>
      </c>
      <c r="Q2011" s="17">
        <f t="shared" si="63"/>
        <v>2016</v>
      </c>
    </row>
    <row r="2012" spans="1:17" ht="32" hidden="1" x14ac:dyDescent="0.2">
      <c r="A2012">
        <v>2010</v>
      </c>
      <c r="B2012" s="1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8273</v>
      </c>
      <c r="O2012" t="s">
        <v>8303</v>
      </c>
      <c r="P2012" s="16">
        <f t="shared" si="62"/>
        <v>42570.996423611112</v>
      </c>
      <c r="Q2012" s="17">
        <f t="shared" si="63"/>
        <v>2016</v>
      </c>
    </row>
    <row r="2013" spans="1:17" ht="48" hidden="1" x14ac:dyDescent="0.2">
      <c r="A2013">
        <v>2011</v>
      </c>
      <c r="B2013" s="1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8273</v>
      </c>
      <c r="O2013" t="s">
        <v>8303</v>
      </c>
      <c r="P2013" s="16">
        <f t="shared" si="62"/>
        <v>42347.358483796299</v>
      </c>
      <c r="Q2013" s="17">
        <f t="shared" si="63"/>
        <v>2015</v>
      </c>
    </row>
    <row r="2014" spans="1:17" ht="48" hidden="1" x14ac:dyDescent="0.2">
      <c r="A2014">
        <v>2012</v>
      </c>
      <c r="B2014" s="1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8273</v>
      </c>
      <c r="O2014" t="s">
        <v>8303</v>
      </c>
      <c r="P2014" s="16">
        <f t="shared" si="62"/>
        <v>42010.822233796294</v>
      </c>
      <c r="Q2014" s="17">
        <f t="shared" si="63"/>
        <v>2015</v>
      </c>
    </row>
    <row r="2015" spans="1:17" ht="48" hidden="1" x14ac:dyDescent="0.2">
      <c r="A2015">
        <v>2013</v>
      </c>
      <c r="B2015" s="1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8273</v>
      </c>
      <c r="O2015" t="s">
        <v>8303</v>
      </c>
      <c r="P2015" s="16">
        <f t="shared" si="62"/>
        <v>42499.960810185185</v>
      </c>
      <c r="Q2015" s="17">
        <f t="shared" si="63"/>
        <v>2016</v>
      </c>
    </row>
    <row r="2016" spans="1:17" ht="48" hidden="1" x14ac:dyDescent="0.2">
      <c r="A2016">
        <v>2014</v>
      </c>
      <c r="B2016" s="1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8273</v>
      </c>
      <c r="O2016" t="s">
        <v>8303</v>
      </c>
      <c r="P2016" s="16">
        <f t="shared" si="62"/>
        <v>41324.214571759258</v>
      </c>
      <c r="Q2016" s="17">
        <f t="shared" si="63"/>
        <v>2013</v>
      </c>
    </row>
    <row r="2017" spans="1:17" ht="48" hidden="1" x14ac:dyDescent="0.2">
      <c r="A2017">
        <v>2015</v>
      </c>
      <c r="B2017" s="1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8273</v>
      </c>
      <c r="O2017" t="s">
        <v>8303</v>
      </c>
      <c r="P2017" s="16">
        <f t="shared" si="62"/>
        <v>40765.876886574071</v>
      </c>
      <c r="Q2017" s="17">
        <f t="shared" si="63"/>
        <v>2011</v>
      </c>
    </row>
    <row r="2018" spans="1:17" ht="32" hidden="1" x14ac:dyDescent="0.2">
      <c r="A2018">
        <v>2016</v>
      </c>
      <c r="B2018" s="1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8273</v>
      </c>
      <c r="O2018" t="s">
        <v>8303</v>
      </c>
      <c r="P2018" s="16">
        <f t="shared" si="62"/>
        <v>41312.88077546296</v>
      </c>
      <c r="Q2018" s="17">
        <f t="shared" si="63"/>
        <v>2013</v>
      </c>
    </row>
    <row r="2019" spans="1:17" ht="48" hidden="1" x14ac:dyDescent="0.2">
      <c r="A2019">
        <v>2017</v>
      </c>
      <c r="B2019" s="1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8273</v>
      </c>
      <c r="O2019" t="s">
        <v>8303</v>
      </c>
      <c r="P2019" s="16">
        <f t="shared" si="62"/>
        <v>40961.057349537034</v>
      </c>
      <c r="Q2019" s="17">
        <f t="shared" si="63"/>
        <v>2012</v>
      </c>
    </row>
    <row r="2020" spans="1:17" ht="48" hidden="1" x14ac:dyDescent="0.2">
      <c r="A2020">
        <v>2018</v>
      </c>
      <c r="B2020" s="1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8273</v>
      </c>
      <c r="O2020" t="s">
        <v>8303</v>
      </c>
      <c r="P2020" s="16">
        <f t="shared" si="62"/>
        <v>42199.365844907406</v>
      </c>
      <c r="Q2020" s="17">
        <f t="shared" si="63"/>
        <v>2015</v>
      </c>
    </row>
    <row r="2021" spans="1:17" ht="48" hidden="1" x14ac:dyDescent="0.2">
      <c r="A2021">
        <v>2019</v>
      </c>
      <c r="B2021" s="1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8273</v>
      </c>
      <c r="O2021" t="s">
        <v>8303</v>
      </c>
      <c r="P2021" s="16">
        <f t="shared" si="62"/>
        <v>42605.70857638889</v>
      </c>
      <c r="Q2021" s="17">
        <f t="shared" si="63"/>
        <v>2016</v>
      </c>
    </row>
    <row r="2022" spans="1:17" ht="48" hidden="1" x14ac:dyDescent="0.2">
      <c r="A2022">
        <v>2020</v>
      </c>
      <c r="B2022" s="1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8273</v>
      </c>
      <c r="O2022" t="s">
        <v>8303</v>
      </c>
      <c r="P2022" s="16">
        <f t="shared" si="62"/>
        <v>41737.097499999996</v>
      </c>
      <c r="Q2022" s="17">
        <f t="shared" si="63"/>
        <v>2014</v>
      </c>
    </row>
    <row r="2023" spans="1:17" ht="48" hidden="1" x14ac:dyDescent="0.2">
      <c r="A2023">
        <v>2021</v>
      </c>
      <c r="B2023" s="1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8273</v>
      </c>
      <c r="O2023" t="s">
        <v>8303</v>
      </c>
      <c r="P2023" s="16">
        <f t="shared" si="62"/>
        <v>41861.070567129631</v>
      </c>
      <c r="Q2023" s="17">
        <f t="shared" si="63"/>
        <v>2014</v>
      </c>
    </row>
    <row r="2024" spans="1:17" ht="48" hidden="1" x14ac:dyDescent="0.2">
      <c r="A2024">
        <v>2022</v>
      </c>
      <c r="B2024" s="1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8273</v>
      </c>
      <c r="O2024" t="s">
        <v>8303</v>
      </c>
      <c r="P2024" s="16">
        <f t="shared" si="62"/>
        <v>42502.569120370375</v>
      </c>
      <c r="Q2024" s="17">
        <f t="shared" si="63"/>
        <v>2016</v>
      </c>
    </row>
    <row r="2025" spans="1:17" ht="48" hidden="1" x14ac:dyDescent="0.2">
      <c r="A2025">
        <v>2023</v>
      </c>
      <c r="B2025" s="1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8273</v>
      </c>
      <c r="O2025" t="s">
        <v>8303</v>
      </c>
      <c r="P2025" s="16">
        <f t="shared" si="62"/>
        <v>42136.420752314814</v>
      </c>
      <c r="Q2025" s="17">
        <f t="shared" si="63"/>
        <v>2015</v>
      </c>
    </row>
    <row r="2026" spans="1:17" ht="48" hidden="1" x14ac:dyDescent="0.2">
      <c r="A2026">
        <v>2024</v>
      </c>
      <c r="B2026" s="1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8273</v>
      </c>
      <c r="O2026" t="s">
        <v>8303</v>
      </c>
      <c r="P2026" s="16">
        <f t="shared" si="62"/>
        <v>41099.966944444444</v>
      </c>
      <c r="Q2026" s="17">
        <f t="shared" si="63"/>
        <v>2012</v>
      </c>
    </row>
    <row r="2027" spans="1:17" ht="48" hidden="1" x14ac:dyDescent="0.2">
      <c r="A2027">
        <v>2025</v>
      </c>
      <c r="B2027" s="1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8273</v>
      </c>
      <c r="O2027" t="s">
        <v>8303</v>
      </c>
      <c r="P2027" s="16">
        <f t="shared" si="62"/>
        <v>42136.184560185182</v>
      </c>
      <c r="Q2027" s="17">
        <f t="shared" si="63"/>
        <v>2015</v>
      </c>
    </row>
    <row r="2028" spans="1:17" ht="32" hidden="1" x14ac:dyDescent="0.2">
      <c r="A2028">
        <v>2026</v>
      </c>
      <c r="B2028" s="1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8273</v>
      </c>
      <c r="O2028" t="s">
        <v>8303</v>
      </c>
      <c r="P2028" s="16">
        <f t="shared" si="62"/>
        <v>41704.735937500001</v>
      </c>
      <c r="Q2028" s="17">
        <f t="shared" si="63"/>
        <v>2014</v>
      </c>
    </row>
    <row r="2029" spans="1:17" ht="48" hidden="1" x14ac:dyDescent="0.2">
      <c r="A2029">
        <v>2027</v>
      </c>
      <c r="B2029" s="1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8273</v>
      </c>
      <c r="O2029" t="s">
        <v>8303</v>
      </c>
      <c r="P2029" s="16">
        <f t="shared" si="62"/>
        <v>42048.813877314817</v>
      </c>
      <c r="Q2029" s="17">
        <f t="shared" si="63"/>
        <v>2015</v>
      </c>
    </row>
    <row r="2030" spans="1:17" ht="32" hidden="1" x14ac:dyDescent="0.2">
      <c r="A2030">
        <v>2028</v>
      </c>
      <c r="B2030" s="1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8273</v>
      </c>
      <c r="O2030" t="s">
        <v>8303</v>
      </c>
      <c r="P2030" s="16">
        <f t="shared" si="62"/>
        <v>40215.919050925928</v>
      </c>
      <c r="Q2030" s="17">
        <f t="shared" si="63"/>
        <v>2010</v>
      </c>
    </row>
    <row r="2031" spans="1:17" ht="32" hidden="1" x14ac:dyDescent="0.2">
      <c r="A2031">
        <v>2029</v>
      </c>
      <c r="B2031" s="1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8273</v>
      </c>
      <c r="O2031" t="s">
        <v>8303</v>
      </c>
      <c r="P2031" s="16">
        <f t="shared" si="62"/>
        <v>41848.021770833337</v>
      </c>
      <c r="Q2031" s="17">
        <f t="shared" si="63"/>
        <v>2014</v>
      </c>
    </row>
    <row r="2032" spans="1:17" ht="48" hidden="1" x14ac:dyDescent="0.2">
      <c r="A2032">
        <v>2030</v>
      </c>
      <c r="B2032" s="1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8273</v>
      </c>
      <c r="O2032" t="s">
        <v>8303</v>
      </c>
      <c r="P2032" s="16">
        <f t="shared" si="62"/>
        <v>41212.996481481481</v>
      </c>
      <c r="Q2032" s="17">
        <f t="shared" si="63"/>
        <v>2012</v>
      </c>
    </row>
    <row r="2033" spans="1:17" ht="32" hidden="1" x14ac:dyDescent="0.2">
      <c r="A2033">
        <v>2031</v>
      </c>
      <c r="B2033" s="1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8273</v>
      </c>
      <c r="O2033" t="s">
        <v>8303</v>
      </c>
      <c r="P2033" s="16">
        <f t="shared" si="62"/>
        <v>41975.329317129625</v>
      </c>
      <c r="Q2033" s="17">
        <f t="shared" si="63"/>
        <v>2014</v>
      </c>
    </row>
    <row r="2034" spans="1:17" ht="48" hidden="1" x14ac:dyDescent="0.2">
      <c r="A2034">
        <v>2032</v>
      </c>
      <c r="B2034" s="1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8273</v>
      </c>
      <c r="O2034" t="s">
        <v>8303</v>
      </c>
      <c r="P2034" s="16">
        <f t="shared" si="62"/>
        <v>42689.565671296295</v>
      </c>
      <c r="Q2034" s="17">
        <f t="shared" si="63"/>
        <v>2016</v>
      </c>
    </row>
    <row r="2035" spans="1:17" ht="48" hidden="1" x14ac:dyDescent="0.2">
      <c r="A2035">
        <v>2033</v>
      </c>
      <c r="B2035" s="1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8273</v>
      </c>
      <c r="O2035" t="s">
        <v>8303</v>
      </c>
      <c r="P2035" s="16">
        <f t="shared" si="62"/>
        <v>41725.082384259258</v>
      </c>
      <c r="Q2035" s="17">
        <f t="shared" si="63"/>
        <v>2014</v>
      </c>
    </row>
    <row r="2036" spans="1:17" ht="48" hidden="1" x14ac:dyDescent="0.2">
      <c r="A2036">
        <v>2034</v>
      </c>
      <c r="B2036" s="1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8273</v>
      </c>
      <c r="O2036" t="s">
        <v>8303</v>
      </c>
      <c r="P2036" s="16">
        <f t="shared" si="62"/>
        <v>42076.130011574074</v>
      </c>
      <c r="Q2036" s="17">
        <f t="shared" si="63"/>
        <v>2015</v>
      </c>
    </row>
    <row r="2037" spans="1:17" ht="48" hidden="1" x14ac:dyDescent="0.2">
      <c r="A2037">
        <v>2035</v>
      </c>
      <c r="B2037" s="1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8273</v>
      </c>
      <c r="O2037" t="s">
        <v>8303</v>
      </c>
      <c r="P2037" s="16">
        <f t="shared" si="62"/>
        <v>42311.625081018516</v>
      </c>
      <c r="Q2037" s="17">
        <f t="shared" si="63"/>
        <v>2015</v>
      </c>
    </row>
    <row r="2038" spans="1:17" ht="48" hidden="1" x14ac:dyDescent="0.2">
      <c r="A2038">
        <v>2036</v>
      </c>
      <c r="B2038" s="1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8273</v>
      </c>
      <c r="O2038" t="s">
        <v>8303</v>
      </c>
      <c r="P2038" s="16">
        <f t="shared" si="62"/>
        <v>41738.864803240744</v>
      </c>
      <c r="Q2038" s="17">
        <f t="shared" si="63"/>
        <v>2014</v>
      </c>
    </row>
    <row r="2039" spans="1:17" ht="48" hidden="1" x14ac:dyDescent="0.2">
      <c r="A2039">
        <v>2037</v>
      </c>
      <c r="B2039" s="1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8273</v>
      </c>
      <c r="O2039" t="s">
        <v>8303</v>
      </c>
      <c r="P2039" s="16">
        <f t="shared" si="62"/>
        <v>41578.210104166668</v>
      </c>
      <c r="Q2039" s="17">
        <f t="shared" si="63"/>
        <v>2013</v>
      </c>
    </row>
    <row r="2040" spans="1:17" ht="48" hidden="1" x14ac:dyDescent="0.2">
      <c r="A2040">
        <v>2038</v>
      </c>
      <c r="B2040" s="1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8273</v>
      </c>
      <c r="O2040" t="s">
        <v>8303</v>
      </c>
      <c r="P2040" s="16">
        <f t="shared" si="62"/>
        <v>41424.27107638889</v>
      </c>
      <c r="Q2040" s="17">
        <f t="shared" si="63"/>
        <v>2013</v>
      </c>
    </row>
    <row r="2041" spans="1:17" ht="32" hidden="1" x14ac:dyDescent="0.2">
      <c r="A2041">
        <v>2039</v>
      </c>
      <c r="B2041" s="1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8273</v>
      </c>
      <c r="O2041" t="s">
        <v>8303</v>
      </c>
      <c r="P2041" s="16">
        <f t="shared" si="62"/>
        <v>42675.438946759255</v>
      </c>
      <c r="Q2041" s="17">
        <f t="shared" si="63"/>
        <v>2016</v>
      </c>
    </row>
    <row r="2042" spans="1:17" ht="32" hidden="1" x14ac:dyDescent="0.2">
      <c r="A2042">
        <v>2040</v>
      </c>
      <c r="B2042" s="1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8273</v>
      </c>
      <c r="O2042" t="s">
        <v>8303</v>
      </c>
      <c r="P2042" s="16">
        <f t="shared" si="62"/>
        <v>41578.927118055559</v>
      </c>
      <c r="Q2042" s="17">
        <f t="shared" si="63"/>
        <v>2013</v>
      </c>
    </row>
    <row r="2043" spans="1:17" ht="48" hidden="1" x14ac:dyDescent="0.2">
      <c r="A2043">
        <v>2041</v>
      </c>
      <c r="B2043" s="1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8273</v>
      </c>
      <c r="O2043" t="s">
        <v>8303</v>
      </c>
      <c r="P2043" s="16">
        <f t="shared" si="62"/>
        <v>42654.525775462964</v>
      </c>
      <c r="Q2043" s="17">
        <f t="shared" si="63"/>
        <v>2016</v>
      </c>
    </row>
    <row r="2044" spans="1:17" ht="48" hidden="1" x14ac:dyDescent="0.2">
      <c r="A2044">
        <v>2042</v>
      </c>
      <c r="B2044" s="1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8273</v>
      </c>
      <c r="O2044" t="s">
        <v>8303</v>
      </c>
      <c r="P2044" s="16">
        <f t="shared" si="62"/>
        <v>42331.708032407405</v>
      </c>
      <c r="Q2044" s="17">
        <f t="shared" si="63"/>
        <v>2015</v>
      </c>
    </row>
    <row r="2045" spans="1:17" ht="48" hidden="1" x14ac:dyDescent="0.2">
      <c r="A2045">
        <v>2043</v>
      </c>
      <c r="B2045" s="1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8273</v>
      </c>
      <c r="O2045" t="s">
        <v>8303</v>
      </c>
      <c r="P2045" s="16">
        <f t="shared" si="62"/>
        <v>42661.176817129628</v>
      </c>
      <c r="Q2045" s="17">
        <f t="shared" si="63"/>
        <v>2016</v>
      </c>
    </row>
    <row r="2046" spans="1:17" ht="48" hidden="1" x14ac:dyDescent="0.2">
      <c r="A2046">
        <v>2044</v>
      </c>
      <c r="B2046" s="1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8273</v>
      </c>
      <c r="O2046" t="s">
        <v>8303</v>
      </c>
      <c r="P2046" s="16">
        <f t="shared" si="62"/>
        <v>42138.684189814812</v>
      </c>
      <c r="Q2046" s="17">
        <f t="shared" si="63"/>
        <v>2015</v>
      </c>
    </row>
    <row r="2047" spans="1:17" ht="48" hidden="1" x14ac:dyDescent="0.2">
      <c r="A2047">
        <v>2045</v>
      </c>
      <c r="B2047" s="1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8273</v>
      </c>
      <c r="O2047" t="s">
        <v>8303</v>
      </c>
      <c r="P2047" s="16">
        <f t="shared" si="62"/>
        <v>41069.088506944441</v>
      </c>
      <c r="Q2047" s="17">
        <f t="shared" si="63"/>
        <v>2012</v>
      </c>
    </row>
    <row r="2048" spans="1:17" ht="48" hidden="1" x14ac:dyDescent="0.2">
      <c r="A2048">
        <v>2046</v>
      </c>
      <c r="B2048" s="1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8273</v>
      </c>
      <c r="O2048" t="s">
        <v>8303</v>
      </c>
      <c r="P2048" s="16">
        <f t="shared" si="62"/>
        <v>41387.171805555554</v>
      </c>
      <c r="Q2048" s="17">
        <f t="shared" si="63"/>
        <v>2013</v>
      </c>
    </row>
    <row r="2049" spans="1:17" ht="48" hidden="1" x14ac:dyDescent="0.2">
      <c r="A2049">
        <v>2047</v>
      </c>
      <c r="B2049" s="1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8273</v>
      </c>
      <c r="O2049" t="s">
        <v>8303</v>
      </c>
      <c r="P2049" s="16">
        <f t="shared" si="62"/>
        <v>42081.903587962966</v>
      </c>
      <c r="Q2049" s="17">
        <f t="shared" si="63"/>
        <v>2015</v>
      </c>
    </row>
    <row r="2050" spans="1:17" ht="48" hidden="1" x14ac:dyDescent="0.2">
      <c r="A2050">
        <v>2048</v>
      </c>
      <c r="B2050" s="1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8273</v>
      </c>
      <c r="O2050" t="s">
        <v>8303</v>
      </c>
      <c r="P2050" s="16">
        <f t="shared" si="62"/>
        <v>41387.651516203703</v>
      </c>
      <c r="Q2050" s="17">
        <f t="shared" si="63"/>
        <v>2013</v>
      </c>
    </row>
    <row r="2051" spans="1:17" ht="16" hidden="1" x14ac:dyDescent="0.2">
      <c r="A2051">
        <v>2049</v>
      </c>
      <c r="B2051" s="1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8273</v>
      </c>
      <c r="O2051" t="s">
        <v>8303</v>
      </c>
      <c r="P2051" s="16">
        <f t="shared" ref="P2051:P2114" si="64">(((J2051/60)/60)/24)+DATE(1970,1,1)</f>
        <v>41575.527349537035</v>
      </c>
      <c r="Q2051" s="17">
        <f t="shared" ref="Q2051:Q2114" si="65">YEAR(P2051)</f>
        <v>2013</v>
      </c>
    </row>
    <row r="2052" spans="1:17" ht="48" hidden="1" x14ac:dyDescent="0.2">
      <c r="A2052">
        <v>2050</v>
      </c>
      <c r="B2052" s="1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8273</v>
      </c>
      <c r="O2052" t="s">
        <v>8303</v>
      </c>
      <c r="P2052" s="16">
        <f t="shared" si="64"/>
        <v>42115.071504629625</v>
      </c>
      <c r="Q2052" s="17">
        <f t="shared" si="65"/>
        <v>2015</v>
      </c>
    </row>
    <row r="2053" spans="1:17" ht="48" hidden="1" x14ac:dyDescent="0.2">
      <c r="A2053">
        <v>2051</v>
      </c>
      <c r="B2053" s="1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8273</v>
      </c>
      <c r="O2053" t="s">
        <v>8303</v>
      </c>
      <c r="P2053" s="16">
        <f t="shared" si="64"/>
        <v>41604.022418981483</v>
      </c>
      <c r="Q2053" s="17">
        <f t="shared" si="65"/>
        <v>2013</v>
      </c>
    </row>
    <row r="2054" spans="1:17" ht="48" hidden="1" x14ac:dyDescent="0.2">
      <c r="A2054">
        <v>2052</v>
      </c>
      <c r="B2054" s="1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8273</v>
      </c>
      <c r="O2054" t="s">
        <v>8303</v>
      </c>
      <c r="P2054" s="16">
        <f t="shared" si="64"/>
        <v>42375.08394675926</v>
      </c>
      <c r="Q2054" s="17">
        <f t="shared" si="65"/>
        <v>2016</v>
      </c>
    </row>
    <row r="2055" spans="1:17" ht="48" hidden="1" x14ac:dyDescent="0.2">
      <c r="A2055">
        <v>2053</v>
      </c>
      <c r="B2055" s="1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8273</v>
      </c>
      <c r="O2055" t="s">
        <v>8303</v>
      </c>
      <c r="P2055" s="16">
        <f t="shared" si="64"/>
        <v>42303.617488425924</v>
      </c>
      <c r="Q2055" s="17">
        <f t="shared" si="65"/>
        <v>2015</v>
      </c>
    </row>
    <row r="2056" spans="1:17" ht="48" hidden="1" x14ac:dyDescent="0.2">
      <c r="A2056">
        <v>2054</v>
      </c>
      <c r="B2056" s="1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8273</v>
      </c>
      <c r="O2056" t="s">
        <v>8303</v>
      </c>
      <c r="P2056" s="16">
        <f t="shared" si="64"/>
        <v>41731.520949074074</v>
      </c>
      <c r="Q2056" s="17">
        <f t="shared" si="65"/>
        <v>2014</v>
      </c>
    </row>
    <row r="2057" spans="1:17" ht="48" hidden="1" x14ac:dyDescent="0.2">
      <c r="A2057">
        <v>2055</v>
      </c>
      <c r="B2057" s="1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8273</v>
      </c>
      <c r="O2057" t="s">
        <v>8303</v>
      </c>
      <c r="P2057" s="16">
        <f t="shared" si="64"/>
        <v>41946.674108796295</v>
      </c>
      <c r="Q2057" s="17">
        <f t="shared" si="65"/>
        <v>2014</v>
      </c>
    </row>
    <row r="2058" spans="1:17" ht="48" hidden="1" x14ac:dyDescent="0.2">
      <c r="A2058">
        <v>2056</v>
      </c>
      <c r="B2058" s="1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8273</v>
      </c>
      <c r="O2058" t="s">
        <v>8303</v>
      </c>
      <c r="P2058" s="16">
        <f t="shared" si="64"/>
        <v>41351.76090277778</v>
      </c>
      <c r="Q2058" s="17">
        <f t="shared" si="65"/>
        <v>2013</v>
      </c>
    </row>
    <row r="2059" spans="1:17" ht="48" hidden="1" x14ac:dyDescent="0.2">
      <c r="A2059">
        <v>2057</v>
      </c>
      <c r="B2059" s="1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8273</v>
      </c>
      <c r="O2059" t="s">
        <v>8303</v>
      </c>
      <c r="P2059" s="16">
        <f t="shared" si="64"/>
        <v>42396.494583333333</v>
      </c>
      <c r="Q2059" s="17">
        <f t="shared" si="65"/>
        <v>2016</v>
      </c>
    </row>
    <row r="2060" spans="1:17" ht="32" hidden="1" x14ac:dyDescent="0.2">
      <c r="A2060">
        <v>2058</v>
      </c>
      <c r="B2060" s="1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8273</v>
      </c>
      <c r="O2060" t="s">
        <v>8303</v>
      </c>
      <c r="P2060" s="16">
        <f t="shared" si="64"/>
        <v>42026.370717592596</v>
      </c>
      <c r="Q2060" s="17">
        <f t="shared" si="65"/>
        <v>2015</v>
      </c>
    </row>
    <row r="2061" spans="1:17" ht="48" hidden="1" x14ac:dyDescent="0.2">
      <c r="A2061">
        <v>2059</v>
      </c>
      <c r="B2061" s="1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8273</v>
      </c>
      <c r="O2061" t="s">
        <v>8303</v>
      </c>
      <c r="P2061" s="16">
        <f t="shared" si="64"/>
        <v>42361.602476851855</v>
      </c>
      <c r="Q2061" s="17">
        <f t="shared" si="65"/>
        <v>2015</v>
      </c>
    </row>
    <row r="2062" spans="1:17" ht="48" hidden="1" x14ac:dyDescent="0.2">
      <c r="A2062">
        <v>2060</v>
      </c>
      <c r="B2062" s="1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8273</v>
      </c>
      <c r="O2062" t="s">
        <v>8303</v>
      </c>
      <c r="P2062" s="16">
        <f t="shared" si="64"/>
        <v>41783.642939814818</v>
      </c>
      <c r="Q2062" s="17">
        <f t="shared" si="65"/>
        <v>2014</v>
      </c>
    </row>
    <row r="2063" spans="1:17" ht="48" hidden="1" x14ac:dyDescent="0.2">
      <c r="A2063">
        <v>2061</v>
      </c>
      <c r="B2063" s="1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8273</v>
      </c>
      <c r="O2063" t="s">
        <v>8303</v>
      </c>
      <c r="P2063" s="16">
        <f t="shared" si="64"/>
        <v>42705.764513888891</v>
      </c>
      <c r="Q2063" s="17">
        <f t="shared" si="65"/>
        <v>2016</v>
      </c>
    </row>
    <row r="2064" spans="1:17" ht="48" hidden="1" x14ac:dyDescent="0.2">
      <c r="A2064">
        <v>2062</v>
      </c>
      <c r="B2064" s="1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8273</v>
      </c>
      <c r="O2064" t="s">
        <v>8303</v>
      </c>
      <c r="P2064" s="16">
        <f t="shared" si="64"/>
        <v>42423.3830787037</v>
      </c>
      <c r="Q2064" s="17">
        <f t="shared" si="65"/>
        <v>2016</v>
      </c>
    </row>
    <row r="2065" spans="1:17" ht="32" hidden="1" x14ac:dyDescent="0.2">
      <c r="A2065">
        <v>2063</v>
      </c>
      <c r="B2065" s="1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8273</v>
      </c>
      <c r="O2065" t="s">
        <v>8303</v>
      </c>
      <c r="P2065" s="16">
        <f t="shared" si="64"/>
        <v>42472.73265046296</v>
      </c>
      <c r="Q2065" s="17">
        <f t="shared" si="65"/>
        <v>2016</v>
      </c>
    </row>
    <row r="2066" spans="1:17" ht="48" hidden="1" x14ac:dyDescent="0.2">
      <c r="A2066">
        <v>2064</v>
      </c>
      <c r="B2066" s="1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8273</v>
      </c>
      <c r="O2066" t="s">
        <v>8303</v>
      </c>
      <c r="P2066" s="16">
        <f t="shared" si="64"/>
        <v>41389.364849537036</v>
      </c>
      <c r="Q2066" s="17">
        <f t="shared" si="65"/>
        <v>2013</v>
      </c>
    </row>
    <row r="2067" spans="1:17" ht="48" hidden="1" x14ac:dyDescent="0.2">
      <c r="A2067">
        <v>2065</v>
      </c>
      <c r="B2067" s="1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8273</v>
      </c>
      <c r="O2067" t="s">
        <v>8303</v>
      </c>
      <c r="P2067" s="16">
        <f t="shared" si="64"/>
        <v>41603.333668981482</v>
      </c>
      <c r="Q2067" s="17">
        <f t="shared" si="65"/>
        <v>2013</v>
      </c>
    </row>
    <row r="2068" spans="1:17" ht="48" hidden="1" x14ac:dyDescent="0.2">
      <c r="A2068">
        <v>2066</v>
      </c>
      <c r="B2068" s="1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8273</v>
      </c>
      <c r="O2068" t="s">
        <v>8303</v>
      </c>
      <c r="P2068" s="16">
        <f t="shared" si="64"/>
        <v>41844.771793981483</v>
      </c>
      <c r="Q2068" s="17">
        <f t="shared" si="65"/>
        <v>2014</v>
      </c>
    </row>
    <row r="2069" spans="1:17" ht="48" hidden="1" x14ac:dyDescent="0.2">
      <c r="A2069">
        <v>2067</v>
      </c>
      <c r="B2069" s="1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8273</v>
      </c>
      <c r="O2069" t="s">
        <v>8303</v>
      </c>
      <c r="P2069" s="16">
        <f t="shared" si="64"/>
        <v>42115.853888888887</v>
      </c>
      <c r="Q2069" s="17">
        <f t="shared" si="65"/>
        <v>2015</v>
      </c>
    </row>
    <row r="2070" spans="1:17" ht="48" hidden="1" x14ac:dyDescent="0.2">
      <c r="A2070">
        <v>2068</v>
      </c>
      <c r="B2070" s="1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8273</v>
      </c>
      <c r="O2070" t="s">
        <v>8303</v>
      </c>
      <c r="P2070" s="16">
        <f t="shared" si="64"/>
        <v>42633.841608796298</v>
      </c>
      <c r="Q2070" s="17">
        <f t="shared" si="65"/>
        <v>2016</v>
      </c>
    </row>
    <row r="2071" spans="1:17" ht="48" hidden="1" x14ac:dyDescent="0.2">
      <c r="A2071">
        <v>2069</v>
      </c>
      <c r="B2071" s="1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8273</v>
      </c>
      <c r="O2071" t="s">
        <v>8303</v>
      </c>
      <c r="P2071" s="16">
        <f t="shared" si="64"/>
        <v>42340.972118055557</v>
      </c>
      <c r="Q2071" s="17">
        <f t="shared" si="65"/>
        <v>2015</v>
      </c>
    </row>
    <row r="2072" spans="1:17" ht="48" hidden="1" x14ac:dyDescent="0.2">
      <c r="A2072">
        <v>2070</v>
      </c>
      <c r="B2072" s="1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8273</v>
      </c>
      <c r="O2072" t="s">
        <v>8303</v>
      </c>
      <c r="P2072" s="16">
        <f t="shared" si="64"/>
        <v>42519.6565162037</v>
      </c>
      <c r="Q2072" s="17">
        <f t="shared" si="65"/>
        <v>2016</v>
      </c>
    </row>
    <row r="2073" spans="1:17" ht="48" hidden="1" x14ac:dyDescent="0.2">
      <c r="A2073">
        <v>2071</v>
      </c>
      <c r="B2073" s="1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8273</v>
      </c>
      <c r="O2073" t="s">
        <v>8303</v>
      </c>
      <c r="P2073" s="16">
        <f t="shared" si="64"/>
        <v>42600.278749999998</v>
      </c>
      <c r="Q2073" s="17">
        <f t="shared" si="65"/>
        <v>2016</v>
      </c>
    </row>
    <row r="2074" spans="1:17" ht="48" hidden="1" x14ac:dyDescent="0.2">
      <c r="A2074">
        <v>2072</v>
      </c>
      <c r="B2074" s="1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8273</v>
      </c>
      <c r="O2074" t="s">
        <v>8303</v>
      </c>
      <c r="P2074" s="16">
        <f t="shared" si="64"/>
        <v>42467.581388888888</v>
      </c>
      <c r="Q2074" s="17">
        <f t="shared" si="65"/>
        <v>2016</v>
      </c>
    </row>
    <row r="2075" spans="1:17" ht="48" hidden="1" x14ac:dyDescent="0.2">
      <c r="A2075">
        <v>2073</v>
      </c>
      <c r="B2075" s="1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8273</v>
      </c>
      <c r="O2075" t="s">
        <v>8303</v>
      </c>
      <c r="P2075" s="16">
        <f t="shared" si="64"/>
        <v>42087.668032407411</v>
      </c>
      <c r="Q2075" s="17">
        <f t="shared" si="65"/>
        <v>2015</v>
      </c>
    </row>
    <row r="2076" spans="1:17" ht="32" hidden="1" x14ac:dyDescent="0.2">
      <c r="A2076">
        <v>2074</v>
      </c>
      <c r="B2076" s="1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8273</v>
      </c>
      <c r="O2076" t="s">
        <v>8303</v>
      </c>
      <c r="P2076" s="16">
        <f t="shared" si="64"/>
        <v>42466.826180555552</v>
      </c>
      <c r="Q2076" s="17">
        <f t="shared" si="65"/>
        <v>2016</v>
      </c>
    </row>
    <row r="2077" spans="1:17" ht="48" hidden="1" x14ac:dyDescent="0.2">
      <c r="A2077">
        <v>2075</v>
      </c>
      <c r="B2077" s="1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8273</v>
      </c>
      <c r="O2077" t="s">
        <v>8303</v>
      </c>
      <c r="P2077" s="16">
        <f t="shared" si="64"/>
        <v>41450.681574074071</v>
      </c>
      <c r="Q2077" s="17">
        <f t="shared" si="65"/>
        <v>2013</v>
      </c>
    </row>
    <row r="2078" spans="1:17" ht="32" hidden="1" x14ac:dyDescent="0.2">
      <c r="A2078">
        <v>2076</v>
      </c>
      <c r="B2078" s="1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8273</v>
      </c>
      <c r="O2078" t="s">
        <v>8303</v>
      </c>
      <c r="P2078" s="16">
        <f t="shared" si="64"/>
        <v>41803.880659722221</v>
      </c>
      <c r="Q2078" s="17">
        <f t="shared" si="65"/>
        <v>2014</v>
      </c>
    </row>
    <row r="2079" spans="1:17" ht="48" hidden="1" x14ac:dyDescent="0.2">
      <c r="A2079">
        <v>2077</v>
      </c>
      <c r="B2079" s="1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8273</v>
      </c>
      <c r="O2079" t="s">
        <v>8303</v>
      </c>
      <c r="P2079" s="16">
        <f t="shared" si="64"/>
        <v>42103.042546296296</v>
      </c>
      <c r="Q2079" s="17">
        <f t="shared" si="65"/>
        <v>2015</v>
      </c>
    </row>
    <row r="2080" spans="1:17" ht="48" hidden="1" x14ac:dyDescent="0.2">
      <c r="A2080">
        <v>2078</v>
      </c>
      <c r="B2080" s="1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8273</v>
      </c>
      <c r="O2080" t="s">
        <v>8303</v>
      </c>
      <c r="P2080" s="16">
        <f t="shared" si="64"/>
        <v>42692.771493055552</v>
      </c>
      <c r="Q2080" s="17">
        <f t="shared" si="65"/>
        <v>2016</v>
      </c>
    </row>
    <row r="2081" spans="1:17" ht="48" hidden="1" x14ac:dyDescent="0.2">
      <c r="A2081">
        <v>2079</v>
      </c>
      <c r="B2081" s="1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8273</v>
      </c>
      <c r="O2081" t="s">
        <v>8303</v>
      </c>
      <c r="P2081" s="16">
        <f t="shared" si="64"/>
        <v>42150.71056712963</v>
      </c>
      <c r="Q2081" s="17">
        <f t="shared" si="65"/>
        <v>2015</v>
      </c>
    </row>
    <row r="2082" spans="1:17" ht="48" hidden="1" x14ac:dyDescent="0.2">
      <c r="A2082">
        <v>2080</v>
      </c>
      <c r="B2082" s="1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8273</v>
      </c>
      <c r="O2082" t="s">
        <v>8303</v>
      </c>
      <c r="P2082" s="16">
        <f t="shared" si="64"/>
        <v>42289.957175925927</v>
      </c>
      <c r="Q2082" s="17">
        <f t="shared" si="65"/>
        <v>2015</v>
      </c>
    </row>
    <row r="2083" spans="1:17" ht="48" hidden="1" x14ac:dyDescent="0.2">
      <c r="A2083">
        <v>2081</v>
      </c>
      <c r="B2083" s="1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8279</v>
      </c>
      <c r="O2083" t="s">
        <v>8283</v>
      </c>
      <c r="P2083" s="16">
        <f t="shared" si="64"/>
        <v>41004.156886574077</v>
      </c>
      <c r="Q2083" s="17">
        <f t="shared" si="65"/>
        <v>2012</v>
      </c>
    </row>
    <row r="2084" spans="1:17" ht="48" hidden="1" x14ac:dyDescent="0.2">
      <c r="A2084">
        <v>2082</v>
      </c>
      <c r="B2084" s="1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8279</v>
      </c>
      <c r="O2084" t="s">
        <v>8283</v>
      </c>
      <c r="P2084" s="16">
        <f t="shared" si="64"/>
        <v>40811.120324074072</v>
      </c>
      <c r="Q2084" s="17">
        <f t="shared" si="65"/>
        <v>2011</v>
      </c>
    </row>
    <row r="2085" spans="1:17" ht="48" hidden="1" x14ac:dyDescent="0.2">
      <c r="A2085">
        <v>2083</v>
      </c>
      <c r="B2085" s="1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8279</v>
      </c>
      <c r="O2085" t="s">
        <v>8283</v>
      </c>
      <c r="P2085" s="16">
        <f t="shared" si="64"/>
        <v>41034.72216435185</v>
      </c>
      <c r="Q2085" s="17">
        <f t="shared" si="65"/>
        <v>2012</v>
      </c>
    </row>
    <row r="2086" spans="1:17" ht="48" hidden="1" x14ac:dyDescent="0.2">
      <c r="A2086">
        <v>2084</v>
      </c>
      <c r="B2086" s="1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8279</v>
      </c>
      <c r="O2086" t="s">
        <v>8283</v>
      </c>
      <c r="P2086" s="16">
        <f t="shared" si="64"/>
        <v>41731.833124999997</v>
      </c>
      <c r="Q2086" s="17">
        <f t="shared" si="65"/>
        <v>2014</v>
      </c>
    </row>
    <row r="2087" spans="1:17" ht="48" hidden="1" x14ac:dyDescent="0.2">
      <c r="A2087">
        <v>2085</v>
      </c>
      <c r="B2087" s="1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8279</v>
      </c>
      <c r="O2087" t="s">
        <v>8283</v>
      </c>
      <c r="P2087" s="16">
        <f t="shared" si="64"/>
        <v>41075.835497685184</v>
      </c>
      <c r="Q2087" s="17">
        <f t="shared" si="65"/>
        <v>2012</v>
      </c>
    </row>
    <row r="2088" spans="1:17" ht="48" hidden="1" x14ac:dyDescent="0.2">
      <c r="A2088">
        <v>2086</v>
      </c>
      <c r="B2088" s="1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8279</v>
      </c>
      <c r="O2088" t="s">
        <v>8283</v>
      </c>
      <c r="P2088" s="16">
        <f t="shared" si="64"/>
        <v>40860.67050925926</v>
      </c>
      <c r="Q2088" s="17">
        <f t="shared" si="65"/>
        <v>2011</v>
      </c>
    </row>
    <row r="2089" spans="1:17" ht="48" hidden="1" x14ac:dyDescent="0.2">
      <c r="A2089">
        <v>2087</v>
      </c>
      <c r="B2089" s="1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8279</v>
      </c>
      <c r="O2089" t="s">
        <v>8283</v>
      </c>
      <c r="P2089" s="16">
        <f t="shared" si="64"/>
        <v>40764.204375000001</v>
      </c>
      <c r="Q2089" s="17">
        <f t="shared" si="65"/>
        <v>2011</v>
      </c>
    </row>
    <row r="2090" spans="1:17" ht="48" hidden="1" x14ac:dyDescent="0.2">
      <c r="A2090">
        <v>2088</v>
      </c>
      <c r="B2090" s="1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8279</v>
      </c>
      <c r="O2090" t="s">
        <v>8283</v>
      </c>
      <c r="P2090" s="16">
        <f t="shared" si="64"/>
        <v>40395.714722222219</v>
      </c>
      <c r="Q2090" s="17">
        <f t="shared" si="65"/>
        <v>2010</v>
      </c>
    </row>
    <row r="2091" spans="1:17" ht="32" hidden="1" x14ac:dyDescent="0.2">
      <c r="A2091">
        <v>2089</v>
      </c>
      <c r="B2091" s="1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8279</v>
      </c>
      <c r="O2091" t="s">
        <v>8283</v>
      </c>
      <c r="P2091" s="16">
        <f t="shared" si="64"/>
        <v>41453.076319444444</v>
      </c>
      <c r="Q2091" s="17">
        <f t="shared" si="65"/>
        <v>2013</v>
      </c>
    </row>
    <row r="2092" spans="1:17" ht="48" hidden="1" x14ac:dyDescent="0.2">
      <c r="A2092">
        <v>2090</v>
      </c>
      <c r="B2092" s="1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8279</v>
      </c>
      <c r="O2092" t="s">
        <v>8283</v>
      </c>
      <c r="P2092" s="16">
        <f t="shared" si="64"/>
        <v>41299.381423611114</v>
      </c>
      <c r="Q2092" s="17">
        <f t="shared" si="65"/>
        <v>2013</v>
      </c>
    </row>
    <row r="2093" spans="1:17" ht="48" hidden="1" x14ac:dyDescent="0.2">
      <c r="A2093">
        <v>2091</v>
      </c>
      <c r="B2093" s="1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8279</v>
      </c>
      <c r="O2093" t="s">
        <v>8283</v>
      </c>
      <c r="P2093" s="16">
        <f t="shared" si="64"/>
        <v>40555.322662037033</v>
      </c>
      <c r="Q2093" s="17">
        <f t="shared" si="65"/>
        <v>2011</v>
      </c>
    </row>
    <row r="2094" spans="1:17" ht="48" hidden="1" x14ac:dyDescent="0.2">
      <c r="A2094">
        <v>2092</v>
      </c>
      <c r="B2094" s="1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8279</v>
      </c>
      <c r="O2094" t="s">
        <v>8283</v>
      </c>
      <c r="P2094" s="16">
        <f t="shared" si="64"/>
        <v>40763.707546296297</v>
      </c>
      <c r="Q2094" s="17">
        <f t="shared" si="65"/>
        <v>2011</v>
      </c>
    </row>
    <row r="2095" spans="1:17" ht="48" hidden="1" x14ac:dyDescent="0.2">
      <c r="A2095">
        <v>2093</v>
      </c>
      <c r="B2095" s="1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8279</v>
      </c>
      <c r="O2095" t="s">
        <v>8283</v>
      </c>
      <c r="P2095" s="16">
        <f t="shared" si="64"/>
        <v>41205.854537037041</v>
      </c>
      <c r="Q2095" s="17">
        <f t="shared" si="65"/>
        <v>2012</v>
      </c>
    </row>
    <row r="2096" spans="1:17" ht="48" hidden="1" x14ac:dyDescent="0.2">
      <c r="A2096">
        <v>2094</v>
      </c>
      <c r="B2096" s="1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8279</v>
      </c>
      <c r="O2096" t="s">
        <v>8283</v>
      </c>
      <c r="P2096" s="16">
        <f t="shared" si="64"/>
        <v>40939.02002314815</v>
      </c>
      <c r="Q2096" s="17">
        <f t="shared" si="65"/>
        <v>2012</v>
      </c>
    </row>
    <row r="2097" spans="1:17" ht="48" hidden="1" x14ac:dyDescent="0.2">
      <c r="A2097">
        <v>2095</v>
      </c>
      <c r="B2097" s="1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8279</v>
      </c>
      <c r="O2097" t="s">
        <v>8283</v>
      </c>
      <c r="P2097" s="16">
        <f t="shared" si="64"/>
        <v>40758.733483796292</v>
      </c>
      <c r="Q2097" s="17">
        <f t="shared" si="65"/>
        <v>2011</v>
      </c>
    </row>
    <row r="2098" spans="1:17" ht="48" hidden="1" x14ac:dyDescent="0.2">
      <c r="A2098">
        <v>2096</v>
      </c>
      <c r="B2098" s="1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8279</v>
      </c>
      <c r="O2098" t="s">
        <v>8283</v>
      </c>
      <c r="P2098" s="16">
        <f t="shared" si="64"/>
        <v>41192.758506944447</v>
      </c>
      <c r="Q2098" s="17">
        <f t="shared" si="65"/>
        <v>2012</v>
      </c>
    </row>
    <row r="2099" spans="1:17" ht="48" hidden="1" x14ac:dyDescent="0.2">
      <c r="A2099">
        <v>2097</v>
      </c>
      <c r="B2099" s="1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8279</v>
      </c>
      <c r="O2099" t="s">
        <v>8283</v>
      </c>
      <c r="P2099" s="16">
        <f t="shared" si="64"/>
        <v>40818.58489583333</v>
      </c>
      <c r="Q2099" s="17">
        <f t="shared" si="65"/>
        <v>2011</v>
      </c>
    </row>
    <row r="2100" spans="1:17" ht="48" hidden="1" x14ac:dyDescent="0.2">
      <c r="A2100">
        <v>2098</v>
      </c>
      <c r="B2100" s="1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8279</v>
      </c>
      <c r="O2100" t="s">
        <v>8283</v>
      </c>
      <c r="P2100" s="16">
        <f t="shared" si="64"/>
        <v>40946.11383101852</v>
      </c>
      <c r="Q2100" s="17">
        <f t="shared" si="65"/>
        <v>2012</v>
      </c>
    </row>
    <row r="2101" spans="1:17" ht="16" hidden="1" x14ac:dyDescent="0.2">
      <c r="A2101">
        <v>2099</v>
      </c>
      <c r="B2101" s="1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8279</v>
      </c>
      <c r="O2101" t="s">
        <v>8283</v>
      </c>
      <c r="P2101" s="16">
        <f t="shared" si="64"/>
        <v>42173.746342592596</v>
      </c>
      <c r="Q2101" s="17">
        <f t="shared" si="65"/>
        <v>2015</v>
      </c>
    </row>
    <row r="2102" spans="1:17" ht="48" hidden="1" x14ac:dyDescent="0.2">
      <c r="A2102">
        <v>2100</v>
      </c>
      <c r="B2102" s="1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8279</v>
      </c>
      <c r="O2102" t="s">
        <v>8283</v>
      </c>
      <c r="P2102" s="16">
        <f t="shared" si="64"/>
        <v>41074.834965277776</v>
      </c>
      <c r="Q2102" s="17">
        <f t="shared" si="65"/>
        <v>2012</v>
      </c>
    </row>
    <row r="2103" spans="1:17" ht="48" hidden="1" x14ac:dyDescent="0.2">
      <c r="A2103">
        <v>2101</v>
      </c>
      <c r="B2103" s="1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8279</v>
      </c>
      <c r="O2103" t="s">
        <v>8283</v>
      </c>
      <c r="P2103" s="16">
        <f t="shared" si="64"/>
        <v>40892.149467592593</v>
      </c>
      <c r="Q2103" s="17">
        <f t="shared" si="65"/>
        <v>2011</v>
      </c>
    </row>
    <row r="2104" spans="1:17" ht="48" hidden="1" x14ac:dyDescent="0.2">
      <c r="A2104">
        <v>2102</v>
      </c>
      <c r="B2104" s="1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8279</v>
      </c>
      <c r="O2104" t="s">
        <v>8283</v>
      </c>
      <c r="P2104" s="16">
        <f t="shared" si="64"/>
        <v>40638.868611111109</v>
      </c>
      <c r="Q2104" s="17">
        <f t="shared" si="65"/>
        <v>2011</v>
      </c>
    </row>
    <row r="2105" spans="1:17" ht="32" hidden="1" x14ac:dyDescent="0.2">
      <c r="A2105">
        <v>2103</v>
      </c>
      <c r="B2105" s="1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8279</v>
      </c>
      <c r="O2105" t="s">
        <v>8283</v>
      </c>
      <c r="P2105" s="16">
        <f t="shared" si="64"/>
        <v>41192.754942129628</v>
      </c>
      <c r="Q2105" s="17">
        <f t="shared" si="65"/>
        <v>2012</v>
      </c>
    </row>
    <row r="2106" spans="1:17" ht="48" hidden="1" x14ac:dyDescent="0.2">
      <c r="A2106">
        <v>2104</v>
      </c>
      <c r="B2106" s="1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8279</v>
      </c>
      <c r="O2106" t="s">
        <v>8283</v>
      </c>
      <c r="P2106" s="16">
        <f t="shared" si="64"/>
        <v>41394.074467592596</v>
      </c>
      <c r="Q2106" s="17">
        <f t="shared" si="65"/>
        <v>2013</v>
      </c>
    </row>
    <row r="2107" spans="1:17" ht="32" hidden="1" x14ac:dyDescent="0.2">
      <c r="A2107">
        <v>2105</v>
      </c>
      <c r="B2107" s="1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8279</v>
      </c>
      <c r="O2107" t="s">
        <v>8283</v>
      </c>
      <c r="P2107" s="16">
        <f t="shared" si="64"/>
        <v>41951.788807870369</v>
      </c>
      <c r="Q2107" s="17">
        <f t="shared" si="65"/>
        <v>2014</v>
      </c>
    </row>
    <row r="2108" spans="1:17" ht="48" hidden="1" x14ac:dyDescent="0.2">
      <c r="A2108">
        <v>2106</v>
      </c>
      <c r="B2108" s="1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8279</v>
      </c>
      <c r="O2108" t="s">
        <v>8283</v>
      </c>
      <c r="P2108" s="16">
        <f t="shared" si="64"/>
        <v>41270.21497685185</v>
      </c>
      <c r="Q2108" s="17">
        <f t="shared" si="65"/>
        <v>2012</v>
      </c>
    </row>
    <row r="2109" spans="1:17" ht="48" hidden="1" x14ac:dyDescent="0.2">
      <c r="A2109">
        <v>2107</v>
      </c>
      <c r="B2109" s="1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8279</v>
      </c>
      <c r="O2109" t="s">
        <v>8283</v>
      </c>
      <c r="P2109" s="16">
        <f t="shared" si="64"/>
        <v>41934.71056712963</v>
      </c>
      <c r="Q2109" s="17">
        <f t="shared" si="65"/>
        <v>2014</v>
      </c>
    </row>
    <row r="2110" spans="1:17" ht="48" hidden="1" x14ac:dyDescent="0.2">
      <c r="A2110">
        <v>2108</v>
      </c>
      <c r="B2110" s="1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8279</v>
      </c>
      <c r="O2110" t="s">
        <v>8283</v>
      </c>
      <c r="P2110" s="16">
        <f t="shared" si="64"/>
        <v>41135.175694444442</v>
      </c>
      <c r="Q2110" s="17">
        <f t="shared" si="65"/>
        <v>2012</v>
      </c>
    </row>
    <row r="2111" spans="1:17" ht="32" hidden="1" x14ac:dyDescent="0.2">
      <c r="A2111">
        <v>2109</v>
      </c>
      <c r="B2111" s="1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8279</v>
      </c>
      <c r="O2111" t="s">
        <v>8283</v>
      </c>
      <c r="P2111" s="16">
        <f t="shared" si="64"/>
        <v>42160.708530092597</v>
      </c>
      <c r="Q2111" s="17">
        <f t="shared" si="65"/>
        <v>2015</v>
      </c>
    </row>
    <row r="2112" spans="1:17" ht="32" hidden="1" x14ac:dyDescent="0.2">
      <c r="A2112">
        <v>2110</v>
      </c>
      <c r="B2112" s="1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8279</v>
      </c>
      <c r="O2112" t="s">
        <v>8283</v>
      </c>
      <c r="P2112" s="16">
        <f t="shared" si="64"/>
        <v>41759.670937499999</v>
      </c>
      <c r="Q2112" s="17">
        <f t="shared" si="65"/>
        <v>2014</v>
      </c>
    </row>
    <row r="2113" spans="1:17" ht="48" hidden="1" x14ac:dyDescent="0.2">
      <c r="A2113">
        <v>2111</v>
      </c>
      <c r="B2113" s="1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8279</v>
      </c>
      <c r="O2113" t="s">
        <v>8283</v>
      </c>
      <c r="P2113" s="16">
        <f t="shared" si="64"/>
        <v>40703.197048611109</v>
      </c>
      <c r="Q2113" s="17">
        <f t="shared" si="65"/>
        <v>2011</v>
      </c>
    </row>
    <row r="2114" spans="1:17" ht="48" hidden="1" x14ac:dyDescent="0.2">
      <c r="A2114">
        <v>2112</v>
      </c>
      <c r="B2114" s="1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8279</v>
      </c>
      <c r="O2114" t="s">
        <v>8283</v>
      </c>
      <c r="P2114" s="16">
        <f t="shared" si="64"/>
        <v>41365.928159722222</v>
      </c>
      <c r="Q2114" s="17">
        <f t="shared" si="65"/>
        <v>2013</v>
      </c>
    </row>
    <row r="2115" spans="1:17" ht="32" hidden="1" x14ac:dyDescent="0.2">
      <c r="A2115">
        <v>2113</v>
      </c>
      <c r="B2115" s="1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8279</v>
      </c>
      <c r="O2115" t="s">
        <v>8283</v>
      </c>
      <c r="P2115" s="16">
        <f t="shared" ref="P2115:P2178" si="66">(((J2115/60)/60)/24)+DATE(1970,1,1)</f>
        <v>41870.86546296296</v>
      </c>
      <c r="Q2115" s="17">
        <f t="shared" ref="Q2115:Q2178" si="67">YEAR(P2115)</f>
        <v>2014</v>
      </c>
    </row>
    <row r="2116" spans="1:17" ht="48" hidden="1" x14ac:dyDescent="0.2">
      <c r="A2116">
        <v>2114</v>
      </c>
      <c r="B2116" s="1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8279</v>
      </c>
      <c r="O2116" t="s">
        <v>8283</v>
      </c>
      <c r="P2116" s="16">
        <f t="shared" si="66"/>
        <v>40458.815625000003</v>
      </c>
      <c r="Q2116" s="17">
        <f t="shared" si="67"/>
        <v>2010</v>
      </c>
    </row>
    <row r="2117" spans="1:17" ht="48" hidden="1" x14ac:dyDescent="0.2">
      <c r="A2117">
        <v>2115</v>
      </c>
      <c r="B2117" s="1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8279</v>
      </c>
      <c r="O2117" t="s">
        <v>8283</v>
      </c>
      <c r="P2117" s="16">
        <f t="shared" si="66"/>
        <v>40564.081030092595</v>
      </c>
      <c r="Q2117" s="17">
        <f t="shared" si="67"/>
        <v>2011</v>
      </c>
    </row>
    <row r="2118" spans="1:17" ht="48" hidden="1" x14ac:dyDescent="0.2">
      <c r="A2118">
        <v>2116</v>
      </c>
      <c r="B2118" s="1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8279</v>
      </c>
      <c r="O2118" t="s">
        <v>8283</v>
      </c>
      <c r="P2118" s="16">
        <f t="shared" si="66"/>
        <v>41136.777812500004</v>
      </c>
      <c r="Q2118" s="17">
        <f t="shared" si="67"/>
        <v>2012</v>
      </c>
    </row>
    <row r="2119" spans="1:17" ht="48" hidden="1" x14ac:dyDescent="0.2">
      <c r="A2119">
        <v>2117</v>
      </c>
      <c r="B2119" s="1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8279</v>
      </c>
      <c r="O2119" t="s">
        <v>8283</v>
      </c>
      <c r="P2119" s="16">
        <f t="shared" si="66"/>
        <v>42290.059594907405</v>
      </c>
      <c r="Q2119" s="17">
        <f t="shared" si="67"/>
        <v>2015</v>
      </c>
    </row>
    <row r="2120" spans="1:17" ht="32" hidden="1" x14ac:dyDescent="0.2">
      <c r="A2120">
        <v>2118</v>
      </c>
      <c r="B2120" s="1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8279</v>
      </c>
      <c r="O2120" t="s">
        <v>8283</v>
      </c>
      <c r="P2120" s="16">
        <f t="shared" si="66"/>
        <v>40718.839537037034</v>
      </c>
      <c r="Q2120" s="17">
        <f t="shared" si="67"/>
        <v>2011</v>
      </c>
    </row>
    <row r="2121" spans="1:17" ht="48" hidden="1" x14ac:dyDescent="0.2">
      <c r="A2121">
        <v>2119</v>
      </c>
      <c r="B2121" s="1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8279</v>
      </c>
      <c r="O2121" t="s">
        <v>8283</v>
      </c>
      <c r="P2121" s="16">
        <f t="shared" si="66"/>
        <v>41107.130150462966</v>
      </c>
      <c r="Q2121" s="17">
        <f t="shared" si="67"/>
        <v>2012</v>
      </c>
    </row>
    <row r="2122" spans="1:17" ht="48" hidden="1" x14ac:dyDescent="0.2">
      <c r="A2122">
        <v>2120</v>
      </c>
      <c r="B2122" s="1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8279</v>
      </c>
      <c r="O2122" t="s">
        <v>8283</v>
      </c>
      <c r="P2122" s="16">
        <f t="shared" si="66"/>
        <v>41591.964537037034</v>
      </c>
      <c r="Q2122" s="17">
        <f t="shared" si="67"/>
        <v>2013</v>
      </c>
    </row>
    <row r="2123" spans="1:17" ht="32" hidden="1" x14ac:dyDescent="0.2">
      <c r="A2123">
        <v>2121</v>
      </c>
      <c r="B2123" s="1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8287</v>
      </c>
      <c r="O2123" t="s">
        <v>8288</v>
      </c>
      <c r="P2123" s="16">
        <f t="shared" si="66"/>
        <v>42716.7424537037</v>
      </c>
      <c r="Q2123" s="17">
        <f t="shared" si="67"/>
        <v>2016</v>
      </c>
    </row>
    <row r="2124" spans="1:17" ht="32" hidden="1" x14ac:dyDescent="0.2">
      <c r="A2124">
        <v>2122</v>
      </c>
      <c r="B2124" s="1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8287</v>
      </c>
      <c r="O2124" t="s">
        <v>8288</v>
      </c>
      <c r="P2124" s="16">
        <f t="shared" si="66"/>
        <v>42712.300567129627</v>
      </c>
      <c r="Q2124" s="17">
        <f t="shared" si="67"/>
        <v>2016</v>
      </c>
    </row>
    <row r="2125" spans="1:17" ht="64" hidden="1" x14ac:dyDescent="0.2">
      <c r="A2125">
        <v>2123</v>
      </c>
      <c r="B2125" s="1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8287</v>
      </c>
      <c r="O2125" t="s">
        <v>8288</v>
      </c>
      <c r="P2125" s="16">
        <f t="shared" si="66"/>
        <v>40198.424849537041</v>
      </c>
      <c r="Q2125" s="17">
        <f t="shared" si="67"/>
        <v>2010</v>
      </c>
    </row>
    <row r="2126" spans="1:17" ht="48" hidden="1" x14ac:dyDescent="0.2">
      <c r="A2126">
        <v>2124</v>
      </c>
      <c r="B2126" s="1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8287</v>
      </c>
      <c r="O2126" t="s">
        <v>8288</v>
      </c>
      <c r="P2126" s="16">
        <f t="shared" si="66"/>
        <v>40464.028182870366</v>
      </c>
      <c r="Q2126" s="17">
        <f t="shared" si="67"/>
        <v>2010</v>
      </c>
    </row>
    <row r="2127" spans="1:17" ht="48" hidden="1" x14ac:dyDescent="0.2">
      <c r="A2127">
        <v>2125</v>
      </c>
      <c r="B2127" s="1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8287</v>
      </c>
      <c r="O2127" t="s">
        <v>8288</v>
      </c>
      <c r="P2127" s="16">
        <f t="shared" si="66"/>
        <v>42191.023530092592</v>
      </c>
      <c r="Q2127" s="17">
        <f t="shared" si="67"/>
        <v>2015</v>
      </c>
    </row>
    <row r="2128" spans="1:17" ht="48" hidden="1" x14ac:dyDescent="0.2">
      <c r="A2128">
        <v>2126</v>
      </c>
      <c r="B2128" s="1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8287</v>
      </c>
      <c r="O2128" t="s">
        <v>8288</v>
      </c>
      <c r="P2128" s="16">
        <f t="shared" si="66"/>
        <v>41951.973229166666</v>
      </c>
      <c r="Q2128" s="17">
        <f t="shared" si="67"/>
        <v>2014</v>
      </c>
    </row>
    <row r="2129" spans="1:17" ht="16" hidden="1" x14ac:dyDescent="0.2">
      <c r="A2129">
        <v>2127</v>
      </c>
      <c r="B2129" s="1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8287</v>
      </c>
      <c r="O2129" t="s">
        <v>8288</v>
      </c>
      <c r="P2129" s="16">
        <f t="shared" si="66"/>
        <v>42045.50535879629</v>
      </c>
      <c r="Q2129" s="17">
        <f t="shared" si="67"/>
        <v>2015</v>
      </c>
    </row>
    <row r="2130" spans="1:17" ht="48" hidden="1" x14ac:dyDescent="0.2">
      <c r="A2130">
        <v>2128</v>
      </c>
      <c r="B2130" s="1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8287</v>
      </c>
      <c r="O2130" t="s">
        <v>8288</v>
      </c>
      <c r="P2130" s="16">
        <f t="shared" si="66"/>
        <v>41843.772789351853</v>
      </c>
      <c r="Q2130" s="17">
        <f t="shared" si="67"/>
        <v>2014</v>
      </c>
    </row>
    <row r="2131" spans="1:17" ht="48" hidden="1" x14ac:dyDescent="0.2">
      <c r="A2131">
        <v>2129</v>
      </c>
      <c r="B2131" s="1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8287</v>
      </c>
      <c r="O2131" t="s">
        <v>8288</v>
      </c>
      <c r="P2131" s="16">
        <f t="shared" si="66"/>
        <v>42409.024305555555</v>
      </c>
      <c r="Q2131" s="17">
        <f t="shared" si="67"/>
        <v>2016</v>
      </c>
    </row>
    <row r="2132" spans="1:17" ht="32" hidden="1" x14ac:dyDescent="0.2">
      <c r="A2132">
        <v>2130</v>
      </c>
      <c r="B2132" s="1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8287</v>
      </c>
      <c r="O2132" t="s">
        <v>8288</v>
      </c>
      <c r="P2132" s="16">
        <f t="shared" si="66"/>
        <v>41832.086377314816</v>
      </c>
      <c r="Q2132" s="17">
        <f t="shared" si="67"/>
        <v>2014</v>
      </c>
    </row>
    <row r="2133" spans="1:17" ht="48" hidden="1" x14ac:dyDescent="0.2">
      <c r="A2133">
        <v>2131</v>
      </c>
      <c r="B2133" s="1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8287</v>
      </c>
      <c r="O2133" t="s">
        <v>8288</v>
      </c>
      <c r="P2133" s="16">
        <f t="shared" si="66"/>
        <v>42167.207071759258</v>
      </c>
      <c r="Q2133" s="17">
        <f t="shared" si="67"/>
        <v>2015</v>
      </c>
    </row>
    <row r="2134" spans="1:17" ht="48" hidden="1" x14ac:dyDescent="0.2">
      <c r="A2134">
        <v>2132</v>
      </c>
      <c r="B2134" s="1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8287</v>
      </c>
      <c r="O2134" t="s">
        <v>8288</v>
      </c>
      <c r="P2134" s="16">
        <f t="shared" si="66"/>
        <v>41643.487175925926</v>
      </c>
      <c r="Q2134" s="17">
        <f t="shared" si="67"/>
        <v>2014</v>
      </c>
    </row>
    <row r="2135" spans="1:17" ht="48" hidden="1" x14ac:dyDescent="0.2">
      <c r="A2135">
        <v>2133</v>
      </c>
      <c r="B2135" s="1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8287</v>
      </c>
      <c r="O2135" t="s">
        <v>8288</v>
      </c>
      <c r="P2135" s="16">
        <f t="shared" si="66"/>
        <v>40619.097210648149</v>
      </c>
      <c r="Q2135" s="17">
        <f t="shared" si="67"/>
        <v>2011</v>
      </c>
    </row>
    <row r="2136" spans="1:17" ht="48" hidden="1" x14ac:dyDescent="0.2">
      <c r="A2136">
        <v>2134</v>
      </c>
      <c r="B2136" s="1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8287</v>
      </c>
      <c r="O2136" t="s">
        <v>8288</v>
      </c>
      <c r="P2136" s="16">
        <f t="shared" si="66"/>
        <v>41361.886469907404</v>
      </c>
      <c r="Q2136" s="17">
        <f t="shared" si="67"/>
        <v>2013</v>
      </c>
    </row>
    <row r="2137" spans="1:17" ht="48" hidden="1" x14ac:dyDescent="0.2">
      <c r="A2137">
        <v>2135</v>
      </c>
      <c r="B2137" s="1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8287</v>
      </c>
      <c r="O2137" t="s">
        <v>8288</v>
      </c>
      <c r="P2137" s="16">
        <f t="shared" si="66"/>
        <v>41156.963344907403</v>
      </c>
      <c r="Q2137" s="17">
        <f t="shared" si="67"/>
        <v>2012</v>
      </c>
    </row>
    <row r="2138" spans="1:17" ht="48" hidden="1" x14ac:dyDescent="0.2">
      <c r="A2138">
        <v>2136</v>
      </c>
      <c r="B2138" s="1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8287</v>
      </c>
      <c r="O2138" t="s">
        <v>8288</v>
      </c>
      <c r="P2138" s="16">
        <f t="shared" si="66"/>
        <v>41536.509097222224</v>
      </c>
      <c r="Q2138" s="17">
        <f t="shared" si="67"/>
        <v>2013</v>
      </c>
    </row>
    <row r="2139" spans="1:17" ht="48" hidden="1" x14ac:dyDescent="0.2">
      <c r="A2139">
        <v>2137</v>
      </c>
      <c r="B2139" s="1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8287</v>
      </c>
      <c r="O2139" t="s">
        <v>8288</v>
      </c>
      <c r="P2139" s="16">
        <f t="shared" si="66"/>
        <v>41948.771168981482</v>
      </c>
      <c r="Q2139" s="17">
        <f t="shared" si="67"/>
        <v>2014</v>
      </c>
    </row>
    <row r="2140" spans="1:17" ht="32" hidden="1" x14ac:dyDescent="0.2">
      <c r="A2140">
        <v>2138</v>
      </c>
      <c r="B2140" s="1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8287</v>
      </c>
      <c r="O2140" t="s">
        <v>8288</v>
      </c>
      <c r="P2140" s="16">
        <f t="shared" si="66"/>
        <v>41557.013182870374</v>
      </c>
      <c r="Q2140" s="17">
        <f t="shared" si="67"/>
        <v>2013</v>
      </c>
    </row>
    <row r="2141" spans="1:17" ht="48" hidden="1" x14ac:dyDescent="0.2">
      <c r="A2141">
        <v>2139</v>
      </c>
      <c r="B2141" s="1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8287</v>
      </c>
      <c r="O2141" t="s">
        <v>8288</v>
      </c>
      <c r="P2141" s="16">
        <f t="shared" si="66"/>
        <v>42647.750092592592</v>
      </c>
      <c r="Q2141" s="17">
        <f t="shared" si="67"/>
        <v>2016</v>
      </c>
    </row>
    <row r="2142" spans="1:17" ht="48" hidden="1" x14ac:dyDescent="0.2">
      <c r="A2142">
        <v>2140</v>
      </c>
      <c r="B2142" s="1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8287</v>
      </c>
      <c r="O2142" t="s">
        <v>8288</v>
      </c>
      <c r="P2142" s="16">
        <f t="shared" si="66"/>
        <v>41255.833611111113</v>
      </c>
      <c r="Q2142" s="17">
        <f t="shared" si="67"/>
        <v>2012</v>
      </c>
    </row>
    <row r="2143" spans="1:17" ht="48" hidden="1" x14ac:dyDescent="0.2">
      <c r="A2143">
        <v>2141</v>
      </c>
      <c r="B2143" s="1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8287</v>
      </c>
      <c r="O2143" t="s">
        <v>8288</v>
      </c>
      <c r="P2143" s="16">
        <f t="shared" si="66"/>
        <v>41927.235636574071</v>
      </c>
      <c r="Q2143" s="17">
        <f t="shared" si="67"/>
        <v>2014</v>
      </c>
    </row>
    <row r="2144" spans="1:17" ht="48" hidden="1" x14ac:dyDescent="0.2">
      <c r="A2144">
        <v>2142</v>
      </c>
      <c r="B2144" s="1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8287</v>
      </c>
      <c r="O2144" t="s">
        <v>8288</v>
      </c>
      <c r="P2144" s="16">
        <f t="shared" si="66"/>
        <v>42340.701504629629</v>
      </c>
      <c r="Q2144" s="17">
        <f t="shared" si="67"/>
        <v>2015</v>
      </c>
    </row>
    <row r="2145" spans="1:17" ht="48" hidden="1" x14ac:dyDescent="0.2">
      <c r="A2145">
        <v>2143</v>
      </c>
      <c r="B2145" s="1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8287</v>
      </c>
      <c r="O2145" t="s">
        <v>8288</v>
      </c>
      <c r="P2145" s="16">
        <f t="shared" si="66"/>
        <v>40332.886712962965</v>
      </c>
      <c r="Q2145" s="17">
        <f t="shared" si="67"/>
        <v>2010</v>
      </c>
    </row>
    <row r="2146" spans="1:17" ht="32" hidden="1" x14ac:dyDescent="0.2">
      <c r="A2146">
        <v>2144</v>
      </c>
      <c r="B2146" s="1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8287</v>
      </c>
      <c r="O2146" t="s">
        <v>8288</v>
      </c>
      <c r="P2146" s="16">
        <f t="shared" si="66"/>
        <v>41499.546759259261</v>
      </c>
      <c r="Q2146" s="17">
        <f t="shared" si="67"/>
        <v>2013</v>
      </c>
    </row>
    <row r="2147" spans="1:17" ht="48" hidden="1" x14ac:dyDescent="0.2">
      <c r="A2147">
        <v>2145</v>
      </c>
      <c r="B2147" s="1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8287</v>
      </c>
      <c r="O2147" t="s">
        <v>8288</v>
      </c>
      <c r="P2147" s="16">
        <f t="shared" si="66"/>
        <v>41575.237430555557</v>
      </c>
      <c r="Q2147" s="17">
        <f t="shared" si="67"/>
        <v>2013</v>
      </c>
    </row>
    <row r="2148" spans="1:17" ht="48" hidden="1" x14ac:dyDescent="0.2">
      <c r="A2148">
        <v>2146</v>
      </c>
      <c r="B2148" s="1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8287</v>
      </c>
      <c r="O2148" t="s">
        <v>8288</v>
      </c>
      <c r="P2148" s="16">
        <f t="shared" si="66"/>
        <v>42397.679513888885</v>
      </c>
      <c r="Q2148" s="17">
        <f t="shared" si="67"/>
        <v>2016</v>
      </c>
    </row>
    <row r="2149" spans="1:17" ht="16" hidden="1" x14ac:dyDescent="0.2">
      <c r="A2149">
        <v>2147</v>
      </c>
      <c r="B2149" s="1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8287</v>
      </c>
      <c r="O2149" t="s">
        <v>8288</v>
      </c>
      <c r="P2149" s="16">
        <f t="shared" si="66"/>
        <v>41927.295694444445</v>
      </c>
      <c r="Q2149" s="17">
        <f t="shared" si="67"/>
        <v>2014</v>
      </c>
    </row>
    <row r="2150" spans="1:17" ht="48" hidden="1" x14ac:dyDescent="0.2">
      <c r="A2150">
        <v>2148</v>
      </c>
      <c r="B2150" s="1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8287</v>
      </c>
      <c r="O2150" t="s">
        <v>8288</v>
      </c>
      <c r="P2150" s="16">
        <f t="shared" si="66"/>
        <v>42066.733587962968</v>
      </c>
      <c r="Q2150" s="17">
        <f t="shared" si="67"/>
        <v>2015</v>
      </c>
    </row>
    <row r="2151" spans="1:17" ht="48" hidden="1" x14ac:dyDescent="0.2">
      <c r="A2151">
        <v>2149</v>
      </c>
      <c r="B2151" s="1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8287</v>
      </c>
      <c r="O2151" t="s">
        <v>8288</v>
      </c>
      <c r="P2151" s="16">
        <f t="shared" si="66"/>
        <v>40355.024953703702</v>
      </c>
      <c r="Q2151" s="17">
        <f t="shared" si="67"/>
        <v>2010</v>
      </c>
    </row>
    <row r="2152" spans="1:17" ht="16" hidden="1" x14ac:dyDescent="0.2">
      <c r="A2152">
        <v>2150</v>
      </c>
      <c r="B2152" s="1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8287</v>
      </c>
      <c r="O2152" t="s">
        <v>8288</v>
      </c>
      <c r="P2152" s="16">
        <f t="shared" si="66"/>
        <v>42534.284710648149</v>
      </c>
      <c r="Q2152" s="17">
        <f t="shared" si="67"/>
        <v>2016</v>
      </c>
    </row>
    <row r="2153" spans="1:17" ht="48" hidden="1" x14ac:dyDescent="0.2">
      <c r="A2153">
        <v>2151</v>
      </c>
      <c r="B2153" s="1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8287</v>
      </c>
      <c r="O2153" t="s">
        <v>8288</v>
      </c>
      <c r="P2153" s="16">
        <f t="shared" si="66"/>
        <v>42520.847384259265</v>
      </c>
      <c r="Q2153" s="17">
        <f t="shared" si="67"/>
        <v>2016</v>
      </c>
    </row>
    <row r="2154" spans="1:17" ht="48" hidden="1" x14ac:dyDescent="0.2">
      <c r="A2154">
        <v>2152</v>
      </c>
      <c r="B2154" s="1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8287</v>
      </c>
      <c r="O2154" t="s">
        <v>8288</v>
      </c>
      <c r="P2154" s="16">
        <f t="shared" si="66"/>
        <v>41683.832280092596</v>
      </c>
      <c r="Q2154" s="17">
        <f t="shared" si="67"/>
        <v>2014</v>
      </c>
    </row>
    <row r="2155" spans="1:17" ht="48" hidden="1" x14ac:dyDescent="0.2">
      <c r="A2155">
        <v>2153</v>
      </c>
      <c r="B2155" s="1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8287</v>
      </c>
      <c r="O2155" t="s">
        <v>8288</v>
      </c>
      <c r="P2155" s="16">
        <f t="shared" si="66"/>
        <v>41974.911087962959</v>
      </c>
      <c r="Q2155" s="17">
        <f t="shared" si="67"/>
        <v>2014</v>
      </c>
    </row>
    <row r="2156" spans="1:17" ht="32" hidden="1" x14ac:dyDescent="0.2">
      <c r="A2156">
        <v>2154</v>
      </c>
      <c r="B2156" s="1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8287</v>
      </c>
      <c r="O2156" t="s">
        <v>8288</v>
      </c>
      <c r="P2156" s="16">
        <f t="shared" si="66"/>
        <v>41647.632256944446</v>
      </c>
      <c r="Q2156" s="17">
        <f t="shared" si="67"/>
        <v>2014</v>
      </c>
    </row>
    <row r="2157" spans="1:17" ht="48" hidden="1" x14ac:dyDescent="0.2">
      <c r="A2157">
        <v>2155</v>
      </c>
      <c r="B2157" s="1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8287</v>
      </c>
      <c r="O2157" t="s">
        <v>8288</v>
      </c>
      <c r="P2157" s="16">
        <f t="shared" si="66"/>
        <v>42430.747511574074</v>
      </c>
      <c r="Q2157" s="17">
        <f t="shared" si="67"/>
        <v>2016</v>
      </c>
    </row>
    <row r="2158" spans="1:17" ht="32" hidden="1" x14ac:dyDescent="0.2">
      <c r="A2158">
        <v>2156</v>
      </c>
      <c r="B2158" s="1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8287</v>
      </c>
      <c r="O2158" t="s">
        <v>8288</v>
      </c>
      <c r="P2158" s="16">
        <f t="shared" si="66"/>
        <v>41488.85423611111</v>
      </c>
      <c r="Q2158" s="17">
        <f t="shared" si="67"/>
        <v>2013</v>
      </c>
    </row>
    <row r="2159" spans="1:17" ht="32" hidden="1" x14ac:dyDescent="0.2">
      <c r="A2159">
        <v>2157</v>
      </c>
      <c r="B2159" s="1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8287</v>
      </c>
      <c r="O2159" t="s">
        <v>8288</v>
      </c>
      <c r="P2159" s="16">
        <f t="shared" si="66"/>
        <v>42694.98128472222</v>
      </c>
      <c r="Q2159" s="17">
        <f t="shared" si="67"/>
        <v>2016</v>
      </c>
    </row>
    <row r="2160" spans="1:17" ht="48" hidden="1" x14ac:dyDescent="0.2">
      <c r="A2160">
        <v>2158</v>
      </c>
      <c r="B2160" s="1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8287</v>
      </c>
      <c r="O2160" t="s">
        <v>8288</v>
      </c>
      <c r="P2160" s="16">
        <f t="shared" si="66"/>
        <v>41264.853865740741</v>
      </c>
      <c r="Q2160" s="17">
        <f t="shared" si="67"/>
        <v>2012</v>
      </c>
    </row>
    <row r="2161" spans="1:17" ht="64" hidden="1" x14ac:dyDescent="0.2">
      <c r="A2161">
        <v>2159</v>
      </c>
      <c r="B2161" s="1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8287</v>
      </c>
      <c r="O2161" t="s">
        <v>8288</v>
      </c>
      <c r="P2161" s="16">
        <f t="shared" si="66"/>
        <v>40710.731180555551</v>
      </c>
      <c r="Q2161" s="17">
        <f t="shared" si="67"/>
        <v>2011</v>
      </c>
    </row>
    <row r="2162" spans="1:17" ht="48" hidden="1" x14ac:dyDescent="0.2">
      <c r="A2162">
        <v>2160</v>
      </c>
      <c r="B2162" s="1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8287</v>
      </c>
      <c r="O2162" t="s">
        <v>8288</v>
      </c>
      <c r="P2162" s="16">
        <f t="shared" si="66"/>
        <v>41018.711863425924</v>
      </c>
      <c r="Q2162" s="17">
        <f t="shared" si="67"/>
        <v>2012</v>
      </c>
    </row>
    <row r="2163" spans="1:17" ht="32" hidden="1" x14ac:dyDescent="0.2">
      <c r="A2163">
        <v>2161</v>
      </c>
      <c r="B2163" s="1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8279</v>
      </c>
      <c r="O2163" t="s">
        <v>8280</v>
      </c>
      <c r="P2163" s="16">
        <f t="shared" si="66"/>
        <v>42240.852534722217</v>
      </c>
      <c r="Q2163" s="17">
        <f t="shared" si="67"/>
        <v>2015</v>
      </c>
    </row>
    <row r="2164" spans="1:17" ht="48" hidden="1" x14ac:dyDescent="0.2">
      <c r="A2164">
        <v>2162</v>
      </c>
      <c r="B2164" s="1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8279</v>
      </c>
      <c r="O2164" t="s">
        <v>8280</v>
      </c>
      <c r="P2164" s="16">
        <f t="shared" si="66"/>
        <v>41813.766099537039</v>
      </c>
      <c r="Q2164" s="17">
        <f t="shared" si="67"/>
        <v>2014</v>
      </c>
    </row>
    <row r="2165" spans="1:17" ht="48" hidden="1" x14ac:dyDescent="0.2">
      <c r="A2165">
        <v>2163</v>
      </c>
      <c r="B2165" s="1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8279</v>
      </c>
      <c r="O2165" t="s">
        <v>8280</v>
      </c>
      <c r="P2165" s="16">
        <f t="shared" si="66"/>
        <v>42111.899537037039</v>
      </c>
      <c r="Q2165" s="17">
        <f t="shared" si="67"/>
        <v>2015</v>
      </c>
    </row>
    <row r="2166" spans="1:17" ht="32" hidden="1" x14ac:dyDescent="0.2">
      <c r="A2166">
        <v>2164</v>
      </c>
      <c r="B2166" s="1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8279</v>
      </c>
      <c r="O2166" t="s">
        <v>8280</v>
      </c>
      <c r="P2166" s="16">
        <f t="shared" si="66"/>
        <v>42515.71775462963</v>
      </c>
      <c r="Q2166" s="17">
        <f t="shared" si="67"/>
        <v>2016</v>
      </c>
    </row>
    <row r="2167" spans="1:17" ht="48" hidden="1" x14ac:dyDescent="0.2">
      <c r="A2167">
        <v>2165</v>
      </c>
      <c r="B2167" s="1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8279</v>
      </c>
      <c r="O2167" t="s">
        <v>8280</v>
      </c>
      <c r="P2167" s="16">
        <f t="shared" si="66"/>
        <v>42438.667071759264</v>
      </c>
      <c r="Q2167" s="17">
        <f t="shared" si="67"/>
        <v>2016</v>
      </c>
    </row>
    <row r="2168" spans="1:17" ht="48" hidden="1" x14ac:dyDescent="0.2">
      <c r="A2168">
        <v>2166</v>
      </c>
      <c r="B2168" s="1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8279</v>
      </c>
      <c r="O2168" t="s">
        <v>8280</v>
      </c>
      <c r="P2168" s="16">
        <f t="shared" si="66"/>
        <v>41933.838171296295</v>
      </c>
      <c r="Q2168" s="17">
        <f t="shared" si="67"/>
        <v>2014</v>
      </c>
    </row>
    <row r="2169" spans="1:17" ht="32" hidden="1" x14ac:dyDescent="0.2">
      <c r="A2169">
        <v>2167</v>
      </c>
      <c r="B2169" s="1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8279</v>
      </c>
      <c r="O2169" t="s">
        <v>8280</v>
      </c>
      <c r="P2169" s="16">
        <f t="shared" si="66"/>
        <v>41153.066400462965</v>
      </c>
      <c r="Q2169" s="17">
        <f t="shared" si="67"/>
        <v>2012</v>
      </c>
    </row>
    <row r="2170" spans="1:17" ht="32" hidden="1" x14ac:dyDescent="0.2">
      <c r="A2170">
        <v>2168</v>
      </c>
      <c r="B2170" s="1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8279</v>
      </c>
      <c r="O2170" t="s">
        <v>8280</v>
      </c>
      <c r="P2170" s="16">
        <f t="shared" si="66"/>
        <v>42745.600243055553</v>
      </c>
      <c r="Q2170" s="17">
        <f t="shared" si="67"/>
        <v>2017</v>
      </c>
    </row>
    <row r="2171" spans="1:17" ht="48" hidden="1" x14ac:dyDescent="0.2">
      <c r="A2171">
        <v>2169</v>
      </c>
      <c r="B2171" s="1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8279</v>
      </c>
      <c r="O2171" t="s">
        <v>8280</v>
      </c>
      <c r="P2171" s="16">
        <f t="shared" si="66"/>
        <v>42793.700821759259</v>
      </c>
      <c r="Q2171" s="17">
        <f t="shared" si="67"/>
        <v>2017</v>
      </c>
    </row>
    <row r="2172" spans="1:17" ht="48" hidden="1" x14ac:dyDescent="0.2">
      <c r="A2172">
        <v>2170</v>
      </c>
      <c r="B2172" s="1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8279</v>
      </c>
      <c r="O2172" t="s">
        <v>8280</v>
      </c>
      <c r="P2172" s="16">
        <f t="shared" si="66"/>
        <v>42198.750254629631</v>
      </c>
      <c r="Q2172" s="17">
        <f t="shared" si="67"/>
        <v>2015</v>
      </c>
    </row>
    <row r="2173" spans="1:17" ht="48" hidden="1" x14ac:dyDescent="0.2">
      <c r="A2173">
        <v>2171</v>
      </c>
      <c r="B2173" s="1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8279</v>
      </c>
      <c r="O2173" t="s">
        <v>8280</v>
      </c>
      <c r="P2173" s="16">
        <f t="shared" si="66"/>
        <v>42141.95711805555</v>
      </c>
      <c r="Q2173" s="17">
        <f t="shared" si="67"/>
        <v>2015</v>
      </c>
    </row>
    <row r="2174" spans="1:17" ht="48" hidden="1" x14ac:dyDescent="0.2">
      <c r="A2174">
        <v>2172</v>
      </c>
      <c r="B2174" s="1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8279</v>
      </c>
      <c r="O2174" t="s">
        <v>8280</v>
      </c>
      <c r="P2174" s="16">
        <f t="shared" si="66"/>
        <v>42082.580092592587</v>
      </c>
      <c r="Q2174" s="17">
        <f t="shared" si="67"/>
        <v>2015</v>
      </c>
    </row>
    <row r="2175" spans="1:17" ht="48" hidden="1" x14ac:dyDescent="0.2">
      <c r="A2175">
        <v>2173</v>
      </c>
      <c r="B2175" s="1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8279</v>
      </c>
      <c r="O2175" t="s">
        <v>8280</v>
      </c>
      <c r="P2175" s="16">
        <f t="shared" si="66"/>
        <v>41495.692627314813</v>
      </c>
      <c r="Q2175" s="17">
        <f t="shared" si="67"/>
        <v>2013</v>
      </c>
    </row>
    <row r="2176" spans="1:17" ht="48" hidden="1" x14ac:dyDescent="0.2">
      <c r="A2176">
        <v>2174</v>
      </c>
      <c r="B2176" s="1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8279</v>
      </c>
      <c r="O2176" t="s">
        <v>8280</v>
      </c>
      <c r="P2176" s="16">
        <f t="shared" si="66"/>
        <v>42465.542905092589</v>
      </c>
      <c r="Q2176" s="17">
        <f t="shared" si="67"/>
        <v>2016</v>
      </c>
    </row>
    <row r="2177" spans="1:17" ht="48" hidden="1" x14ac:dyDescent="0.2">
      <c r="A2177">
        <v>2175</v>
      </c>
      <c r="B2177" s="1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8279</v>
      </c>
      <c r="O2177" t="s">
        <v>8280</v>
      </c>
      <c r="P2177" s="16">
        <f t="shared" si="66"/>
        <v>42565.009097222224</v>
      </c>
      <c r="Q2177" s="17">
        <f t="shared" si="67"/>
        <v>2016</v>
      </c>
    </row>
    <row r="2178" spans="1:17" ht="48" hidden="1" x14ac:dyDescent="0.2">
      <c r="A2178">
        <v>2176</v>
      </c>
      <c r="B2178" s="1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8279</v>
      </c>
      <c r="O2178" t="s">
        <v>8280</v>
      </c>
      <c r="P2178" s="16">
        <f t="shared" si="66"/>
        <v>42096.633206018523</v>
      </c>
      <c r="Q2178" s="17">
        <f t="shared" si="67"/>
        <v>2015</v>
      </c>
    </row>
    <row r="2179" spans="1:17" ht="64" hidden="1" x14ac:dyDescent="0.2">
      <c r="A2179">
        <v>2177</v>
      </c>
      <c r="B2179" s="1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8279</v>
      </c>
      <c r="O2179" t="s">
        <v>8280</v>
      </c>
      <c r="P2179" s="16">
        <f t="shared" ref="P2179:P2242" si="68">(((J2179/60)/60)/24)+DATE(1970,1,1)</f>
        <v>42502.250775462962</v>
      </c>
      <c r="Q2179" s="17">
        <f t="shared" ref="Q2179:Q2242" si="69">YEAR(P2179)</f>
        <v>2016</v>
      </c>
    </row>
    <row r="2180" spans="1:17" ht="48" hidden="1" x14ac:dyDescent="0.2">
      <c r="A2180">
        <v>2178</v>
      </c>
      <c r="B2180" s="1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8279</v>
      </c>
      <c r="O2180" t="s">
        <v>8280</v>
      </c>
      <c r="P2180" s="16">
        <f t="shared" si="68"/>
        <v>42723.63653935185</v>
      </c>
      <c r="Q2180" s="17">
        <f t="shared" si="69"/>
        <v>2016</v>
      </c>
    </row>
    <row r="2181" spans="1:17" ht="32" hidden="1" x14ac:dyDescent="0.2">
      <c r="A2181">
        <v>2179</v>
      </c>
      <c r="B2181" s="1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8279</v>
      </c>
      <c r="O2181" t="s">
        <v>8280</v>
      </c>
      <c r="P2181" s="16">
        <f t="shared" si="68"/>
        <v>42075.171203703707</v>
      </c>
      <c r="Q2181" s="17">
        <f t="shared" si="69"/>
        <v>2015</v>
      </c>
    </row>
    <row r="2182" spans="1:17" ht="32" hidden="1" x14ac:dyDescent="0.2">
      <c r="A2182">
        <v>2180</v>
      </c>
      <c r="B2182" s="1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8279</v>
      </c>
      <c r="O2182" t="s">
        <v>8280</v>
      </c>
      <c r="P2182" s="16">
        <f t="shared" si="68"/>
        <v>42279.669768518521</v>
      </c>
      <c r="Q2182" s="17">
        <f t="shared" si="69"/>
        <v>2015</v>
      </c>
    </row>
    <row r="2183" spans="1:17" ht="48" hidden="1" x14ac:dyDescent="0.2">
      <c r="A2183">
        <v>2181</v>
      </c>
      <c r="B2183" s="1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8287</v>
      </c>
      <c r="O2183" t="s">
        <v>8305</v>
      </c>
      <c r="P2183" s="16">
        <f t="shared" si="68"/>
        <v>42773.005243055552</v>
      </c>
      <c r="Q2183" s="17">
        <f t="shared" si="69"/>
        <v>2017</v>
      </c>
    </row>
    <row r="2184" spans="1:17" ht="32" hidden="1" x14ac:dyDescent="0.2">
      <c r="A2184">
        <v>2182</v>
      </c>
      <c r="B2184" s="1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8287</v>
      </c>
      <c r="O2184" t="s">
        <v>8305</v>
      </c>
      <c r="P2184" s="16">
        <f t="shared" si="68"/>
        <v>41879.900752314818</v>
      </c>
      <c r="Q2184" s="17">
        <f t="shared" si="69"/>
        <v>2014</v>
      </c>
    </row>
    <row r="2185" spans="1:17" ht="48" hidden="1" x14ac:dyDescent="0.2">
      <c r="A2185">
        <v>2183</v>
      </c>
      <c r="B2185" s="1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8287</v>
      </c>
      <c r="O2185" t="s">
        <v>8305</v>
      </c>
      <c r="P2185" s="16">
        <f t="shared" si="68"/>
        <v>42745.365474537044</v>
      </c>
      <c r="Q2185" s="17">
        <f t="shared" si="69"/>
        <v>2017</v>
      </c>
    </row>
    <row r="2186" spans="1:17" ht="48" hidden="1" x14ac:dyDescent="0.2">
      <c r="A2186">
        <v>2184</v>
      </c>
      <c r="B2186" s="1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8287</v>
      </c>
      <c r="O2186" t="s">
        <v>8305</v>
      </c>
      <c r="P2186" s="16">
        <f t="shared" si="68"/>
        <v>42380.690289351856</v>
      </c>
      <c r="Q2186" s="17">
        <f t="shared" si="69"/>
        <v>2016</v>
      </c>
    </row>
    <row r="2187" spans="1:17" ht="48" hidden="1" x14ac:dyDescent="0.2">
      <c r="A2187">
        <v>2185</v>
      </c>
      <c r="B2187" s="1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8287</v>
      </c>
      <c r="O2187" t="s">
        <v>8305</v>
      </c>
      <c r="P2187" s="16">
        <f t="shared" si="68"/>
        <v>41319.349988425929</v>
      </c>
      <c r="Q2187" s="17">
        <f t="shared" si="69"/>
        <v>2013</v>
      </c>
    </row>
    <row r="2188" spans="1:17" ht="32" hidden="1" x14ac:dyDescent="0.2">
      <c r="A2188">
        <v>2186</v>
      </c>
      <c r="B2188" s="1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8287</v>
      </c>
      <c r="O2188" t="s">
        <v>8305</v>
      </c>
      <c r="P2188" s="16">
        <f t="shared" si="68"/>
        <v>42583.615081018521</v>
      </c>
      <c r="Q2188" s="17">
        <f t="shared" si="69"/>
        <v>2016</v>
      </c>
    </row>
    <row r="2189" spans="1:17" ht="48" hidden="1" x14ac:dyDescent="0.2">
      <c r="A2189">
        <v>2187</v>
      </c>
      <c r="B2189" s="1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8287</v>
      </c>
      <c r="O2189" t="s">
        <v>8305</v>
      </c>
      <c r="P2189" s="16">
        <f t="shared" si="68"/>
        <v>42068.209097222221</v>
      </c>
      <c r="Q2189" s="17">
        <f t="shared" si="69"/>
        <v>2015</v>
      </c>
    </row>
    <row r="2190" spans="1:17" ht="48" hidden="1" x14ac:dyDescent="0.2">
      <c r="A2190">
        <v>2188</v>
      </c>
      <c r="B2190" s="1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8287</v>
      </c>
      <c r="O2190" t="s">
        <v>8305</v>
      </c>
      <c r="P2190" s="16">
        <f t="shared" si="68"/>
        <v>42633.586122685185</v>
      </c>
      <c r="Q2190" s="17">
        <f t="shared" si="69"/>
        <v>2016</v>
      </c>
    </row>
    <row r="2191" spans="1:17" ht="48" hidden="1" x14ac:dyDescent="0.2">
      <c r="A2191">
        <v>2189</v>
      </c>
      <c r="B2191" s="1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8287</v>
      </c>
      <c r="O2191" t="s">
        <v>8305</v>
      </c>
      <c r="P2191" s="16">
        <f t="shared" si="68"/>
        <v>42467.788194444445</v>
      </c>
      <c r="Q2191" s="17">
        <f t="shared" si="69"/>
        <v>2016</v>
      </c>
    </row>
    <row r="2192" spans="1:17" ht="48" hidden="1" x14ac:dyDescent="0.2">
      <c r="A2192">
        <v>2190</v>
      </c>
      <c r="B2192" s="1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8287</v>
      </c>
      <c r="O2192" t="s">
        <v>8305</v>
      </c>
      <c r="P2192" s="16">
        <f t="shared" si="68"/>
        <v>42417.625046296293</v>
      </c>
      <c r="Q2192" s="17">
        <f t="shared" si="69"/>
        <v>2016</v>
      </c>
    </row>
    <row r="2193" spans="1:17" ht="48" hidden="1" x14ac:dyDescent="0.2">
      <c r="A2193">
        <v>2191</v>
      </c>
      <c r="B2193" s="1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8287</v>
      </c>
      <c r="O2193" t="s">
        <v>8305</v>
      </c>
      <c r="P2193" s="16">
        <f t="shared" si="68"/>
        <v>42768.833645833336</v>
      </c>
      <c r="Q2193" s="17">
        <f t="shared" si="69"/>
        <v>2017</v>
      </c>
    </row>
    <row r="2194" spans="1:17" ht="48" hidden="1" x14ac:dyDescent="0.2">
      <c r="A2194">
        <v>2192</v>
      </c>
      <c r="B2194" s="1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8287</v>
      </c>
      <c r="O2194" t="s">
        <v>8305</v>
      </c>
      <c r="P2194" s="16">
        <f t="shared" si="68"/>
        <v>42691.8512037037</v>
      </c>
      <c r="Q2194" s="17">
        <f t="shared" si="69"/>
        <v>2016</v>
      </c>
    </row>
    <row r="2195" spans="1:17" ht="48" hidden="1" x14ac:dyDescent="0.2">
      <c r="A2195">
        <v>2193</v>
      </c>
      <c r="B2195" s="1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8287</v>
      </c>
      <c r="O2195" t="s">
        <v>8305</v>
      </c>
      <c r="P2195" s="16">
        <f t="shared" si="68"/>
        <v>42664.405925925923</v>
      </c>
      <c r="Q2195" s="17">
        <f t="shared" si="69"/>
        <v>2016</v>
      </c>
    </row>
    <row r="2196" spans="1:17" ht="48" hidden="1" x14ac:dyDescent="0.2">
      <c r="A2196">
        <v>2194</v>
      </c>
      <c r="B2196" s="1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8287</v>
      </c>
      <c r="O2196" t="s">
        <v>8305</v>
      </c>
      <c r="P2196" s="16">
        <f t="shared" si="68"/>
        <v>42425.757986111115</v>
      </c>
      <c r="Q2196" s="17">
        <f t="shared" si="69"/>
        <v>2016</v>
      </c>
    </row>
    <row r="2197" spans="1:17" ht="32" hidden="1" x14ac:dyDescent="0.2">
      <c r="A2197">
        <v>2195</v>
      </c>
      <c r="B2197" s="1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8287</v>
      </c>
      <c r="O2197" t="s">
        <v>8305</v>
      </c>
      <c r="P2197" s="16">
        <f t="shared" si="68"/>
        <v>42197.771990740745</v>
      </c>
      <c r="Q2197" s="17">
        <f t="shared" si="69"/>
        <v>2015</v>
      </c>
    </row>
    <row r="2198" spans="1:17" ht="32" hidden="1" x14ac:dyDescent="0.2">
      <c r="A2198">
        <v>2196</v>
      </c>
      <c r="B2198" s="1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8287</v>
      </c>
      <c r="O2198" t="s">
        <v>8305</v>
      </c>
      <c r="P2198" s="16">
        <f t="shared" si="68"/>
        <v>42675.487291666665</v>
      </c>
      <c r="Q2198" s="17">
        <f t="shared" si="69"/>
        <v>2016</v>
      </c>
    </row>
    <row r="2199" spans="1:17" ht="48" hidden="1" x14ac:dyDescent="0.2">
      <c r="A2199">
        <v>2197</v>
      </c>
      <c r="B2199" s="1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8287</v>
      </c>
      <c r="O2199" t="s">
        <v>8305</v>
      </c>
      <c r="P2199" s="16">
        <f t="shared" si="68"/>
        <v>42033.584016203706</v>
      </c>
      <c r="Q2199" s="17">
        <f t="shared" si="69"/>
        <v>2015</v>
      </c>
    </row>
    <row r="2200" spans="1:17" ht="48" hidden="1" x14ac:dyDescent="0.2">
      <c r="A2200">
        <v>2198</v>
      </c>
      <c r="B2200" s="1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8287</v>
      </c>
      <c r="O2200" t="s">
        <v>8305</v>
      </c>
      <c r="P2200" s="16">
        <f t="shared" si="68"/>
        <v>42292.513888888891</v>
      </c>
      <c r="Q2200" s="17">
        <f t="shared" si="69"/>
        <v>2015</v>
      </c>
    </row>
    <row r="2201" spans="1:17" ht="32" hidden="1" x14ac:dyDescent="0.2">
      <c r="A2201">
        <v>2199</v>
      </c>
      <c r="B2201" s="1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8287</v>
      </c>
      <c r="O2201" t="s">
        <v>8305</v>
      </c>
      <c r="P2201" s="16">
        <f t="shared" si="68"/>
        <v>42262.416643518518</v>
      </c>
      <c r="Q2201" s="17">
        <f t="shared" si="69"/>
        <v>2015</v>
      </c>
    </row>
    <row r="2202" spans="1:17" ht="48" hidden="1" x14ac:dyDescent="0.2">
      <c r="A2202">
        <v>2200</v>
      </c>
      <c r="B2202" s="1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8287</v>
      </c>
      <c r="O2202" t="s">
        <v>8305</v>
      </c>
      <c r="P2202" s="16">
        <f t="shared" si="68"/>
        <v>42163.625787037032</v>
      </c>
      <c r="Q2202" s="17">
        <f t="shared" si="69"/>
        <v>2015</v>
      </c>
    </row>
    <row r="2203" spans="1:17" ht="48" hidden="1" x14ac:dyDescent="0.2">
      <c r="A2203">
        <v>2201</v>
      </c>
      <c r="B2203" s="1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8279</v>
      </c>
      <c r="O2203" t="s">
        <v>8284</v>
      </c>
      <c r="P2203" s="16">
        <f t="shared" si="68"/>
        <v>41276.846817129634</v>
      </c>
      <c r="Q2203" s="17">
        <f t="shared" si="69"/>
        <v>2013</v>
      </c>
    </row>
    <row r="2204" spans="1:17" ht="32" hidden="1" x14ac:dyDescent="0.2">
      <c r="A2204">
        <v>2202</v>
      </c>
      <c r="B2204" s="1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8279</v>
      </c>
      <c r="O2204" t="s">
        <v>8284</v>
      </c>
      <c r="P2204" s="16">
        <f t="shared" si="68"/>
        <v>41184.849166666667</v>
      </c>
      <c r="Q2204" s="17">
        <f t="shared" si="69"/>
        <v>2012</v>
      </c>
    </row>
    <row r="2205" spans="1:17" ht="48" hidden="1" x14ac:dyDescent="0.2">
      <c r="A2205">
        <v>2203</v>
      </c>
      <c r="B2205" s="1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8279</v>
      </c>
      <c r="O2205" t="s">
        <v>8284</v>
      </c>
      <c r="P2205" s="16">
        <f t="shared" si="68"/>
        <v>42241.85974537037</v>
      </c>
      <c r="Q2205" s="17">
        <f t="shared" si="69"/>
        <v>2015</v>
      </c>
    </row>
    <row r="2206" spans="1:17" ht="48" hidden="1" x14ac:dyDescent="0.2">
      <c r="A2206">
        <v>2204</v>
      </c>
      <c r="B2206" s="1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8279</v>
      </c>
      <c r="O2206" t="s">
        <v>8284</v>
      </c>
      <c r="P2206" s="16">
        <f t="shared" si="68"/>
        <v>41312.311562499999</v>
      </c>
      <c r="Q2206" s="17">
        <f t="shared" si="69"/>
        <v>2013</v>
      </c>
    </row>
    <row r="2207" spans="1:17" ht="48" hidden="1" x14ac:dyDescent="0.2">
      <c r="A2207">
        <v>2205</v>
      </c>
      <c r="B2207" s="1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8279</v>
      </c>
      <c r="O2207" t="s">
        <v>8284</v>
      </c>
      <c r="P2207" s="16">
        <f t="shared" si="68"/>
        <v>41031.82163194444</v>
      </c>
      <c r="Q2207" s="17">
        <f t="shared" si="69"/>
        <v>2012</v>
      </c>
    </row>
    <row r="2208" spans="1:17" ht="48" hidden="1" x14ac:dyDescent="0.2">
      <c r="A2208">
        <v>2206</v>
      </c>
      <c r="B2208" s="1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8279</v>
      </c>
      <c r="O2208" t="s">
        <v>8284</v>
      </c>
      <c r="P2208" s="16">
        <f t="shared" si="68"/>
        <v>40997.257222222222</v>
      </c>
      <c r="Q2208" s="17">
        <f t="shared" si="69"/>
        <v>2012</v>
      </c>
    </row>
    <row r="2209" spans="1:17" ht="48" hidden="1" x14ac:dyDescent="0.2">
      <c r="A2209">
        <v>2207</v>
      </c>
      <c r="B2209" s="1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8279</v>
      </c>
      <c r="O2209" t="s">
        <v>8284</v>
      </c>
      <c r="P2209" s="16">
        <f t="shared" si="68"/>
        <v>41564.194131944445</v>
      </c>
      <c r="Q2209" s="17">
        <f t="shared" si="69"/>
        <v>2013</v>
      </c>
    </row>
    <row r="2210" spans="1:17" ht="48" hidden="1" x14ac:dyDescent="0.2">
      <c r="A2210">
        <v>2208</v>
      </c>
      <c r="B2210" s="1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8279</v>
      </c>
      <c r="O2210" t="s">
        <v>8284</v>
      </c>
      <c r="P2210" s="16">
        <f t="shared" si="68"/>
        <v>40946.882245370369</v>
      </c>
      <c r="Q2210" s="17">
        <f t="shared" si="69"/>
        <v>2012</v>
      </c>
    </row>
    <row r="2211" spans="1:17" ht="32" hidden="1" x14ac:dyDescent="0.2">
      <c r="A2211">
        <v>2209</v>
      </c>
      <c r="B2211" s="1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8279</v>
      </c>
      <c r="O2211" t="s">
        <v>8284</v>
      </c>
      <c r="P2211" s="16">
        <f t="shared" si="68"/>
        <v>41732.479675925926</v>
      </c>
      <c r="Q2211" s="17">
        <f t="shared" si="69"/>
        <v>2014</v>
      </c>
    </row>
    <row r="2212" spans="1:17" ht="48" hidden="1" x14ac:dyDescent="0.2">
      <c r="A2212">
        <v>2210</v>
      </c>
      <c r="B2212" s="1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8279</v>
      </c>
      <c r="O2212" t="s">
        <v>8284</v>
      </c>
      <c r="P2212" s="16">
        <f t="shared" si="68"/>
        <v>40956.066087962965</v>
      </c>
      <c r="Q2212" s="17">
        <f t="shared" si="69"/>
        <v>2012</v>
      </c>
    </row>
    <row r="2213" spans="1:17" ht="48" hidden="1" x14ac:dyDescent="0.2">
      <c r="A2213">
        <v>2211</v>
      </c>
      <c r="B2213" s="1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8279</v>
      </c>
      <c r="O2213" t="s">
        <v>8284</v>
      </c>
      <c r="P2213" s="16">
        <f t="shared" si="68"/>
        <v>41716.785011574073</v>
      </c>
      <c r="Q2213" s="17">
        <f t="shared" si="69"/>
        <v>2014</v>
      </c>
    </row>
    <row r="2214" spans="1:17" ht="48" hidden="1" x14ac:dyDescent="0.2">
      <c r="A2214">
        <v>2212</v>
      </c>
      <c r="B2214" s="1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8279</v>
      </c>
      <c r="O2214" t="s">
        <v>8284</v>
      </c>
      <c r="P2214" s="16">
        <f t="shared" si="68"/>
        <v>41548.747418981482</v>
      </c>
      <c r="Q2214" s="17">
        <f t="shared" si="69"/>
        <v>2013</v>
      </c>
    </row>
    <row r="2215" spans="1:17" ht="48" hidden="1" x14ac:dyDescent="0.2">
      <c r="A2215">
        <v>2213</v>
      </c>
      <c r="B2215" s="1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8279</v>
      </c>
      <c r="O2215" t="s">
        <v>8284</v>
      </c>
      <c r="P2215" s="16">
        <f t="shared" si="68"/>
        <v>42109.826145833329</v>
      </c>
      <c r="Q2215" s="17">
        <f t="shared" si="69"/>
        <v>2015</v>
      </c>
    </row>
    <row r="2216" spans="1:17" ht="48" hidden="1" x14ac:dyDescent="0.2">
      <c r="A2216">
        <v>2214</v>
      </c>
      <c r="B2216" s="1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8279</v>
      </c>
      <c r="O2216" t="s">
        <v>8284</v>
      </c>
      <c r="P2216" s="16">
        <f t="shared" si="68"/>
        <v>41646.792222222226</v>
      </c>
      <c r="Q2216" s="17">
        <f t="shared" si="69"/>
        <v>2014</v>
      </c>
    </row>
    <row r="2217" spans="1:17" ht="32" hidden="1" x14ac:dyDescent="0.2">
      <c r="A2217">
        <v>2215</v>
      </c>
      <c r="B2217" s="1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8279</v>
      </c>
      <c r="O2217" t="s">
        <v>8284</v>
      </c>
      <c r="P2217" s="16">
        <f t="shared" si="68"/>
        <v>40958.717268518521</v>
      </c>
      <c r="Q2217" s="17">
        <f t="shared" si="69"/>
        <v>2012</v>
      </c>
    </row>
    <row r="2218" spans="1:17" ht="48" hidden="1" x14ac:dyDescent="0.2">
      <c r="A2218">
        <v>2216</v>
      </c>
      <c r="B2218" s="1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8279</v>
      </c>
      <c r="O2218" t="s">
        <v>8284</v>
      </c>
      <c r="P2218" s="16">
        <f t="shared" si="68"/>
        <v>42194.751678240747</v>
      </c>
      <c r="Q2218" s="17">
        <f t="shared" si="69"/>
        <v>2015</v>
      </c>
    </row>
    <row r="2219" spans="1:17" ht="48" hidden="1" x14ac:dyDescent="0.2">
      <c r="A2219">
        <v>2217</v>
      </c>
      <c r="B2219" s="1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8279</v>
      </c>
      <c r="O2219" t="s">
        <v>8284</v>
      </c>
      <c r="P2219" s="16">
        <f t="shared" si="68"/>
        <v>42299.776770833334</v>
      </c>
      <c r="Q2219" s="17">
        <f t="shared" si="69"/>
        <v>2015</v>
      </c>
    </row>
    <row r="2220" spans="1:17" ht="48" hidden="1" x14ac:dyDescent="0.2">
      <c r="A2220">
        <v>2218</v>
      </c>
      <c r="B2220" s="1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8279</v>
      </c>
      <c r="O2220" t="s">
        <v>8284</v>
      </c>
      <c r="P2220" s="16">
        <f t="shared" si="68"/>
        <v>41127.812303240738</v>
      </c>
      <c r="Q2220" s="17">
        <f t="shared" si="69"/>
        <v>2012</v>
      </c>
    </row>
    <row r="2221" spans="1:17" ht="48" hidden="1" x14ac:dyDescent="0.2">
      <c r="A2221">
        <v>2219</v>
      </c>
      <c r="B2221" s="1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8279</v>
      </c>
      <c r="O2221" t="s">
        <v>8284</v>
      </c>
      <c r="P2221" s="16">
        <f t="shared" si="68"/>
        <v>42205.718888888892</v>
      </c>
      <c r="Q2221" s="17">
        <f t="shared" si="69"/>
        <v>2015</v>
      </c>
    </row>
    <row r="2222" spans="1:17" ht="48" hidden="1" x14ac:dyDescent="0.2">
      <c r="A2222">
        <v>2220</v>
      </c>
      <c r="B2222" s="1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8279</v>
      </c>
      <c r="O2222" t="s">
        <v>8284</v>
      </c>
      <c r="P2222" s="16">
        <f t="shared" si="68"/>
        <v>41452.060601851852</v>
      </c>
      <c r="Q2222" s="17">
        <f t="shared" si="69"/>
        <v>2013</v>
      </c>
    </row>
    <row r="2223" spans="1:17" ht="48" hidden="1" x14ac:dyDescent="0.2">
      <c r="A2223">
        <v>2221</v>
      </c>
      <c r="B2223" s="1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8287</v>
      </c>
      <c r="O2223" t="s">
        <v>8305</v>
      </c>
      <c r="P2223" s="16">
        <f t="shared" si="68"/>
        <v>42452.666770833333</v>
      </c>
      <c r="Q2223" s="17">
        <f t="shared" si="69"/>
        <v>2016</v>
      </c>
    </row>
    <row r="2224" spans="1:17" ht="48" hidden="1" x14ac:dyDescent="0.2">
      <c r="A2224">
        <v>2222</v>
      </c>
      <c r="B2224" s="1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8287</v>
      </c>
      <c r="O2224" t="s">
        <v>8305</v>
      </c>
      <c r="P2224" s="16">
        <f t="shared" si="68"/>
        <v>40906.787581018521</v>
      </c>
      <c r="Q2224" s="17">
        <f t="shared" si="69"/>
        <v>2011</v>
      </c>
    </row>
    <row r="2225" spans="1:17" ht="48" hidden="1" x14ac:dyDescent="0.2">
      <c r="A2225">
        <v>2223</v>
      </c>
      <c r="B2225" s="1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8287</v>
      </c>
      <c r="O2225" t="s">
        <v>8305</v>
      </c>
      <c r="P2225" s="16">
        <f t="shared" si="68"/>
        <v>42152.640833333338</v>
      </c>
      <c r="Q2225" s="17">
        <f t="shared" si="69"/>
        <v>2015</v>
      </c>
    </row>
    <row r="2226" spans="1:17" ht="48" hidden="1" x14ac:dyDescent="0.2">
      <c r="A2226">
        <v>2224</v>
      </c>
      <c r="B2226" s="1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8287</v>
      </c>
      <c r="O2226" t="s">
        <v>8305</v>
      </c>
      <c r="P2226" s="16">
        <f t="shared" si="68"/>
        <v>42644.667534722219</v>
      </c>
      <c r="Q2226" s="17">
        <f t="shared" si="69"/>
        <v>2016</v>
      </c>
    </row>
    <row r="2227" spans="1:17" ht="48" hidden="1" x14ac:dyDescent="0.2">
      <c r="A2227">
        <v>2225</v>
      </c>
      <c r="B2227" s="1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8287</v>
      </c>
      <c r="O2227" t="s">
        <v>8305</v>
      </c>
      <c r="P2227" s="16">
        <f t="shared" si="68"/>
        <v>41873.79184027778</v>
      </c>
      <c r="Q2227" s="17">
        <f t="shared" si="69"/>
        <v>2014</v>
      </c>
    </row>
    <row r="2228" spans="1:17" ht="48" hidden="1" x14ac:dyDescent="0.2">
      <c r="A2228">
        <v>2226</v>
      </c>
      <c r="B2228" s="1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8287</v>
      </c>
      <c r="O2228" t="s">
        <v>8305</v>
      </c>
      <c r="P2228" s="16">
        <f t="shared" si="68"/>
        <v>42381.79886574074</v>
      </c>
      <c r="Q2228" s="17">
        <f t="shared" si="69"/>
        <v>2016</v>
      </c>
    </row>
    <row r="2229" spans="1:17" ht="48" hidden="1" x14ac:dyDescent="0.2">
      <c r="A2229">
        <v>2227</v>
      </c>
      <c r="B2229" s="1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8287</v>
      </c>
      <c r="O2229" t="s">
        <v>8305</v>
      </c>
      <c r="P2229" s="16">
        <f t="shared" si="68"/>
        <v>41561.807349537034</v>
      </c>
      <c r="Q2229" s="17">
        <f t="shared" si="69"/>
        <v>2013</v>
      </c>
    </row>
    <row r="2230" spans="1:17" ht="48" hidden="1" x14ac:dyDescent="0.2">
      <c r="A2230">
        <v>2228</v>
      </c>
      <c r="B2230" s="1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8287</v>
      </c>
      <c r="O2230" t="s">
        <v>8305</v>
      </c>
      <c r="P2230" s="16">
        <f t="shared" si="68"/>
        <v>42202.278194444443</v>
      </c>
      <c r="Q2230" s="17">
        <f t="shared" si="69"/>
        <v>2015</v>
      </c>
    </row>
    <row r="2231" spans="1:17" ht="48" hidden="1" x14ac:dyDescent="0.2">
      <c r="A2231">
        <v>2229</v>
      </c>
      <c r="B2231" s="1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8287</v>
      </c>
      <c r="O2231" t="s">
        <v>8305</v>
      </c>
      <c r="P2231" s="16">
        <f t="shared" si="68"/>
        <v>41484.664247685185</v>
      </c>
      <c r="Q2231" s="17">
        <f t="shared" si="69"/>
        <v>2013</v>
      </c>
    </row>
    <row r="2232" spans="1:17" ht="48" hidden="1" x14ac:dyDescent="0.2">
      <c r="A2232">
        <v>2230</v>
      </c>
      <c r="B2232" s="1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8287</v>
      </c>
      <c r="O2232" t="s">
        <v>8305</v>
      </c>
      <c r="P2232" s="16">
        <f t="shared" si="68"/>
        <v>41724.881099537037</v>
      </c>
      <c r="Q2232" s="17">
        <f t="shared" si="69"/>
        <v>2014</v>
      </c>
    </row>
    <row r="2233" spans="1:17" ht="48" hidden="1" x14ac:dyDescent="0.2">
      <c r="A2233">
        <v>2231</v>
      </c>
      <c r="B2233" s="1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8287</v>
      </c>
      <c r="O2233" t="s">
        <v>8305</v>
      </c>
      <c r="P2233" s="16">
        <f t="shared" si="68"/>
        <v>41423.910891203705</v>
      </c>
      <c r="Q2233" s="17">
        <f t="shared" si="69"/>
        <v>2013</v>
      </c>
    </row>
    <row r="2234" spans="1:17" ht="48" hidden="1" x14ac:dyDescent="0.2">
      <c r="A2234">
        <v>2232</v>
      </c>
      <c r="B2234" s="1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8287</v>
      </c>
      <c r="O2234" t="s">
        <v>8305</v>
      </c>
      <c r="P2234" s="16">
        <f t="shared" si="68"/>
        <v>41806.794074074074</v>
      </c>
      <c r="Q2234" s="17">
        <f t="shared" si="69"/>
        <v>2014</v>
      </c>
    </row>
    <row r="2235" spans="1:17" ht="48" hidden="1" x14ac:dyDescent="0.2">
      <c r="A2235">
        <v>2233</v>
      </c>
      <c r="B2235" s="1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8287</v>
      </c>
      <c r="O2235" t="s">
        <v>8305</v>
      </c>
      <c r="P2235" s="16">
        <f t="shared" si="68"/>
        <v>42331.378923611104</v>
      </c>
      <c r="Q2235" s="17">
        <f t="shared" si="69"/>
        <v>2015</v>
      </c>
    </row>
    <row r="2236" spans="1:17" ht="48" hidden="1" x14ac:dyDescent="0.2">
      <c r="A2236">
        <v>2234</v>
      </c>
      <c r="B2236" s="1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8287</v>
      </c>
      <c r="O2236" t="s">
        <v>8305</v>
      </c>
      <c r="P2236" s="16">
        <f t="shared" si="68"/>
        <v>42710.824618055558</v>
      </c>
      <c r="Q2236" s="17">
        <f t="shared" si="69"/>
        <v>2016</v>
      </c>
    </row>
    <row r="2237" spans="1:17" ht="32" hidden="1" x14ac:dyDescent="0.2">
      <c r="A2237">
        <v>2235</v>
      </c>
      <c r="B2237" s="1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8287</v>
      </c>
      <c r="O2237" t="s">
        <v>8305</v>
      </c>
      <c r="P2237" s="16">
        <f t="shared" si="68"/>
        <v>42062.022118055553</v>
      </c>
      <c r="Q2237" s="17">
        <f t="shared" si="69"/>
        <v>2015</v>
      </c>
    </row>
    <row r="2238" spans="1:17" ht="32" hidden="1" x14ac:dyDescent="0.2">
      <c r="A2238">
        <v>2236</v>
      </c>
      <c r="B2238" s="1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8287</v>
      </c>
      <c r="O2238" t="s">
        <v>8305</v>
      </c>
      <c r="P2238" s="16">
        <f t="shared" si="68"/>
        <v>42371.617164351846</v>
      </c>
      <c r="Q2238" s="17">
        <f t="shared" si="69"/>
        <v>2016</v>
      </c>
    </row>
    <row r="2239" spans="1:17" ht="48" hidden="1" x14ac:dyDescent="0.2">
      <c r="A2239">
        <v>2237</v>
      </c>
      <c r="B2239" s="1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8287</v>
      </c>
      <c r="O2239" t="s">
        <v>8305</v>
      </c>
      <c r="P2239" s="16">
        <f t="shared" si="68"/>
        <v>41915.003275462965</v>
      </c>
      <c r="Q2239" s="17">
        <f t="shared" si="69"/>
        <v>2014</v>
      </c>
    </row>
    <row r="2240" spans="1:17" ht="32" hidden="1" x14ac:dyDescent="0.2">
      <c r="A2240">
        <v>2238</v>
      </c>
      <c r="B2240" s="1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8287</v>
      </c>
      <c r="O2240" t="s">
        <v>8305</v>
      </c>
      <c r="P2240" s="16">
        <f t="shared" si="68"/>
        <v>42774.621712962966</v>
      </c>
      <c r="Q2240" s="17">
        <f t="shared" si="69"/>
        <v>2017</v>
      </c>
    </row>
    <row r="2241" spans="1:17" ht="32" hidden="1" x14ac:dyDescent="0.2">
      <c r="A2241">
        <v>2239</v>
      </c>
      <c r="B2241" s="1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8287</v>
      </c>
      <c r="O2241" t="s">
        <v>8305</v>
      </c>
      <c r="P2241" s="16">
        <f t="shared" si="68"/>
        <v>41572.958495370374</v>
      </c>
      <c r="Q2241" s="17">
        <f t="shared" si="69"/>
        <v>2013</v>
      </c>
    </row>
    <row r="2242" spans="1:17" ht="48" hidden="1" x14ac:dyDescent="0.2">
      <c r="A2242">
        <v>2240</v>
      </c>
      <c r="B2242" s="1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8287</v>
      </c>
      <c r="O2242" t="s">
        <v>8305</v>
      </c>
      <c r="P2242" s="16">
        <f t="shared" si="68"/>
        <v>42452.825740740736</v>
      </c>
      <c r="Q2242" s="17">
        <f t="shared" si="69"/>
        <v>2016</v>
      </c>
    </row>
    <row r="2243" spans="1:17" ht="48" hidden="1" x14ac:dyDescent="0.2">
      <c r="A2243">
        <v>2241</v>
      </c>
      <c r="B2243" s="1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8287</v>
      </c>
      <c r="O2243" t="s">
        <v>8305</v>
      </c>
      <c r="P2243" s="16">
        <f t="shared" ref="P2243:P2306" si="70">(((J2243/60)/60)/24)+DATE(1970,1,1)</f>
        <v>42766.827546296292</v>
      </c>
      <c r="Q2243" s="17">
        <f t="shared" ref="Q2243:Q2306" si="71">YEAR(P2243)</f>
        <v>2017</v>
      </c>
    </row>
    <row r="2244" spans="1:17" ht="32" hidden="1" x14ac:dyDescent="0.2">
      <c r="A2244">
        <v>2242</v>
      </c>
      <c r="B2244" s="1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8287</v>
      </c>
      <c r="O2244" t="s">
        <v>8305</v>
      </c>
      <c r="P2244" s="16">
        <f t="shared" si="70"/>
        <v>41569.575613425928</v>
      </c>
      <c r="Q2244" s="17">
        <f t="shared" si="71"/>
        <v>2013</v>
      </c>
    </row>
    <row r="2245" spans="1:17" ht="48" hidden="1" x14ac:dyDescent="0.2">
      <c r="A2245">
        <v>2243</v>
      </c>
      <c r="B2245" s="1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8287</v>
      </c>
      <c r="O2245" t="s">
        <v>8305</v>
      </c>
      <c r="P2245" s="16">
        <f t="shared" si="70"/>
        <v>42800.751041666663</v>
      </c>
      <c r="Q2245" s="17">
        <f t="shared" si="71"/>
        <v>2017</v>
      </c>
    </row>
    <row r="2246" spans="1:17" ht="48" hidden="1" x14ac:dyDescent="0.2">
      <c r="A2246">
        <v>2244</v>
      </c>
      <c r="B2246" s="1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8287</v>
      </c>
      <c r="O2246" t="s">
        <v>8305</v>
      </c>
      <c r="P2246" s="16">
        <f t="shared" si="70"/>
        <v>42647.818819444445</v>
      </c>
      <c r="Q2246" s="17">
        <f t="shared" si="71"/>
        <v>2016</v>
      </c>
    </row>
    <row r="2247" spans="1:17" ht="48" hidden="1" x14ac:dyDescent="0.2">
      <c r="A2247">
        <v>2245</v>
      </c>
      <c r="B2247" s="1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8287</v>
      </c>
      <c r="O2247" t="s">
        <v>8305</v>
      </c>
      <c r="P2247" s="16">
        <f t="shared" si="70"/>
        <v>41660.708530092597</v>
      </c>
      <c r="Q2247" s="17">
        <f t="shared" si="71"/>
        <v>2014</v>
      </c>
    </row>
    <row r="2248" spans="1:17" ht="48" hidden="1" x14ac:dyDescent="0.2">
      <c r="A2248">
        <v>2246</v>
      </c>
      <c r="B2248" s="1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8287</v>
      </c>
      <c r="O2248" t="s">
        <v>8305</v>
      </c>
      <c r="P2248" s="16">
        <f t="shared" si="70"/>
        <v>42221.79178240741</v>
      </c>
      <c r="Q2248" s="17">
        <f t="shared" si="71"/>
        <v>2015</v>
      </c>
    </row>
    <row r="2249" spans="1:17" ht="32" hidden="1" x14ac:dyDescent="0.2">
      <c r="A2249">
        <v>2247</v>
      </c>
      <c r="B2249" s="1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8287</v>
      </c>
      <c r="O2249" t="s">
        <v>8305</v>
      </c>
      <c r="P2249" s="16">
        <f t="shared" si="70"/>
        <v>42200.666261574079</v>
      </c>
      <c r="Q2249" s="17">
        <f t="shared" si="71"/>
        <v>2015</v>
      </c>
    </row>
    <row r="2250" spans="1:17" ht="48" hidden="1" x14ac:dyDescent="0.2">
      <c r="A2250">
        <v>2248</v>
      </c>
      <c r="B2250" s="1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8287</v>
      </c>
      <c r="O2250" t="s">
        <v>8305</v>
      </c>
      <c r="P2250" s="16">
        <f t="shared" si="70"/>
        <v>42688.875902777778</v>
      </c>
      <c r="Q2250" s="17">
        <f t="shared" si="71"/>
        <v>2016</v>
      </c>
    </row>
    <row r="2251" spans="1:17" ht="48" hidden="1" x14ac:dyDescent="0.2">
      <c r="A2251">
        <v>2249</v>
      </c>
      <c r="B2251" s="1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8287</v>
      </c>
      <c r="O2251" t="s">
        <v>8305</v>
      </c>
      <c r="P2251" s="16">
        <f t="shared" si="70"/>
        <v>41336.703298611108</v>
      </c>
      <c r="Q2251" s="17">
        <f t="shared" si="71"/>
        <v>2013</v>
      </c>
    </row>
    <row r="2252" spans="1:17" ht="48" hidden="1" x14ac:dyDescent="0.2">
      <c r="A2252">
        <v>2250</v>
      </c>
      <c r="B2252" s="1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8287</v>
      </c>
      <c r="O2252" t="s">
        <v>8305</v>
      </c>
      <c r="P2252" s="16">
        <f t="shared" si="70"/>
        <v>42677.005474537036</v>
      </c>
      <c r="Q2252" s="17">
        <f t="shared" si="71"/>
        <v>2016</v>
      </c>
    </row>
    <row r="2253" spans="1:17" ht="48" hidden="1" x14ac:dyDescent="0.2">
      <c r="A2253">
        <v>2251</v>
      </c>
      <c r="B2253" s="1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8287</v>
      </c>
      <c r="O2253" t="s">
        <v>8305</v>
      </c>
      <c r="P2253" s="16">
        <f t="shared" si="70"/>
        <v>41846.34579861111</v>
      </c>
      <c r="Q2253" s="17">
        <f t="shared" si="71"/>
        <v>2014</v>
      </c>
    </row>
    <row r="2254" spans="1:17" ht="48" hidden="1" x14ac:dyDescent="0.2">
      <c r="A2254">
        <v>2252</v>
      </c>
      <c r="B2254" s="1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8287</v>
      </c>
      <c r="O2254" t="s">
        <v>8305</v>
      </c>
      <c r="P2254" s="16">
        <f t="shared" si="70"/>
        <v>42573.327986111108</v>
      </c>
      <c r="Q2254" s="17">
        <f t="shared" si="71"/>
        <v>2016</v>
      </c>
    </row>
    <row r="2255" spans="1:17" ht="48" hidden="1" x14ac:dyDescent="0.2">
      <c r="A2255">
        <v>2253</v>
      </c>
      <c r="B2255" s="1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8287</v>
      </c>
      <c r="O2255" t="s">
        <v>8305</v>
      </c>
      <c r="P2255" s="16">
        <f t="shared" si="70"/>
        <v>42296.631331018521</v>
      </c>
      <c r="Q2255" s="17">
        <f t="shared" si="71"/>
        <v>2015</v>
      </c>
    </row>
    <row r="2256" spans="1:17" ht="32" hidden="1" x14ac:dyDescent="0.2">
      <c r="A2256">
        <v>2254</v>
      </c>
      <c r="B2256" s="1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8287</v>
      </c>
      <c r="O2256" t="s">
        <v>8305</v>
      </c>
      <c r="P2256" s="16">
        <f t="shared" si="70"/>
        <v>42752.647777777776</v>
      </c>
      <c r="Q2256" s="17">
        <f t="shared" si="71"/>
        <v>2017</v>
      </c>
    </row>
    <row r="2257" spans="1:17" ht="32" hidden="1" x14ac:dyDescent="0.2">
      <c r="A2257">
        <v>2255</v>
      </c>
      <c r="B2257" s="1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8287</v>
      </c>
      <c r="O2257" t="s">
        <v>8305</v>
      </c>
      <c r="P2257" s="16">
        <f t="shared" si="70"/>
        <v>42467.951979166668</v>
      </c>
      <c r="Q2257" s="17">
        <f t="shared" si="71"/>
        <v>2016</v>
      </c>
    </row>
    <row r="2258" spans="1:17" ht="48" hidden="1" x14ac:dyDescent="0.2">
      <c r="A2258">
        <v>2256</v>
      </c>
      <c r="B2258" s="1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8287</v>
      </c>
      <c r="O2258" t="s">
        <v>8305</v>
      </c>
      <c r="P2258" s="16">
        <f t="shared" si="70"/>
        <v>42682.451921296291</v>
      </c>
      <c r="Q2258" s="17">
        <f t="shared" si="71"/>
        <v>2016</v>
      </c>
    </row>
    <row r="2259" spans="1:17" ht="48" hidden="1" x14ac:dyDescent="0.2">
      <c r="A2259">
        <v>2257</v>
      </c>
      <c r="B2259" s="1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8287</v>
      </c>
      <c r="O2259" t="s">
        <v>8305</v>
      </c>
      <c r="P2259" s="16">
        <f t="shared" si="70"/>
        <v>42505.936678240745</v>
      </c>
      <c r="Q2259" s="17">
        <f t="shared" si="71"/>
        <v>2016</v>
      </c>
    </row>
    <row r="2260" spans="1:17" ht="32" hidden="1" x14ac:dyDescent="0.2">
      <c r="A2260">
        <v>2258</v>
      </c>
      <c r="B2260" s="1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8287</v>
      </c>
      <c r="O2260" t="s">
        <v>8305</v>
      </c>
      <c r="P2260" s="16">
        <f t="shared" si="70"/>
        <v>42136.75100694444</v>
      </c>
      <c r="Q2260" s="17">
        <f t="shared" si="71"/>
        <v>2015</v>
      </c>
    </row>
    <row r="2261" spans="1:17" ht="48" hidden="1" x14ac:dyDescent="0.2">
      <c r="A2261">
        <v>2259</v>
      </c>
      <c r="B2261" s="1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8287</v>
      </c>
      <c r="O2261" t="s">
        <v>8305</v>
      </c>
      <c r="P2261" s="16">
        <f t="shared" si="70"/>
        <v>42702.804814814815</v>
      </c>
      <c r="Q2261" s="17">
        <f t="shared" si="71"/>
        <v>2016</v>
      </c>
    </row>
    <row r="2262" spans="1:17" ht="48" hidden="1" x14ac:dyDescent="0.2">
      <c r="A2262">
        <v>2260</v>
      </c>
      <c r="B2262" s="1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8287</v>
      </c>
      <c r="O2262" t="s">
        <v>8305</v>
      </c>
      <c r="P2262" s="16">
        <f t="shared" si="70"/>
        <v>41695.016782407409</v>
      </c>
      <c r="Q2262" s="17">
        <f t="shared" si="71"/>
        <v>2014</v>
      </c>
    </row>
    <row r="2263" spans="1:17" ht="48" hidden="1" x14ac:dyDescent="0.2">
      <c r="A2263">
        <v>2261</v>
      </c>
      <c r="B2263" s="1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8287</v>
      </c>
      <c r="O2263" t="s">
        <v>8305</v>
      </c>
      <c r="P2263" s="16">
        <f t="shared" si="70"/>
        <v>42759.724768518514</v>
      </c>
      <c r="Q2263" s="17">
        <f t="shared" si="71"/>
        <v>2017</v>
      </c>
    </row>
    <row r="2264" spans="1:17" ht="32" hidden="1" x14ac:dyDescent="0.2">
      <c r="A2264">
        <v>2262</v>
      </c>
      <c r="B2264" s="1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8287</v>
      </c>
      <c r="O2264" t="s">
        <v>8305</v>
      </c>
      <c r="P2264" s="16">
        <f t="shared" si="70"/>
        <v>41926.585162037038</v>
      </c>
      <c r="Q2264" s="17">
        <f t="shared" si="71"/>
        <v>2014</v>
      </c>
    </row>
    <row r="2265" spans="1:17" ht="48" hidden="1" x14ac:dyDescent="0.2">
      <c r="A2265">
        <v>2263</v>
      </c>
      <c r="B2265" s="1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8287</v>
      </c>
      <c r="O2265" t="s">
        <v>8305</v>
      </c>
      <c r="P2265" s="16">
        <f t="shared" si="70"/>
        <v>42014.832326388889</v>
      </c>
      <c r="Q2265" s="17">
        <f t="shared" si="71"/>
        <v>2015</v>
      </c>
    </row>
    <row r="2266" spans="1:17" ht="48" hidden="1" x14ac:dyDescent="0.2">
      <c r="A2266">
        <v>2264</v>
      </c>
      <c r="B2266" s="1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8287</v>
      </c>
      <c r="O2266" t="s">
        <v>8305</v>
      </c>
      <c r="P2266" s="16">
        <f t="shared" si="70"/>
        <v>42496.582337962958</v>
      </c>
      <c r="Q2266" s="17">
        <f t="shared" si="71"/>
        <v>2016</v>
      </c>
    </row>
    <row r="2267" spans="1:17" ht="48" hidden="1" x14ac:dyDescent="0.2">
      <c r="A2267">
        <v>2265</v>
      </c>
      <c r="B2267" s="1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8287</v>
      </c>
      <c r="O2267" t="s">
        <v>8305</v>
      </c>
      <c r="P2267" s="16">
        <f t="shared" si="70"/>
        <v>42689.853090277778</v>
      </c>
      <c r="Q2267" s="17">
        <f t="shared" si="71"/>
        <v>2016</v>
      </c>
    </row>
    <row r="2268" spans="1:17" ht="48" hidden="1" x14ac:dyDescent="0.2">
      <c r="A2268">
        <v>2266</v>
      </c>
      <c r="B2268" s="1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8287</v>
      </c>
      <c r="O2268" t="s">
        <v>8305</v>
      </c>
      <c r="P2268" s="16">
        <f t="shared" si="70"/>
        <v>42469.874907407408</v>
      </c>
      <c r="Q2268" s="17">
        <f t="shared" si="71"/>
        <v>2016</v>
      </c>
    </row>
    <row r="2269" spans="1:17" ht="48" hidden="1" x14ac:dyDescent="0.2">
      <c r="A2269">
        <v>2267</v>
      </c>
      <c r="B2269" s="1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8287</v>
      </c>
      <c r="O2269" t="s">
        <v>8305</v>
      </c>
      <c r="P2269" s="16">
        <f t="shared" si="70"/>
        <v>41968.829826388886</v>
      </c>
      <c r="Q2269" s="17">
        <f t="shared" si="71"/>
        <v>2014</v>
      </c>
    </row>
    <row r="2270" spans="1:17" ht="48" hidden="1" x14ac:dyDescent="0.2">
      <c r="A2270">
        <v>2268</v>
      </c>
      <c r="B2270" s="1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8287</v>
      </c>
      <c r="O2270" t="s">
        <v>8305</v>
      </c>
      <c r="P2270" s="16">
        <f t="shared" si="70"/>
        <v>42776.082349537035</v>
      </c>
      <c r="Q2270" s="17">
        <f t="shared" si="71"/>
        <v>2017</v>
      </c>
    </row>
    <row r="2271" spans="1:17" ht="48" hidden="1" x14ac:dyDescent="0.2">
      <c r="A2271">
        <v>2269</v>
      </c>
      <c r="B2271" s="1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8287</v>
      </c>
      <c r="O2271" t="s">
        <v>8305</v>
      </c>
      <c r="P2271" s="16">
        <f t="shared" si="70"/>
        <v>42776.704432870371</v>
      </c>
      <c r="Q2271" s="17">
        <f t="shared" si="71"/>
        <v>2017</v>
      </c>
    </row>
    <row r="2272" spans="1:17" ht="48" hidden="1" x14ac:dyDescent="0.2">
      <c r="A2272">
        <v>2270</v>
      </c>
      <c r="B2272" s="1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8287</v>
      </c>
      <c r="O2272" t="s">
        <v>8305</v>
      </c>
      <c r="P2272" s="16">
        <f t="shared" si="70"/>
        <v>42725.869363425925</v>
      </c>
      <c r="Q2272" s="17">
        <f t="shared" si="71"/>
        <v>2016</v>
      </c>
    </row>
    <row r="2273" spans="1:17" ht="48" hidden="1" x14ac:dyDescent="0.2">
      <c r="A2273">
        <v>2271</v>
      </c>
      <c r="B2273" s="1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8287</v>
      </c>
      <c r="O2273" t="s">
        <v>8305</v>
      </c>
      <c r="P2273" s="16">
        <f t="shared" si="70"/>
        <v>42684.000046296293</v>
      </c>
      <c r="Q2273" s="17">
        <f t="shared" si="71"/>
        <v>2016</v>
      </c>
    </row>
    <row r="2274" spans="1:17" ht="48" hidden="1" x14ac:dyDescent="0.2">
      <c r="A2274">
        <v>2272</v>
      </c>
      <c r="B2274" s="1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8287</v>
      </c>
      <c r="O2274" t="s">
        <v>8305</v>
      </c>
      <c r="P2274" s="16">
        <f t="shared" si="70"/>
        <v>42315.699490740735</v>
      </c>
      <c r="Q2274" s="17">
        <f t="shared" si="71"/>
        <v>2015</v>
      </c>
    </row>
    <row r="2275" spans="1:17" ht="48" hidden="1" x14ac:dyDescent="0.2">
      <c r="A2275">
        <v>2273</v>
      </c>
      <c r="B2275" s="1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8287</v>
      </c>
      <c r="O2275" t="s">
        <v>8305</v>
      </c>
      <c r="P2275" s="16">
        <f t="shared" si="70"/>
        <v>42781.549097222218</v>
      </c>
      <c r="Q2275" s="17">
        <f t="shared" si="71"/>
        <v>2017</v>
      </c>
    </row>
    <row r="2276" spans="1:17" ht="48" hidden="1" x14ac:dyDescent="0.2">
      <c r="A2276">
        <v>2274</v>
      </c>
      <c r="B2276" s="1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8287</v>
      </c>
      <c r="O2276" t="s">
        <v>8305</v>
      </c>
      <c r="P2276" s="16">
        <f t="shared" si="70"/>
        <v>41663.500659722224</v>
      </c>
      <c r="Q2276" s="17">
        <f t="shared" si="71"/>
        <v>2014</v>
      </c>
    </row>
    <row r="2277" spans="1:17" ht="48" hidden="1" x14ac:dyDescent="0.2">
      <c r="A2277">
        <v>2275</v>
      </c>
      <c r="B2277" s="1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8287</v>
      </c>
      <c r="O2277" t="s">
        <v>8305</v>
      </c>
      <c r="P2277" s="16">
        <f t="shared" si="70"/>
        <v>41965.616655092599</v>
      </c>
      <c r="Q2277" s="17">
        <f t="shared" si="71"/>
        <v>2014</v>
      </c>
    </row>
    <row r="2278" spans="1:17" ht="48" hidden="1" x14ac:dyDescent="0.2">
      <c r="A2278">
        <v>2276</v>
      </c>
      <c r="B2278" s="1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8287</v>
      </c>
      <c r="O2278" t="s">
        <v>8305</v>
      </c>
      <c r="P2278" s="16">
        <f t="shared" si="70"/>
        <v>41614.651493055557</v>
      </c>
      <c r="Q2278" s="17">
        <f t="shared" si="71"/>
        <v>2013</v>
      </c>
    </row>
    <row r="2279" spans="1:17" ht="48" hidden="1" x14ac:dyDescent="0.2">
      <c r="A2279">
        <v>2277</v>
      </c>
      <c r="B2279" s="1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8287</v>
      </c>
      <c r="O2279" t="s">
        <v>8305</v>
      </c>
      <c r="P2279" s="16">
        <f t="shared" si="70"/>
        <v>40936.678506944445</v>
      </c>
      <c r="Q2279" s="17">
        <f t="shared" si="71"/>
        <v>2012</v>
      </c>
    </row>
    <row r="2280" spans="1:17" ht="32" hidden="1" x14ac:dyDescent="0.2">
      <c r="A2280">
        <v>2278</v>
      </c>
      <c r="B2280" s="1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8287</v>
      </c>
      <c r="O2280" t="s">
        <v>8305</v>
      </c>
      <c r="P2280" s="16">
        <f t="shared" si="70"/>
        <v>42338.709108796291</v>
      </c>
      <c r="Q2280" s="17">
        <f t="shared" si="71"/>
        <v>2015</v>
      </c>
    </row>
    <row r="2281" spans="1:17" ht="48" hidden="1" x14ac:dyDescent="0.2">
      <c r="A2281">
        <v>2279</v>
      </c>
      <c r="B2281" s="1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8287</v>
      </c>
      <c r="O2281" t="s">
        <v>8305</v>
      </c>
      <c r="P2281" s="16">
        <f t="shared" si="70"/>
        <v>42020.806701388887</v>
      </c>
      <c r="Q2281" s="17">
        <f t="shared" si="71"/>
        <v>2015</v>
      </c>
    </row>
    <row r="2282" spans="1:17" ht="48" hidden="1" x14ac:dyDescent="0.2">
      <c r="A2282">
        <v>2280</v>
      </c>
      <c r="B2282" s="1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8287</v>
      </c>
      <c r="O2282" t="s">
        <v>8305</v>
      </c>
      <c r="P2282" s="16">
        <f t="shared" si="70"/>
        <v>42234.624895833331</v>
      </c>
      <c r="Q2282" s="17">
        <f t="shared" si="71"/>
        <v>2015</v>
      </c>
    </row>
    <row r="2283" spans="1:17" ht="48" hidden="1" x14ac:dyDescent="0.2">
      <c r="A2283">
        <v>2281</v>
      </c>
      <c r="B2283" s="1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8279</v>
      </c>
      <c r="O2283" t="s">
        <v>8280</v>
      </c>
      <c r="P2283" s="16">
        <f t="shared" si="70"/>
        <v>40687.285844907405</v>
      </c>
      <c r="Q2283" s="17">
        <f t="shared" si="71"/>
        <v>2011</v>
      </c>
    </row>
    <row r="2284" spans="1:17" ht="32" hidden="1" x14ac:dyDescent="0.2">
      <c r="A2284">
        <v>2282</v>
      </c>
      <c r="B2284" s="1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8279</v>
      </c>
      <c r="O2284" t="s">
        <v>8280</v>
      </c>
      <c r="P2284" s="16">
        <f t="shared" si="70"/>
        <v>42323.17460648148</v>
      </c>
      <c r="Q2284" s="17">
        <f t="shared" si="71"/>
        <v>2015</v>
      </c>
    </row>
    <row r="2285" spans="1:17" ht="48" hidden="1" x14ac:dyDescent="0.2">
      <c r="A2285">
        <v>2283</v>
      </c>
      <c r="B2285" s="1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8279</v>
      </c>
      <c r="O2285" t="s">
        <v>8280</v>
      </c>
      <c r="P2285" s="16">
        <f t="shared" si="70"/>
        <v>40978.125046296293</v>
      </c>
      <c r="Q2285" s="17">
        <f t="shared" si="71"/>
        <v>2012</v>
      </c>
    </row>
    <row r="2286" spans="1:17" ht="32" hidden="1" x14ac:dyDescent="0.2">
      <c r="A2286">
        <v>2284</v>
      </c>
      <c r="B2286" s="1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8279</v>
      </c>
      <c r="O2286" t="s">
        <v>8280</v>
      </c>
      <c r="P2286" s="16">
        <f t="shared" si="70"/>
        <v>40585.796817129631</v>
      </c>
      <c r="Q2286" s="17">
        <f t="shared" si="71"/>
        <v>2011</v>
      </c>
    </row>
    <row r="2287" spans="1:17" ht="48" hidden="1" x14ac:dyDescent="0.2">
      <c r="A2287">
        <v>2285</v>
      </c>
      <c r="B2287" s="1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8279</v>
      </c>
      <c r="O2287" t="s">
        <v>8280</v>
      </c>
      <c r="P2287" s="16">
        <f t="shared" si="70"/>
        <v>41059.185682870368</v>
      </c>
      <c r="Q2287" s="17">
        <f t="shared" si="71"/>
        <v>2012</v>
      </c>
    </row>
    <row r="2288" spans="1:17" ht="48" hidden="1" x14ac:dyDescent="0.2">
      <c r="A2288">
        <v>2286</v>
      </c>
      <c r="B2288" s="1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8279</v>
      </c>
      <c r="O2288" t="s">
        <v>8280</v>
      </c>
      <c r="P2288" s="16">
        <f t="shared" si="70"/>
        <v>41494.963587962964</v>
      </c>
      <c r="Q2288" s="17">
        <f t="shared" si="71"/>
        <v>2013</v>
      </c>
    </row>
    <row r="2289" spans="1:17" ht="48" hidden="1" x14ac:dyDescent="0.2">
      <c r="A2289">
        <v>2287</v>
      </c>
      <c r="B2289" s="1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8279</v>
      </c>
      <c r="O2289" t="s">
        <v>8280</v>
      </c>
      <c r="P2289" s="16">
        <f t="shared" si="70"/>
        <v>41792.667361111111</v>
      </c>
      <c r="Q2289" s="17">
        <f t="shared" si="71"/>
        <v>2014</v>
      </c>
    </row>
    <row r="2290" spans="1:17" ht="48" hidden="1" x14ac:dyDescent="0.2">
      <c r="A2290">
        <v>2288</v>
      </c>
      <c r="B2290" s="1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8279</v>
      </c>
      <c r="O2290" t="s">
        <v>8280</v>
      </c>
      <c r="P2290" s="16">
        <f t="shared" si="70"/>
        <v>41067.827418981484</v>
      </c>
      <c r="Q2290" s="17">
        <f t="shared" si="71"/>
        <v>2012</v>
      </c>
    </row>
    <row r="2291" spans="1:17" ht="48" hidden="1" x14ac:dyDescent="0.2">
      <c r="A2291">
        <v>2289</v>
      </c>
      <c r="B2291" s="1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8279</v>
      </c>
      <c r="O2291" t="s">
        <v>8280</v>
      </c>
      <c r="P2291" s="16">
        <f t="shared" si="70"/>
        <v>41571.998379629629</v>
      </c>
      <c r="Q2291" s="17">
        <f t="shared" si="71"/>
        <v>2013</v>
      </c>
    </row>
    <row r="2292" spans="1:17" ht="48" hidden="1" x14ac:dyDescent="0.2">
      <c r="A2292">
        <v>2290</v>
      </c>
      <c r="B2292" s="1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8279</v>
      </c>
      <c r="O2292" t="s">
        <v>8280</v>
      </c>
      <c r="P2292" s="16">
        <f t="shared" si="70"/>
        <v>40070.253819444442</v>
      </c>
      <c r="Q2292" s="17">
        <f t="shared" si="71"/>
        <v>2009</v>
      </c>
    </row>
    <row r="2293" spans="1:17" ht="48" hidden="1" x14ac:dyDescent="0.2">
      <c r="A2293">
        <v>2291</v>
      </c>
      <c r="B2293" s="1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8279</v>
      </c>
      <c r="O2293" t="s">
        <v>8280</v>
      </c>
      <c r="P2293" s="16">
        <f t="shared" si="70"/>
        <v>40987.977060185185</v>
      </c>
      <c r="Q2293" s="17">
        <f t="shared" si="71"/>
        <v>2012</v>
      </c>
    </row>
    <row r="2294" spans="1:17" ht="48" hidden="1" x14ac:dyDescent="0.2">
      <c r="A2294">
        <v>2292</v>
      </c>
      <c r="B2294" s="1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8279</v>
      </c>
      <c r="O2294" t="s">
        <v>8280</v>
      </c>
      <c r="P2294" s="16">
        <f t="shared" si="70"/>
        <v>40987.697638888887</v>
      </c>
      <c r="Q2294" s="17">
        <f t="shared" si="71"/>
        <v>2012</v>
      </c>
    </row>
    <row r="2295" spans="1:17" ht="32" hidden="1" x14ac:dyDescent="0.2">
      <c r="A2295">
        <v>2293</v>
      </c>
      <c r="B2295" s="1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8279</v>
      </c>
      <c r="O2295" t="s">
        <v>8280</v>
      </c>
      <c r="P2295" s="16">
        <f t="shared" si="70"/>
        <v>41151.708321759259</v>
      </c>
      <c r="Q2295" s="17">
        <f t="shared" si="71"/>
        <v>2012</v>
      </c>
    </row>
    <row r="2296" spans="1:17" ht="48" hidden="1" x14ac:dyDescent="0.2">
      <c r="A2296">
        <v>2294</v>
      </c>
      <c r="B2296" s="1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8279</v>
      </c>
      <c r="O2296" t="s">
        <v>8280</v>
      </c>
      <c r="P2296" s="16">
        <f t="shared" si="70"/>
        <v>41264.72314814815</v>
      </c>
      <c r="Q2296" s="17">
        <f t="shared" si="71"/>
        <v>2012</v>
      </c>
    </row>
    <row r="2297" spans="1:17" ht="48" hidden="1" x14ac:dyDescent="0.2">
      <c r="A2297">
        <v>2295</v>
      </c>
      <c r="B2297" s="1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8279</v>
      </c>
      <c r="O2297" t="s">
        <v>8280</v>
      </c>
      <c r="P2297" s="16">
        <f t="shared" si="70"/>
        <v>41270.954351851848</v>
      </c>
      <c r="Q2297" s="17">
        <f t="shared" si="71"/>
        <v>2012</v>
      </c>
    </row>
    <row r="2298" spans="1:17" ht="48" hidden="1" x14ac:dyDescent="0.2">
      <c r="A2298">
        <v>2296</v>
      </c>
      <c r="B2298" s="1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8279</v>
      </c>
      <c r="O2298" t="s">
        <v>8280</v>
      </c>
      <c r="P2298" s="16">
        <f t="shared" si="70"/>
        <v>40927.731782407405</v>
      </c>
      <c r="Q2298" s="17">
        <f t="shared" si="71"/>
        <v>2012</v>
      </c>
    </row>
    <row r="2299" spans="1:17" ht="32" hidden="1" x14ac:dyDescent="0.2">
      <c r="A2299">
        <v>2297</v>
      </c>
      <c r="B2299" s="1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8279</v>
      </c>
      <c r="O2299" t="s">
        <v>8280</v>
      </c>
      <c r="P2299" s="16">
        <f t="shared" si="70"/>
        <v>40948.042233796295</v>
      </c>
      <c r="Q2299" s="17">
        <f t="shared" si="71"/>
        <v>2012</v>
      </c>
    </row>
    <row r="2300" spans="1:17" ht="48" hidden="1" x14ac:dyDescent="0.2">
      <c r="A2300">
        <v>2298</v>
      </c>
      <c r="B2300" s="1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8279</v>
      </c>
      <c r="O2300" t="s">
        <v>8280</v>
      </c>
      <c r="P2300" s="16">
        <f t="shared" si="70"/>
        <v>41694.84065972222</v>
      </c>
      <c r="Q2300" s="17">
        <f t="shared" si="71"/>
        <v>2014</v>
      </c>
    </row>
    <row r="2301" spans="1:17" ht="48" hidden="1" x14ac:dyDescent="0.2">
      <c r="A2301">
        <v>2299</v>
      </c>
      <c r="B2301" s="1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8279</v>
      </c>
      <c r="O2301" t="s">
        <v>8280</v>
      </c>
      <c r="P2301" s="16">
        <f t="shared" si="70"/>
        <v>40565.032511574071</v>
      </c>
      <c r="Q2301" s="17">
        <f t="shared" si="71"/>
        <v>2011</v>
      </c>
    </row>
    <row r="2302" spans="1:17" ht="48" hidden="1" x14ac:dyDescent="0.2">
      <c r="A2302">
        <v>2300</v>
      </c>
      <c r="B2302" s="1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8279</v>
      </c>
      <c r="O2302" t="s">
        <v>8280</v>
      </c>
      <c r="P2302" s="16">
        <f t="shared" si="70"/>
        <v>41074.727037037039</v>
      </c>
      <c r="Q2302" s="17">
        <f t="shared" si="71"/>
        <v>2012</v>
      </c>
    </row>
    <row r="2303" spans="1:17" ht="32" hidden="1" x14ac:dyDescent="0.2">
      <c r="A2303">
        <v>2301</v>
      </c>
      <c r="B2303" s="1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8279</v>
      </c>
      <c r="O2303" t="s">
        <v>8283</v>
      </c>
      <c r="P2303" s="16">
        <f t="shared" si="70"/>
        <v>41416.146944444445</v>
      </c>
      <c r="Q2303" s="17">
        <f t="shared" si="71"/>
        <v>2013</v>
      </c>
    </row>
    <row r="2304" spans="1:17" ht="48" hidden="1" x14ac:dyDescent="0.2">
      <c r="A2304">
        <v>2302</v>
      </c>
      <c r="B2304" s="1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8279</v>
      </c>
      <c r="O2304" t="s">
        <v>8283</v>
      </c>
      <c r="P2304" s="16">
        <f t="shared" si="70"/>
        <v>41605.868449074071</v>
      </c>
      <c r="Q2304" s="17">
        <f t="shared" si="71"/>
        <v>2013</v>
      </c>
    </row>
    <row r="2305" spans="1:17" ht="48" hidden="1" x14ac:dyDescent="0.2">
      <c r="A2305">
        <v>2303</v>
      </c>
      <c r="B2305" s="1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8279</v>
      </c>
      <c r="O2305" t="s">
        <v>8283</v>
      </c>
      <c r="P2305" s="16">
        <f t="shared" si="70"/>
        <v>40850.111064814817</v>
      </c>
      <c r="Q2305" s="17">
        <f t="shared" si="71"/>
        <v>2011</v>
      </c>
    </row>
    <row r="2306" spans="1:17" ht="48" hidden="1" x14ac:dyDescent="0.2">
      <c r="A2306">
        <v>2304</v>
      </c>
      <c r="B2306" s="1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8279</v>
      </c>
      <c r="O2306" t="s">
        <v>8283</v>
      </c>
      <c r="P2306" s="16">
        <f t="shared" si="70"/>
        <v>40502.815868055557</v>
      </c>
      <c r="Q2306" s="17">
        <f t="shared" si="71"/>
        <v>2010</v>
      </c>
    </row>
    <row r="2307" spans="1:17" ht="48" hidden="1" x14ac:dyDescent="0.2">
      <c r="A2307">
        <v>2305</v>
      </c>
      <c r="B2307" s="1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8279</v>
      </c>
      <c r="O2307" t="s">
        <v>8283</v>
      </c>
      <c r="P2307" s="16">
        <f t="shared" ref="P2307:P2370" si="72">(((J2307/60)/60)/24)+DATE(1970,1,1)</f>
        <v>41834.695277777777</v>
      </c>
      <c r="Q2307" s="17">
        <f t="shared" ref="Q2307:Q2370" si="73">YEAR(P2307)</f>
        <v>2014</v>
      </c>
    </row>
    <row r="2308" spans="1:17" ht="48" hidden="1" x14ac:dyDescent="0.2">
      <c r="A2308">
        <v>2306</v>
      </c>
      <c r="B2308" s="1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8279</v>
      </c>
      <c r="O2308" t="s">
        <v>8283</v>
      </c>
      <c r="P2308" s="16">
        <f t="shared" si="72"/>
        <v>40948.16815972222</v>
      </c>
      <c r="Q2308" s="17">
        <f t="shared" si="73"/>
        <v>2012</v>
      </c>
    </row>
    <row r="2309" spans="1:17" ht="48" hidden="1" x14ac:dyDescent="0.2">
      <c r="A2309">
        <v>2307</v>
      </c>
      <c r="B2309" s="1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8279</v>
      </c>
      <c r="O2309" t="s">
        <v>8283</v>
      </c>
      <c r="P2309" s="16">
        <f t="shared" si="72"/>
        <v>41004.802465277775</v>
      </c>
      <c r="Q2309" s="17">
        <f t="shared" si="73"/>
        <v>2012</v>
      </c>
    </row>
    <row r="2310" spans="1:17" ht="48" hidden="1" x14ac:dyDescent="0.2">
      <c r="A2310">
        <v>2308</v>
      </c>
      <c r="B2310" s="1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8279</v>
      </c>
      <c r="O2310" t="s">
        <v>8283</v>
      </c>
      <c r="P2310" s="16">
        <f t="shared" si="72"/>
        <v>41851.962916666671</v>
      </c>
      <c r="Q2310" s="17">
        <f t="shared" si="73"/>
        <v>2014</v>
      </c>
    </row>
    <row r="2311" spans="1:17" ht="48" hidden="1" x14ac:dyDescent="0.2">
      <c r="A2311">
        <v>2309</v>
      </c>
      <c r="B2311" s="1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8279</v>
      </c>
      <c r="O2311" t="s">
        <v>8283</v>
      </c>
      <c r="P2311" s="16">
        <f t="shared" si="72"/>
        <v>41307.987696759257</v>
      </c>
      <c r="Q2311" s="17">
        <f t="shared" si="73"/>
        <v>2013</v>
      </c>
    </row>
    <row r="2312" spans="1:17" ht="48" hidden="1" x14ac:dyDescent="0.2">
      <c r="A2312">
        <v>2310</v>
      </c>
      <c r="B2312" s="1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8279</v>
      </c>
      <c r="O2312" t="s">
        <v>8283</v>
      </c>
      <c r="P2312" s="16">
        <f t="shared" si="72"/>
        <v>41324.79415509259</v>
      </c>
      <c r="Q2312" s="17">
        <f t="shared" si="73"/>
        <v>2013</v>
      </c>
    </row>
    <row r="2313" spans="1:17" ht="48" hidden="1" x14ac:dyDescent="0.2">
      <c r="A2313">
        <v>2311</v>
      </c>
      <c r="B2313" s="1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8279</v>
      </c>
      <c r="O2313" t="s">
        <v>8283</v>
      </c>
      <c r="P2313" s="16">
        <f t="shared" si="72"/>
        <v>41736.004502314812</v>
      </c>
      <c r="Q2313" s="17">
        <f t="shared" si="73"/>
        <v>2014</v>
      </c>
    </row>
    <row r="2314" spans="1:17" ht="48" hidden="1" x14ac:dyDescent="0.2">
      <c r="A2314">
        <v>2312</v>
      </c>
      <c r="B2314" s="1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8279</v>
      </c>
      <c r="O2314" t="s">
        <v>8283</v>
      </c>
      <c r="P2314" s="16">
        <f t="shared" si="72"/>
        <v>41716.632847222223</v>
      </c>
      <c r="Q2314" s="17">
        <f t="shared" si="73"/>
        <v>2014</v>
      </c>
    </row>
    <row r="2315" spans="1:17" ht="32" hidden="1" x14ac:dyDescent="0.2">
      <c r="A2315">
        <v>2313</v>
      </c>
      <c r="B2315" s="1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8279</v>
      </c>
      <c r="O2315" t="s">
        <v>8283</v>
      </c>
      <c r="P2315" s="16">
        <f t="shared" si="72"/>
        <v>41002.958634259259</v>
      </c>
      <c r="Q2315" s="17">
        <f t="shared" si="73"/>
        <v>2012</v>
      </c>
    </row>
    <row r="2316" spans="1:17" ht="48" hidden="1" x14ac:dyDescent="0.2">
      <c r="A2316">
        <v>2314</v>
      </c>
      <c r="B2316" s="1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8279</v>
      </c>
      <c r="O2316" t="s">
        <v>8283</v>
      </c>
      <c r="P2316" s="16">
        <f t="shared" si="72"/>
        <v>41037.551585648151</v>
      </c>
      <c r="Q2316" s="17">
        <f t="shared" si="73"/>
        <v>2012</v>
      </c>
    </row>
    <row r="2317" spans="1:17" ht="32" hidden="1" x14ac:dyDescent="0.2">
      <c r="A2317">
        <v>2315</v>
      </c>
      <c r="B2317" s="1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8279</v>
      </c>
      <c r="O2317" t="s">
        <v>8283</v>
      </c>
      <c r="P2317" s="16">
        <f t="shared" si="72"/>
        <v>41004.72619212963</v>
      </c>
      <c r="Q2317" s="17">
        <f t="shared" si="73"/>
        <v>2012</v>
      </c>
    </row>
    <row r="2318" spans="1:17" ht="48" hidden="1" x14ac:dyDescent="0.2">
      <c r="A2318">
        <v>2316</v>
      </c>
      <c r="B2318" s="1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8279</v>
      </c>
      <c r="O2318" t="s">
        <v>8283</v>
      </c>
      <c r="P2318" s="16">
        <f t="shared" si="72"/>
        <v>40079.725115740745</v>
      </c>
      <c r="Q2318" s="17">
        <f t="shared" si="73"/>
        <v>2009</v>
      </c>
    </row>
    <row r="2319" spans="1:17" ht="48" hidden="1" x14ac:dyDescent="0.2">
      <c r="A2319">
        <v>2317</v>
      </c>
      <c r="B2319" s="1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8279</v>
      </c>
      <c r="O2319" t="s">
        <v>8283</v>
      </c>
      <c r="P2319" s="16">
        <f t="shared" si="72"/>
        <v>40192.542233796295</v>
      </c>
      <c r="Q2319" s="17">
        <f t="shared" si="73"/>
        <v>2010</v>
      </c>
    </row>
    <row r="2320" spans="1:17" ht="64" hidden="1" x14ac:dyDescent="0.2">
      <c r="A2320">
        <v>2318</v>
      </c>
      <c r="B2320" s="1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8279</v>
      </c>
      <c r="O2320" t="s">
        <v>8283</v>
      </c>
      <c r="P2320" s="16">
        <f t="shared" si="72"/>
        <v>40050.643680555557</v>
      </c>
      <c r="Q2320" s="17">
        <f t="shared" si="73"/>
        <v>2009</v>
      </c>
    </row>
    <row r="2321" spans="1:17" ht="48" hidden="1" x14ac:dyDescent="0.2">
      <c r="A2321">
        <v>2319</v>
      </c>
      <c r="B2321" s="1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8279</v>
      </c>
      <c r="O2321" t="s">
        <v>8283</v>
      </c>
      <c r="P2321" s="16">
        <f t="shared" si="72"/>
        <v>41593.082002314812</v>
      </c>
      <c r="Q2321" s="17">
        <f t="shared" si="73"/>
        <v>2013</v>
      </c>
    </row>
    <row r="2322" spans="1:17" ht="48" hidden="1" x14ac:dyDescent="0.2">
      <c r="A2322">
        <v>2320</v>
      </c>
      <c r="B2322" s="1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8279</v>
      </c>
      <c r="O2322" t="s">
        <v>8283</v>
      </c>
      <c r="P2322" s="16">
        <f t="shared" si="72"/>
        <v>41696.817129629628</v>
      </c>
      <c r="Q2322" s="17">
        <f t="shared" si="73"/>
        <v>2014</v>
      </c>
    </row>
    <row r="2323" spans="1:17" ht="48" hidden="1" x14ac:dyDescent="0.2">
      <c r="A2323">
        <v>2321</v>
      </c>
      <c r="B2323" s="1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8290</v>
      </c>
      <c r="O2323" t="s">
        <v>8306</v>
      </c>
      <c r="P2323" s="16">
        <f t="shared" si="72"/>
        <v>42799.260428240741</v>
      </c>
      <c r="Q2323" s="17">
        <f t="shared" si="73"/>
        <v>2017</v>
      </c>
    </row>
    <row r="2324" spans="1:17" ht="48" hidden="1" x14ac:dyDescent="0.2">
      <c r="A2324">
        <v>2322</v>
      </c>
      <c r="B2324" s="1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8290</v>
      </c>
      <c r="O2324" t="s">
        <v>8306</v>
      </c>
      <c r="P2324" s="16">
        <f t="shared" si="72"/>
        <v>42804.895474537043</v>
      </c>
      <c r="Q2324" s="17">
        <f t="shared" si="73"/>
        <v>2017</v>
      </c>
    </row>
    <row r="2325" spans="1:17" ht="48" hidden="1" x14ac:dyDescent="0.2">
      <c r="A2325">
        <v>2323</v>
      </c>
      <c r="B2325" s="1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8290</v>
      </c>
      <c r="O2325" t="s">
        <v>8306</v>
      </c>
      <c r="P2325" s="16">
        <f t="shared" si="72"/>
        <v>42807.755173611105</v>
      </c>
      <c r="Q2325" s="17">
        <f t="shared" si="73"/>
        <v>2017</v>
      </c>
    </row>
    <row r="2326" spans="1:17" ht="32" hidden="1" x14ac:dyDescent="0.2">
      <c r="A2326">
        <v>2324</v>
      </c>
      <c r="B2326" s="1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8290</v>
      </c>
      <c r="O2326" t="s">
        <v>8306</v>
      </c>
      <c r="P2326" s="16">
        <f t="shared" si="72"/>
        <v>42790.885243055556</v>
      </c>
      <c r="Q2326" s="17">
        <f t="shared" si="73"/>
        <v>2017</v>
      </c>
    </row>
    <row r="2327" spans="1:17" ht="48" hidden="1" x14ac:dyDescent="0.2">
      <c r="A2327">
        <v>2325</v>
      </c>
      <c r="B2327" s="1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8290</v>
      </c>
      <c r="O2327" t="s">
        <v>8306</v>
      </c>
      <c r="P2327" s="16">
        <f t="shared" si="72"/>
        <v>42794.022349537037</v>
      </c>
      <c r="Q2327" s="17">
        <f t="shared" si="73"/>
        <v>2017</v>
      </c>
    </row>
    <row r="2328" spans="1:17" ht="48" hidden="1" x14ac:dyDescent="0.2">
      <c r="A2328">
        <v>2326</v>
      </c>
      <c r="B2328" s="1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8290</v>
      </c>
      <c r="O2328" t="s">
        <v>8306</v>
      </c>
      <c r="P2328" s="16">
        <f t="shared" si="72"/>
        <v>42804.034120370372</v>
      </c>
      <c r="Q2328" s="17">
        <f t="shared" si="73"/>
        <v>2017</v>
      </c>
    </row>
    <row r="2329" spans="1:17" ht="32" hidden="1" x14ac:dyDescent="0.2">
      <c r="A2329">
        <v>2327</v>
      </c>
      <c r="B2329" s="1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8290</v>
      </c>
      <c r="O2329" t="s">
        <v>8306</v>
      </c>
      <c r="P2329" s="16">
        <f t="shared" si="72"/>
        <v>41842.917129629634</v>
      </c>
      <c r="Q2329" s="17">
        <f t="shared" si="73"/>
        <v>2014</v>
      </c>
    </row>
    <row r="2330" spans="1:17" ht="64" hidden="1" x14ac:dyDescent="0.2">
      <c r="A2330">
        <v>2328</v>
      </c>
      <c r="B2330" s="1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8290</v>
      </c>
      <c r="O2330" t="s">
        <v>8306</v>
      </c>
      <c r="P2330" s="16">
        <f t="shared" si="72"/>
        <v>42139.781678240746</v>
      </c>
      <c r="Q2330" s="17">
        <f t="shared" si="73"/>
        <v>2015</v>
      </c>
    </row>
    <row r="2331" spans="1:17" ht="48" hidden="1" x14ac:dyDescent="0.2">
      <c r="A2331">
        <v>2329</v>
      </c>
      <c r="B2331" s="1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8290</v>
      </c>
      <c r="O2331" t="s">
        <v>8306</v>
      </c>
      <c r="P2331" s="16">
        <f t="shared" si="72"/>
        <v>41807.624374999999</v>
      </c>
      <c r="Q2331" s="17">
        <f t="shared" si="73"/>
        <v>2014</v>
      </c>
    </row>
    <row r="2332" spans="1:17" ht="48" hidden="1" x14ac:dyDescent="0.2">
      <c r="A2332">
        <v>2330</v>
      </c>
      <c r="B2332" s="1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8290</v>
      </c>
      <c r="O2332" t="s">
        <v>8306</v>
      </c>
      <c r="P2332" s="16">
        <f t="shared" si="72"/>
        <v>42332.89980324074</v>
      </c>
      <c r="Q2332" s="17">
        <f t="shared" si="73"/>
        <v>2015</v>
      </c>
    </row>
    <row r="2333" spans="1:17" ht="48" hidden="1" x14ac:dyDescent="0.2">
      <c r="A2333">
        <v>2331</v>
      </c>
      <c r="B2333" s="1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8290</v>
      </c>
      <c r="O2333" t="s">
        <v>8306</v>
      </c>
      <c r="P2333" s="16">
        <f t="shared" si="72"/>
        <v>41839.005671296298</v>
      </c>
      <c r="Q2333" s="17">
        <f t="shared" si="73"/>
        <v>2014</v>
      </c>
    </row>
    <row r="2334" spans="1:17" ht="48" hidden="1" x14ac:dyDescent="0.2">
      <c r="A2334">
        <v>2332</v>
      </c>
      <c r="B2334" s="1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8290</v>
      </c>
      <c r="O2334" t="s">
        <v>8306</v>
      </c>
      <c r="P2334" s="16">
        <f t="shared" si="72"/>
        <v>42011.628136574072</v>
      </c>
      <c r="Q2334" s="17">
        <f t="shared" si="73"/>
        <v>2015</v>
      </c>
    </row>
    <row r="2335" spans="1:17" ht="48" hidden="1" x14ac:dyDescent="0.2">
      <c r="A2335">
        <v>2333</v>
      </c>
      <c r="B2335" s="1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8290</v>
      </c>
      <c r="O2335" t="s">
        <v>8306</v>
      </c>
      <c r="P2335" s="16">
        <f t="shared" si="72"/>
        <v>41767.650347222225</v>
      </c>
      <c r="Q2335" s="17">
        <f t="shared" si="73"/>
        <v>2014</v>
      </c>
    </row>
    <row r="2336" spans="1:17" ht="48" hidden="1" x14ac:dyDescent="0.2">
      <c r="A2336">
        <v>2334</v>
      </c>
      <c r="B2336" s="1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8290</v>
      </c>
      <c r="O2336" t="s">
        <v>8306</v>
      </c>
      <c r="P2336" s="16">
        <f t="shared" si="72"/>
        <v>41918.670115740737</v>
      </c>
      <c r="Q2336" s="17">
        <f t="shared" si="73"/>
        <v>2014</v>
      </c>
    </row>
    <row r="2337" spans="1:17" ht="48" hidden="1" x14ac:dyDescent="0.2">
      <c r="A2337">
        <v>2335</v>
      </c>
      <c r="B2337" s="1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8290</v>
      </c>
      <c r="O2337" t="s">
        <v>8306</v>
      </c>
      <c r="P2337" s="16">
        <f t="shared" si="72"/>
        <v>41771.572256944448</v>
      </c>
      <c r="Q2337" s="17">
        <f t="shared" si="73"/>
        <v>2014</v>
      </c>
    </row>
    <row r="2338" spans="1:17" ht="48" hidden="1" x14ac:dyDescent="0.2">
      <c r="A2338">
        <v>2336</v>
      </c>
      <c r="B2338" s="1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8290</v>
      </c>
      <c r="O2338" t="s">
        <v>8306</v>
      </c>
      <c r="P2338" s="16">
        <f t="shared" si="72"/>
        <v>41666.924710648149</v>
      </c>
      <c r="Q2338" s="17">
        <f t="shared" si="73"/>
        <v>2014</v>
      </c>
    </row>
    <row r="2339" spans="1:17" ht="32" hidden="1" x14ac:dyDescent="0.2">
      <c r="A2339">
        <v>2337</v>
      </c>
      <c r="B2339" s="1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8290</v>
      </c>
      <c r="O2339" t="s">
        <v>8306</v>
      </c>
      <c r="P2339" s="16">
        <f t="shared" si="72"/>
        <v>41786.640543981484</v>
      </c>
      <c r="Q2339" s="17">
        <f t="shared" si="73"/>
        <v>2014</v>
      </c>
    </row>
    <row r="2340" spans="1:17" ht="48" hidden="1" x14ac:dyDescent="0.2">
      <c r="A2340">
        <v>2338</v>
      </c>
      <c r="B2340" s="1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8290</v>
      </c>
      <c r="O2340" t="s">
        <v>8306</v>
      </c>
      <c r="P2340" s="16">
        <f t="shared" si="72"/>
        <v>41789.896805555552</v>
      </c>
      <c r="Q2340" s="17">
        <f t="shared" si="73"/>
        <v>2014</v>
      </c>
    </row>
    <row r="2341" spans="1:17" ht="48" hidden="1" x14ac:dyDescent="0.2">
      <c r="A2341">
        <v>2339</v>
      </c>
      <c r="B2341" s="1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8290</v>
      </c>
      <c r="O2341" t="s">
        <v>8306</v>
      </c>
      <c r="P2341" s="16">
        <f t="shared" si="72"/>
        <v>42692.79987268518</v>
      </c>
      <c r="Q2341" s="17">
        <f t="shared" si="73"/>
        <v>2016</v>
      </c>
    </row>
    <row r="2342" spans="1:17" ht="48" hidden="1" x14ac:dyDescent="0.2">
      <c r="A2342">
        <v>2340</v>
      </c>
      <c r="B2342" s="1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8290</v>
      </c>
      <c r="O2342" t="s">
        <v>8306</v>
      </c>
      <c r="P2342" s="16">
        <f t="shared" si="72"/>
        <v>42643.642800925925</v>
      </c>
      <c r="Q2342" s="17">
        <f t="shared" si="73"/>
        <v>2016</v>
      </c>
    </row>
    <row r="2343" spans="1:17" ht="48" hidden="1" x14ac:dyDescent="0.2">
      <c r="A2343">
        <v>2341</v>
      </c>
      <c r="B2343" s="1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8273</v>
      </c>
      <c r="O2343" t="s">
        <v>8274</v>
      </c>
      <c r="P2343" s="16">
        <f t="shared" si="72"/>
        <v>42167.813703703709</v>
      </c>
      <c r="Q2343" s="17">
        <f t="shared" si="73"/>
        <v>2015</v>
      </c>
    </row>
    <row r="2344" spans="1:17" ht="48" hidden="1" x14ac:dyDescent="0.2">
      <c r="A2344">
        <v>2342</v>
      </c>
      <c r="B2344" s="1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8273</v>
      </c>
      <c r="O2344" t="s">
        <v>8274</v>
      </c>
      <c r="P2344" s="16">
        <f t="shared" si="72"/>
        <v>41897.702199074076</v>
      </c>
      <c r="Q2344" s="17">
        <f t="shared" si="73"/>
        <v>2014</v>
      </c>
    </row>
    <row r="2345" spans="1:17" ht="48" hidden="1" x14ac:dyDescent="0.2">
      <c r="A2345">
        <v>2343</v>
      </c>
      <c r="B2345" s="1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8273</v>
      </c>
      <c r="O2345" t="s">
        <v>8274</v>
      </c>
      <c r="P2345" s="16">
        <f t="shared" si="72"/>
        <v>42327.825289351851</v>
      </c>
      <c r="Q2345" s="17">
        <f t="shared" si="73"/>
        <v>2015</v>
      </c>
    </row>
    <row r="2346" spans="1:17" ht="48" hidden="1" x14ac:dyDescent="0.2">
      <c r="A2346">
        <v>2344</v>
      </c>
      <c r="B2346" s="1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8273</v>
      </c>
      <c r="O2346" t="s">
        <v>8274</v>
      </c>
      <c r="P2346" s="16">
        <f t="shared" si="72"/>
        <v>42515.727650462963</v>
      </c>
      <c r="Q2346" s="17">
        <f t="shared" si="73"/>
        <v>2016</v>
      </c>
    </row>
    <row r="2347" spans="1:17" ht="48" hidden="1" x14ac:dyDescent="0.2">
      <c r="A2347">
        <v>2345</v>
      </c>
      <c r="B2347" s="1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8273</v>
      </c>
      <c r="O2347" t="s">
        <v>8274</v>
      </c>
      <c r="P2347" s="16">
        <f t="shared" si="72"/>
        <v>42060.001805555556</v>
      </c>
      <c r="Q2347" s="17">
        <f t="shared" si="73"/>
        <v>2015</v>
      </c>
    </row>
    <row r="2348" spans="1:17" ht="48" hidden="1" x14ac:dyDescent="0.2">
      <c r="A2348">
        <v>2346</v>
      </c>
      <c r="B2348" s="1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8273</v>
      </c>
      <c r="O2348" t="s">
        <v>8274</v>
      </c>
      <c r="P2348" s="16">
        <f t="shared" si="72"/>
        <v>42615.79896990741</v>
      </c>
      <c r="Q2348" s="17">
        <f t="shared" si="73"/>
        <v>2016</v>
      </c>
    </row>
    <row r="2349" spans="1:17" ht="48" hidden="1" x14ac:dyDescent="0.2">
      <c r="A2349">
        <v>2347</v>
      </c>
      <c r="B2349" s="1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8273</v>
      </c>
      <c r="O2349" t="s">
        <v>8274</v>
      </c>
      <c r="P2349" s="16">
        <f t="shared" si="72"/>
        <v>42577.607361111113</v>
      </c>
      <c r="Q2349" s="17">
        <f t="shared" si="73"/>
        <v>2016</v>
      </c>
    </row>
    <row r="2350" spans="1:17" ht="48" hidden="1" x14ac:dyDescent="0.2">
      <c r="A2350">
        <v>2348</v>
      </c>
      <c r="B2350" s="1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8273</v>
      </c>
      <c r="O2350" t="s">
        <v>8274</v>
      </c>
      <c r="P2350" s="16">
        <f t="shared" si="72"/>
        <v>42360.932152777779</v>
      </c>
      <c r="Q2350" s="17">
        <f t="shared" si="73"/>
        <v>2015</v>
      </c>
    </row>
    <row r="2351" spans="1:17" ht="48" hidden="1" x14ac:dyDescent="0.2">
      <c r="A2351">
        <v>2349</v>
      </c>
      <c r="B2351" s="1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8273</v>
      </c>
      <c r="O2351" t="s">
        <v>8274</v>
      </c>
      <c r="P2351" s="16">
        <f t="shared" si="72"/>
        <v>42198.775787037041</v>
      </c>
      <c r="Q2351" s="17">
        <f t="shared" si="73"/>
        <v>2015</v>
      </c>
    </row>
    <row r="2352" spans="1:17" ht="32" hidden="1" x14ac:dyDescent="0.2">
      <c r="A2352">
        <v>2350</v>
      </c>
      <c r="B2352" s="1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8273</v>
      </c>
      <c r="O2352" t="s">
        <v>8274</v>
      </c>
      <c r="P2352" s="16">
        <f t="shared" si="72"/>
        <v>42708.842245370368</v>
      </c>
      <c r="Q2352" s="17">
        <f t="shared" si="73"/>
        <v>2016</v>
      </c>
    </row>
    <row r="2353" spans="1:17" ht="32" hidden="1" x14ac:dyDescent="0.2">
      <c r="A2353">
        <v>2351</v>
      </c>
      <c r="B2353" s="1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8273</v>
      </c>
      <c r="O2353" t="s">
        <v>8274</v>
      </c>
      <c r="P2353" s="16">
        <f t="shared" si="72"/>
        <v>42094.101145833338</v>
      </c>
      <c r="Q2353" s="17">
        <f t="shared" si="73"/>
        <v>2015</v>
      </c>
    </row>
    <row r="2354" spans="1:17" ht="48" hidden="1" x14ac:dyDescent="0.2">
      <c r="A2354">
        <v>2352</v>
      </c>
      <c r="B2354" s="1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8273</v>
      </c>
      <c r="O2354" t="s">
        <v>8274</v>
      </c>
      <c r="P2354" s="16">
        <f t="shared" si="72"/>
        <v>42101.633703703701</v>
      </c>
      <c r="Q2354" s="17">
        <f t="shared" si="73"/>
        <v>2015</v>
      </c>
    </row>
    <row r="2355" spans="1:17" ht="48" hidden="1" x14ac:dyDescent="0.2">
      <c r="A2355">
        <v>2353</v>
      </c>
      <c r="B2355" s="1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8273</v>
      </c>
      <c r="O2355" t="s">
        <v>8274</v>
      </c>
      <c r="P2355" s="16">
        <f t="shared" si="72"/>
        <v>42103.676180555558</v>
      </c>
      <c r="Q2355" s="17">
        <f t="shared" si="73"/>
        <v>2015</v>
      </c>
    </row>
    <row r="2356" spans="1:17" ht="48" hidden="1" x14ac:dyDescent="0.2">
      <c r="A2356">
        <v>2354</v>
      </c>
      <c r="B2356" s="1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8273</v>
      </c>
      <c r="O2356" t="s">
        <v>8274</v>
      </c>
      <c r="P2356" s="16">
        <f t="shared" si="72"/>
        <v>41954.722916666666</v>
      </c>
      <c r="Q2356" s="17">
        <f t="shared" si="73"/>
        <v>2014</v>
      </c>
    </row>
    <row r="2357" spans="1:17" ht="48" hidden="1" x14ac:dyDescent="0.2">
      <c r="A2357">
        <v>2355</v>
      </c>
      <c r="B2357" s="1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8273</v>
      </c>
      <c r="O2357" t="s">
        <v>8274</v>
      </c>
      <c r="P2357" s="16">
        <f t="shared" si="72"/>
        <v>42096.918240740735</v>
      </c>
      <c r="Q2357" s="17">
        <f t="shared" si="73"/>
        <v>2015</v>
      </c>
    </row>
    <row r="2358" spans="1:17" ht="32" hidden="1" x14ac:dyDescent="0.2">
      <c r="A2358">
        <v>2356</v>
      </c>
      <c r="B2358" s="1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8273</v>
      </c>
      <c r="O2358" t="s">
        <v>8274</v>
      </c>
      <c r="P2358" s="16">
        <f t="shared" si="72"/>
        <v>42130.78361111111</v>
      </c>
      <c r="Q2358" s="17">
        <f t="shared" si="73"/>
        <v>2015</v>
      </c>
    </row>
    <row r="2359" spans="1:17" ht="32" hidden="1" x14ac:dyDescent="0.2">
      <c r="A2359">
        <v>2357</v>
      </c>
      <c r="B2359" s="1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8273</v>
      </c>
      <c r="O2359" t="s">
        <v>8274</v>
      </c>
      <c r="P2359" s="16">
        <f t="shared" si="72"/>
        <v>42264.620115740734</v>
      </c>
      <c r="Q2359" s="17">
        <f t="shared" si="73"/>
        <v>2015</v>
      </c>
    </row>
    <row r="2360" spans="1:17" ht="48" hidden="1" x14ac:dyDescent="0.2">
      <c r="A2360">
        <v>2358</v>
      </c>
      <c r="B2360" s="1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8273</v>
      </c>
      <c r="O2360" t="s">
        <v>8274</v>
      </c>
      <c r="P2360" s="16">
        <f t="shared" si="72"/>
        <v>41978.930972222224</v>
      </c>
      <c r="Q2360" s="17">
        <f t="shared" si="73"/>
        <v>2014</v>
      </c>
    </row>
    <row r="2361" spans="1:17" ht="48" hidden="1" x14ac:dyDescent="0.2">
      <c r="A2361">
        <v>2359</v>
      </c>
      <c r="B2361" s="1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8273</v>
      </c>
      <c r="O2361" t="s">
        <v>8274</v>
      </c>
      <c r="P2361" s="16">
        <f t="shared" si="72"/>
        <v>42159.649583333332</v>
      </c>
      <c r="Q2361" s="17">
        <f t="shared" si="73"/>
        <v>2015</v>
      </c>
    </row>
    <row r="2362" spans="1:17" ht="48" hidden="1" x14ac:dyDescent="0.2">
      <c r="A2362">
        <v>2360</v>
      </c>
      <c r="B2362" s="1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8273</v>
      </c>
      <c r="O2362" t="s">
        <v>8274</v>
      </c>
      <c r="P2362" s="16">
        <f t="shared" si="72"/>
        <v>42377.70694444445</v>
      </c>
      <c r="Q2362" s="17">
        <f t="shared" si="73"/>
        <v>2016</v>
      </c>
    </row>
    <row r="2363" spans="1:17" ht="48" hidden="1" x14ac:dyDescent="0.2">
      <c r="A2363">
        <v>2361</v>
      </c>
      <c r="B2363" s="1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8273</v>
      </c>
      <c r="O2363" t="s">
        <v>8274</v>
      </c>
      <c r="P2363" s="16">
        <f t="shared" si="72"/>
        <v>42466.858888888892</v>
      </c>
      <c r="Q2363" s="17">
        <f t="shared" si="73"/>
        <v>2016</v>
      </c>
    </row>
    <row r="2364" spans="1:17" ht="32" hidden="1" x14ac:dyDescent="0.2">
      <c r="A2364">
        <v>2362</v>
      </c>
      <c r="B2364" s="1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8273</v>
      </c>
      <c r="O2364" t="s">
        <v>8274</v>
      </c>
      <c r="P2364" s="16">
        <f t="shared" si="72"/>
        <v>41954.688310185185</v>
      </c>
      <c r="Q2364" s="17">
        <f t="shared" si="73"/>
        <v>2014</v>
      </c>
    </row>
    <row r="2365" spans="1:17" ht="48" hidden="1" x14ac:dyDescent="0.2">
      <c r="A2365">
        <v>2363</v>
      </c>
      <c r="B2365" s="1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8273</v>
      </c>
      <c r="O2365" t="s">
        <v>8274</v>
      </c>
      <c r="P2365" s="16">
        <f t="shared" si="72"/>
        <v>42322.011574074073</v>
      </c>
      <c r="Q2365" s="17">
        <f t="shared" si="73"/>
        <v>2015</v>
      </c>
    </row>
    <row r="2366" spans="1:17" ht="32" hidden="1" x14ac:dyDescent="0.2">
      <c r="A2366">
        <v>2364</v>
      </c>
      <c r="B2366" s="1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8273</v>
      </c>
      <c r="O2366" t="s">
        <v>8274</v>
      </c>
      <c r="P2366" s="16">
        <f t="shared" si="72"/>
        <v>42248.934675925921</v>
      </c>
      <c r="Q2366" s="17">
        <f t="shared" si="73"/>
        <v>2015</v>
      </c>
    </row>
    <row r="2367" spans="1:17" ht="48" hidden="1" x14ac:dyDescent="0.2">
      <c r="A2367">
        <v>2365</v>
      </c>
      <c r="B2367" s="1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8273</v>
      </c>
      <c r="O2367" t="s">
        <v>8274</v>
      </c>
      <c r="P2367" s="16">
        <f t="shared" si="72"/>
        <v>42346.736400462964</v>
      </c>
      <c r="Q2367" s="17">
        <f t="shared" si="73"/>
        <v>2015</v>
      </c>
    </row>
    <row r="2368" spans="1:17" ht="48" hidden="1" x14ac:dyDescent="0.2">
      <c r="A2368">
        <v>2366</v>
      </c>
      <c r="B2368" s="1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8273</v>
      </c>
      <c r="O2368" t="s">
        <v>8274</v>
      </c>
      <c r="P2368" s="16">
        <f t="shared" si="72"/>
        <v>42268.531631944439</v>
      </c>
      <c r="Q2368" s="17">
        <f t="shared" si="73"/>
        <v>2015</v>
      </c>
    </row>
    <row r="2369" spans="1:17" ht="48" hidden="1" x14ac:dyDescent="0.2">
      <c r="A2369">
        <v>2367</v>
      </c>
      <c r="B2369" s="1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8273</v>
      </c>
      <c r="O2369" t="s">
        <v>8274</v>
      </c>
      <c r="P2369" s="16">
        <f t="shared" si="72"/>
        <v>42425.970092592594</v>
      </c>
      <c r="Q2369" s="17">
        <f t="shared" si="73"/>
        <v>2016</v>
      </c>
    </row>
    <row r="2370" spans="1:17" ht="48" hidden="1" x14ac:dyDescent="0.2">
      <c r="A2370">
        <v>2368</v>
      </c>
      <c r="B2370" s="1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8273</v>
      </c>
      <c r="O2370" t="s">
        <v>8274</v>
      </c>
      <c r="P2370" s="16">
        <f t="shared" si="72"/>
        <v>42063.721817129626</v>
      </c>
      <c r="Q2370" s="17">
        <f t="shared" si="73"/>
        <v>2015</v>
      </c>
    </row>
    <row r="2371" spans="1:17" ht="48" hidden="1" x14ac:dyDescent="0.2">
      <c r="A2371">
        <v>2369</v>
      </c>
      <c r="B2371" s="1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8273</v>
      </c>
      <c r="O2371" t="s">
        <v>8274</v>
      </c>
      <c r="P2371" s="16">
        <f t="shared" ref="P2371:P2434" si="74">(((J2371/60)/60)/24)+DATE(1970,1,1)</f>
        <v>42380.812627314815</v>
      </c>
      <c r="Q2371" s="17">
        <f t="shared" ref="Q2371:Q2434" si="75">YEAR(P2371)</f>
        <v>2016</v>
      </c>
    </row>
    <row r="2372" spans="1:17" ht="48" hidden="1" x14ac:dyDescent="0.2">
      <c r="A2372">
        <v>2370</v>
      </c>
      <c r="B2372" s="1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8273</v>
      </c>
      <c r="O2372" t="s">
        <v>8274</v>
      </c>
      <c r="P2372" s="16">
        <f t="shared" si="74"/>
        <v>41961.18913194444</v>
      </c>
      <c r="Q2372" s="17">
        <f t="shared" si="75"/>
        <v>2014</v>
      </c>
    </row>
    <row r="2373" spans="1:17" ht="48" hidden="1" x14ac:dyDescent="0.2">
      <c r="A2373">
        <v>2371</v>
      </c>
      <c r="B2373" s="1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8273</v>
      </c>
      <c r="O2373" t="s">
        <v>8274</v>
      </c>
      <c r="P2373" s="16">
        <f t="shared" si="74"/>
        <v>42150.777731481481</v>
      </c>
      <c r="Q2373" s="17">
        <f t="shared" si="75"/>
        <v>2015</v>
      </c>
    </row>
    <row r="2374" spans="1:17" ht="48" hidden="1" x14ac:dyDescent="0.2">
      <c r="A2374">
        <v>2372</v>
      </c>
      <c r="B2374" s="1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8273</v>
      </c>
      <c r="O2374" t="s">
        <v>8274</v>
      </c>
      <c r="P2374" s="16">
        <f t="shared" si="74"/>
        <v>42088.069108796291</v>
      </c>
      <c r="Q2374" s="17">
        <f t="shared" si="75"/>
        <v>2015</v>
      </c>
    </row>
    <row r="2375" spans="1:17" ht="32" hidden="1" x14ac:dyDescent="0.2">
      <c r="A2375">
        <v>2373</v>
      </c>
      <c r="B2375" s="1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8273</v>
      </c>
      <c r="O2375" t="s">
        <v>8274</v>
      </c>
      <c r="P2375" s="16">
        <f t="shared" si="74"/>
        <v>42215.662314814821</v>
      </c>
      <c r="Q2375" s="17">
        <f t="shared" si="75"/>
        <v>2015</v>
      </c>
    </row>
    <row r="2376" spans="1:17" ht="48" hidden="1" x14ac:dyDescent="0.2">
      <c r="A2376">
        <v>2374</v>
      </c>
      <c r="B2376" s="1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8273</v>
      </c>
      <c r="O2376" t="s">
        <v>8274</v>
      </c>
      <c r="P2376" s="16">
        <f t="shared" si="74"/>
        <v>42017.843287037031</v>
      </c>
      <c r="Q2376" s="17">
        <f t="shared" si="75"/>
        <v>2015</v>
      </c>
    </row>
    <row r="2377" spans="1:17" ht="48" hidden="1" x14ac:dyDescent="0.2">
      <c r="A2377">
        <v>2375</v>
      </c>
      <c r="B2377" s="1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8273</v>
      </c>
      <c r="O2377" t="s">
        <v>8274</v>
      </c>
      <c r="P2377" s="16">
        <f t="shared" si="74"/>
        <v>42592.836076388892</v>
      </c>
      <c r="Q2377" s="17">
        <f t="shared" si="75"/>
        <v>2016</v>
      </c>
    </row>
    <row r="2378" spans="1:17" ht="48" hidden="1" x14ac:dyDescent="0.2">
      <c r="A2378">
        <v>2376</v>
      </c>
      <c r="B2378" s="1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8273</v>
      </c>
      <c r="O2378" t="s">
        <v>8274</v>
      </c>
      <c r="P2378" s="16">
        <f t="shared" si="74"/>
        <v>42318.925532407404</v>
      </c>
      <c r="Q2378" s="17">
        <f t="shared" si="75"/>
        <v>2015</v>
      </c>
    </row>
    <row r="2379" spans="1:17" ht="48" hidden="1" x14ac:dyDescent="0.2">
      <c r="A2379">
        <v>2377</v>
      </c>
      <c r="B2379" s="1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8273</v>
      </c>
      <c r="O2379" t="s">
        <v>8274</v>
      </c>
      <c r="P2379" s="16">
        <f t="shared" si="74"/>
        <v>42669.870173611111</v>
      </c>
      <c r="Q2379" s="17">
        <f t="shared" si="75"/>
        <v>2016</v>
      </c>
    </row>
    <row r="2380" spans="1:17" ht="32" hidden="1" x14ac:dyDescent="0.2">
      <c r="A2380">
        <v>2378</v>
      </c>
      <c r="B2380" s="1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8273</v>
      </c>
      <c r="O2380" t="s">
        <v>8274</v>
      </c>
      <c r="P2380" s="16">
        <f t="shared" si="74"/>
        <v>42213.013078703705</v>
      </c>
      <c r="Q2380" s="17">
        <f t="shared" si="75"/>
        <v>2015</v>
      </c>
    </row>
    <row r="2381" spans="1:17" ht="32" hidden="1" x14ac:dyDescent="0.2">
      <c r="A2381">
        <v>2379</v>
      </c>
      <c r="B2381" s="1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8273</v>
      </c>
      <c r="O2381" t="s">
        <v>8274</v>
      </c>
      <c r="P2381" s="16">
        <f t="shared" si="74"/>
        <v>42237.016388888893</v>
      </c>
      <c r="Q2381" s="17">
        <f t="shared" si="75"/>
        <v>2015</v>
      </c>
    </row>
    <row r="2382" spans="1:17" ht="48" hidden="1" x14ac:dyDescent="0.2">
      <c r="A2382">
        <v>2380</v>
      </c>
      <c r="B2382" s="1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8273</v>
      </c>
      <c r="O2382" t="s">
        <v>8274</v>
      </c>
      <c r="P2382" s="16">
        <f t="shared" si="74"/>
        <v>42248.793310185181</v>
      </c>
      <c r="Q2382" s="17">
        <f t="shared" si="75"/>
        <v>2015</v>
      </c>
    </row>
    <row r="2383" spans="1:17" ht="48" hidden="1" x14ac:dyDescent="0.2">
      <c r="A2383">
        <v>2381</v>
      </c>
      <c r="B2383" s="1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8273</v>
      </c>
      <c r="O2383" t="s">
        <v>8274</v>
      </c>
      <c r="P2383" s="16">
        <f t="shared" si="74"/>
        <v>42074.935740740737</v>
      </c>
      <c r="Q2383" s="17">
        <f t="shared" si="75"/>
        <v>2015</v>
      </c>
    </row>
    <row r="2384" spans="1:17" ht="64" hidden="1" x14ac:dyDescent="0.2">
      <c r="A2384">
        <v>2382</v>
      </c>
      <c r="B2384" s="1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8273</v>
      </c>
      <c r="O2384" t="s">
        <v>8274</v>
      </c>
      <c r="P2384" s="16">
        <f t="shared" si="74"/>
        <v>42195.187534722223</v>
      </c>
      <c r="Q2384" s="17">
        <f t="shared" si="75"/>
        <v>2015</v>
      </c>
    </row>
    <row r="2385" spans="1:17" ht="48" hidden="1" x14ac:dyDescent="0.2">
      <c r="A2385">
        <v>2383</v>
      </c>
      <c r="B2385" s="1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8273</v>
      </c>
      <c r="O2385" t="s">
        <v>8274</v>
      </c>
      <c r="P2385" s="16">
        <f t="shared" si="74"/>
        <v>42027.056793981479</v>
      </c>
      <c r="Q2385" s="17">
        <f t="shared" si="75"/>
        <v>2015</v>
      </c>
    </row>
    <row r="2386" spans="1:17" ht="48" hidden="1" x14ac:dyDescent="0.2">
      <c r="A2386">
        <v>2384</v>
      </c>
      <c r="B2386" s="1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8273</v>
      </c>
      <c r="O2386" t="s">
        <v>8274</v>
      </c>
      <c r="P2386" s="16">
        <f t="shared" si="74"/>
        <v>41927.067627314813</v>
      </c>
      <c r="Q2386" s="17">
        <f t="shared" si="75"/>
        <v>2014</v>
      </c>
    </row>
    <row r="2387" spans="1:17" ht="48" hidden="1" x14ac:dyDescent="0.2">
      <c r="A2387">
        <v>2385</v>
      </c>
      <c r="B2387" s="1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8273</v>
      </c>
      <c r="O2387" t="s">
        <v>8274</v>
      </c>
      <c r="P2387" s="16">
        <f t="shared" si="74"/>
        <v>42191.70175925926</v>
      </c>
      <c r="Q2387" s="17">
        <f t="shared" si="75"/>
        <v>2015</v>
      </c>
    </row>
    <row r="2388" spans="1:17" ht="48" hidden="1" x14ac:dyDescent="0.2">
      <c r="A2388">
        <v>2386</v>
      </c>
      <c r="B2388" s="1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8273</v>
      </c>
      <c r="O2388" t="s">
        <v>8274</v>
      </c>
      <c r="P2388" s="16">
        <f t="shared" si="74"/>
        <v>41954.838240740741</v>
      </c>
      <c r="Q2388" s="17">
        <f t="shared" si="75"/>
        <v>2014</v>
      </c>
    </row>
    <row r="2389" spans="1:17" ht="48" hidden="1" x14ac:dyDescent="0.2">
      <c r="A2389">
        <v>2387</v>
      </c>
      <c r="B2389" s="1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8273</v>
      </c>
      <c r="O2389" t="s">
        <v>8274</v>
      </c>
      <c r="P2389" s="16">
        <f t="shared" si="74"/>
        <v>42528.626620370371</v>
      </c>
      <c r="Q2389" s="17">
        <f t="shared" si="75"/>
        <v>2016</v>
      </c>
    </row>
    <row r="2390" spans="1:17" ht="48" hidden="1" x14ac:dyDescent="0.2">
      <c r="A2390">
        <v>2388</v>
      </c>
      <c r="B2390" s="1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8273</v>
      </c>
      <c r="O2390" t="s">
        <v>8274</v>
      </c>
      <c r="P2390" s="16">
        <f t="shared" si="74"/>
        <v>41989.853692129633</v>
      </c>
      <c r="Q2390" s="17">
        <f t="shared" si="75"/>
        <v>2014</v>
      </c>
    </row>
    <row r="2391" spans="1:17" ht="48" hidden="1" x14ac:dyDescent="0.2">
      <c r="A2391">
        <v>2389</v>
      </c>
      <c r="B2391" s="1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8273</v>
      </c>
      <c r="O2391" t="s">
        <v>8274</v>
      </c>
      <c r="P2391" s="16">
        <f t="shared" si="74"/>
        <v>42179.653379629628</v>
      </c>
      <c r="Q2391" s="17">
        <f t="shared" si="75"/>
        <v>2015</v>
      </c>
    </row>
    <row r="2392" spans="1:17" ht="48" hidden="1" x14ac:dyDescent="0.2">
      <c r="A2392">
        <v>2390</v>
      </c>
      <c r="B2392" s="1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8273</v>
      </c>
      <c r="O2392" t="s">
        <v>8274</v>
      </c>
      <c r="P2392" s="16">
        <f t="shared" si="74"/>
        <v>41968.262314814812</v>
      </c>
      <c r="Q2392" s="17">
        <f t="shared" si="75"/>
        <v>2014</v>
      </c>
    </row>
    <row r="2393" spans="1:17" ht="32" hidden="1" x14ac:dyDescent="0.2">
      <c r="A2393">
        <v>2391</v>
      </c>
      <c r="B2393" s="1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8273</v>
      </c>
      <c r="O2393" t="s">
        <v>8274</v>
      </c>
      <c r="P2393" s="16">
        <f t="shared" si="74"/>
        <v>42064.794490740736</v>
      </c>
      <c r="Q2393" s="17">
        <f t="shared" si="75"/>
        <v>2015</v>
      </c>
    </row>
    <row r="2394" spans="1:17" ht="48" hidden="1" x14ac:dyDescent="0.2">
      <c r="A2394">
        <v>2392</v>
      </c>
      <c r="B2394" s="1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8273</v>
      </c>
      <c r="O2394" t="s">
        <v>8274</v>
      </c>
      <c r="P2394" s="16">
        <f t="shared" si="74"/>
        <v>42276.120636574073</v>
      </c>
      <c r="Q2394" s="17">
        <f t="shared" si="75"/>
        <v>2015</v>
      </c>
    </row>
    <row r="2395" spans="1:17" ht="48" hidden="1" x14ac:dyDescent="0.2">
      <c r="A2395">
        <v>2393</v>
      </c>
      <c r="B2395" s="1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8273</v>
      </c>
      <c r="O2395" t="s">
        <v>8274</v>
      </c>
      <c r="P2395" s="16">
        <f t="shared" si="74"/>
        <v>42194.648344907408</v>
      </c>
      <c r="Q2395" s="17">
        <f t="shared" si="75"/>
        <v>2015</v>
      </c>
    </row>
    <row r="2396" spans="1:17" ht="48" hidden="1" x14ac:dyDescent="0.2">
      <c r="A2396">
        <v>2394</v>
      </c>
      <c r="B2396" s="1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8273</v>
      </c>
      <c r="O2396" t="s">
        <v>8274</v>
      </c>
      <c r="P2396" s="16">
        <f t="shared" si="74"/>
        <v>42031.362187499995</v>
      </c>
      <c r="Q2396" s="17">
        <f t="shared" si="75"/>
        <v>2015</v>
      </c>
    </row>
    <row r="2397" spans="1:17" ht="48" hidden="1" x14ac:dyDescent="0.2">
      <c r="A2397">
        <v>2395</v>
      </c>
      <c r="B2397" s="1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8273</v>
      </c>
      <c r="O2397" t="s">
        <v>8274</v>
      </c>
      <c r="P2397" s="16">
        <f t="shared" si="74"/>
        <v>42717.121377314819</v>
      </c>
      <c r="Q2397" s="17">
        <f t="shared" si="75"/>
        <v>2016</v>
      </c>
    </row>
    <row r="2398" spans="1:17" ht="48" hidden="1" x14ac:dyDescent="0.2">
      <c r="A2398">
        <v>2396</v>
      </c>
      <c r="B2398" s="1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8273</v>
      </c>
      <c r="O2398" t="s">
        <v>8274</v>
      </c>
      <c r="P2398" s="16">
        <f t="shared" si="74"/>
        <v>42262.849050925928</v>
      </c>
      <c r="Q2398" s="17">
        <f t="shared" si="75"/>
        <v>2015</v>
      </c>
    </row>
    <row r="2399" spans="1:17" ht="48" hidden="1" x14ac:dyDescent="0.2">
      <c r="A2399">
        <v>2397</v>
      </c>
      <c r="B2399" s="1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8273</v>
      </c>
      <c r="O2399" t="s">
        <v>8274</v>
      </c>
      <c r="P2399" s="16">
        <f t="shared" si="74"/>
        <v>41976.88490740741</v>
      </c>
      <c r="Q2399" s="17">
        <f t="shared" si="75"/>
        <v>2014</v>
      </c>
    </row>
    <row r="2400" spans="1:17" ht="48" hidden="1" x14ac:dyDescent="0.2">
      <c r="A2400">
        <v>2398</v>
      </c>
      <c r="B2400" s="1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8273</v>
      </c>
      <c r="O2400" t="s">
        <v>8274</v>
      </c>
      <c r="P2400" s="16">
        <f t="shared" si="74"/>
        <v>42157.916481481487</v>
      </c>
      <c r="Q2400" s="17">
        <f t="shared" si="75"/>
        <v>2015</v>
      </c>
    </row>
    <row r="2401" spans="1:17" ht="48" hidden="1" x14ac:dyDescent="0.2">
      <c r="A2401">
        <v>2399</v>
      </c>
      <c r="B2401" s="1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8273</v>
      </c>
      <c r="O2401" t="s">
        <v>8274</v>
      </c>
      <c r="P2401" s="16">
        <f t="shared" si="74"/>
        <v>41956.853078703702</v>
      </c>
      <c r="Q2401" s="17">
        <f t="shared" si="75"/>
        <v>2014</v>
      </c>
    </row>
    <row r="2402" spans="1:17" ht="48" hidden="1" x14ac:dyDescent="0.2">
      <c r="A2402">
        <v>2400</v>
      </c>
      <c r="B2402" s="1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8273</v>
      </c>
      <c r="O2402" t="s">
        <v>8274</v>
      </c>
      <c r="P2402" s="16">
        <f t="shared" si="74"/>
        <v>42444.268101851849</v>
      </c>
      <c r="Q2402" s="17">
        <f t="shared" si="75"/>
        <v>2016</v>
      </c>
    </row>
    <row r="2403" spans="1:17" ht="48" hidden="1" x14ac:dyDescent="0.2">
      <c r="A2403">
        <v>2401</v>
      </c>
      <c r="B2403" s="1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8290</v>
      </c>
      <c r="O2403" t="s">
        <v>8291</v>
      </c>
      <c r="P2403" s="16">
        <f t="shared" si="74"/>
        <v>42374.822870370372</v>
      </c>
      <c r="Q2403" s="17">
        <f t="shared" si="75"/>
        <v>2016</v>
      </c>
    </row>
    <row r="2404" spans="1:17" ht="16" hidden="1" x14ac:dyDescent="0.2">
      <c r="A2404">
        <v>2402</v>
      </c>
      <c r="B2404" s="1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8290</v>
      </c>
      <c r="O2404" t="s">
        <v>8291</v>
      </c>
      <c r="P2404" s="16">
        <f t="shared" si="74"/>
        <v>42107.679756944446</v>
      </c>
      <c r="Q2404" s="17">
        <f t="shared" si="75"/>
        <v>2015</v>
      </c>
    </row>
    <row r="2405" spans="1:17" ht="48" hidden="1" x14ac:dyDescent="0.2">
      <c r="A2405">
        <v>2403</v>
      </c>
      <c r="B2405" s="1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8290</v>
      </c>
      <c r="O2405" t="s">
        <v>8291</v>
      </c>
      <c r="P2405" s="16">
        <f t="shared" si="74"/>
        <v>42399.882615740738</v>
      </c>
      <c r="Q2405" s="17">
        <f t="shared" si="75"/>
        <v>2016</v>
      </c>
    </row>
    <row r="2406" spans="1:17" ht="48" hidden="1" x14ac:dyDescent="0.2">
      <c r="A2406">
        <v>2404</v>
      </c>
      <c r="B2406" s="1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8290</v>
      </c>
      <c r="O2406" t="s">
        <v>8291</v>
      </c>
      <c r="P2406" s="16">
        <f t="shared" si="74"/>
        <v>42342.03943287037</v>
      </c>
      <c r="Q2406" s="17">
        <f t="shared" si="75"/>
        <v>2015</v>
      </c>
    </row>
    <row r="2407" spans="1:17" ht="32" hidden="1" x14ac:dyDescent="0.2">
      <c r="A2407">
        <v>2405</v>
      </c>
      <c r="B2407" s="1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8290</v>
      </c>
      <c r="O2407" t="s">
        <v>8291</v>
      </c>
      <c r="P2407" s="16">
        <f t="shared" si="74"/>
        <v>42595.585358796292</v>
      </c>
      <c r="Q2407" s="17">
        <f t="shared" si="75"/>
        <v>2016</v>
      </c>
    </row>
    <row r="2408" spans="1:17" ht="48" hidden="1" x14ac:dyDescent="0.2">
      <c r="A2408">
        <v>2406</v>
      </c>
      <c r="B2408" s="1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8290</v>
      </c>
      <c r="O2408" t="s">
        <v>8291</v>
      </c>
      <c r="P2408" s="16">
        <f t="shared" si="74"/>
        <v>41983.110995370371</v>
      </c>
      <c r="Q2408" s="17">
        <f t="shared" si="75"/>
        <v>2014</v>
      </c>
    </row>
    <row r="2409" spans="1:17" ht="64" hidden="1" x14ac:dyDescent="0.2">
      <c r="A2409">
        <v>2407</v>
      </c>
      <c r="B2409" s="1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8290</v>
      </c>
      <c r="O2409" t="s">
        <v>8291</v>
      </c>
      <c r="P2409" s="16">
        <f t="shared" si="74"/>
        <v>42082.575555555552</v>
      </c>
      <c r="Q2409" s="17">
        <f t="shared" si="75"/>
        <v>2015</v>
      </c>
    </row>
    <row r="2410" spans="1:17" ht="32" hidden="1" x14ac:dyDescent="0.2">
      <c r="A2410">
        <v>2408</v>
      </c>
      <c r="B2410" s="1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8290</v>
      </c>
      <c r="O2410" t="s">
        <v>8291</v>
      </c>
      <c r="P2410" s="16">
        <f t="shared" si="74"/>
        <v>41919.140706018516</v>
      </c>
      <c r="Q2410" s="17">
        <f t="shared" si="75"/>
        <v>2014</v>
      </c>
    </row>
    <row r="2411" spans="1:17" ht="32" hidden="1" x14ac:dyDescent="0.2">
      <c r="A2411">
        <v>2409</v>
      </c>
      <c r="B2411" s="1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8290</v>
      </c>
      <c r="O2411" t="s">
        <v>8291</v>
      </c>
      <c r="P2411" s="16">
        <f t="shared" si="74"/>
        <v>42204.875868055555</v>
      </c>
      <c r="Q2411" s="17">
        <f t="shared" si="75"/>
        <v>2015</v>
      </c>
    </row>
    <row r="2412" spans="1:17" ht="64" hidden="1" x14ac:dyDescent="0.2">
      <c r="A2412">
        <v>2410</v>
      </c>
      <c r="B2412" s="1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8290</v>
      </c>
      <c r="O2412" t="s">
        <v>8291</v>
      </c>
      <c r="P2412" s="16">
        <f t="shared" si="74"/>
        <v>42224.408275462964</v>
      </c>
      <c r="Q2412" s="17">
        <f t="shared" si="75"/>
        <v>2015</v>
      </c>
    </row>
    <row r="2413" spans="1:17" ht="48" hidden="1" x14ac:dyDescent="0.2">
      <c r="A2413">
        <v>2411</v>
      </c>
      <c r="B2413" s="1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8290</v>
      </c>
      <c r="O2413" t="s">
        <v>8291</v>
      </c>
      <c r="P2413" s="16">
        <f t="shared" si="74"/>
        <v>42211.732430555552</v>
      </c>
      <c r="Q2413" s="17">
        <f t="shared" si="75"/>
        <v>2015</v>
      </c>
    </row>
    <row r="2414" spans="1:17" ht="48" hidden="1" x14ac:dyDescent="0.2">
      <c r="A2414">
        <v>2412</v>
      </c>
      <c r="B2414" s="1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8290</v>
      </c>
      <c r="O2414" t="s">
        <v>8291</v>
      </c>
      <c r="P2414" s="16">
        <f t="shared" si="74"/>
        <v>42655.736956018518</v>
      </c>
      <c r="Q2414" s="17">
        <f t="shared" si="75"/>
        <v>2016</v>
      </c>
    </row>
    <row r="2415" spans="1:17" ht="48" hidden="1" x14ac:dyDescent="0.2">
      <c r="A2415">
        <v>2413</v>
      </c>
      <c r="B2415" s="1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8290</v>
      </c>
      <c r="O2415" t="s">
        <v>8291</v>
      </c>
      <c r="P2415" s="16">
        <f t="shared" si="74"/>
        <v>41760.10974537037</v>
      </c>
      <c r="Q2415" s="17">
        <f t="shared" si="75"/>
        <v>2014</v>
      </c>
    </row>
    <row r="2416" spans="1:17" ht="48" hidden="1" x14ac:dyDescent="0.2">
      <c r="A2416">
        <v>2414</v>
      </c>
      <c r="B2416" s="1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8290</v>
      </c>
      <c r="O2416" t="s">
        <v>8291</v>
      </c>
      <c r="P2416" s="16">
        <f t="shared" si="74"/>
        <v>42198.695138888885</v>
      </c>
      <c r="Q2416" s="17">
        <f t="shared" si="75"/>
        <v>2015</v>
      </c>
    </row>
    <row r="2417" spans="1:17" ht="48" hidden="1" x14ac:dyDescent="0.2">
      <c r="A2417">
        <v>2415</v>
      </c>
      <c r="B2417" s="1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8290</v>
      </c>
      <c r="O2417" t="s">
        <v>8291</v>
      </c>
      <c r="P2417" s="16">
        <f t="shared" si="74"/>
        <v>42536.862800925926</v>
      </c>
      <c r="Q2417" s="17">
        <f t="shared" si="75"/>
        <v>2016</v>
      </c>
    </row>
    <row r="2418" spans="1:17" ht="48" hidden="1" x14ac:dyDescent="0.2">
      <c r="A2418">
        <v>2416</v>
      </c>
      <c r="B2418" s="1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8290</v>
      </c>
      <c r="O2418" t="s">
        <v>8291</v>
      </c>
      <c r="P2418" s="16">
        <f t="shared" si="74"/>
        <v>42019.737766203703</v>
      </c>
      <c r="Q2418" s="17">
        <f t="shared" si="75"/>
        <v>2015</v>
      </c>
    </row>
    <row r="2419" spans="1:17" ht="48" hidden="1" x14ac:dyDescent="0.2">
      <c r="A2419">
        <v>2417</v>
      </c>
      <c r="B2419" s="1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8290</v>
      </c>
      <c r="O2419" t="s">
        <v>8291</v>
      </c>
      <c r="P2419" s="16">
        <f t="shared" si="74"/>
        <v>41831.884108796294</v>
      </c>
      <c r="Q2419" s="17">
        <f t="shared" si="75"/>
        <v>2014</v>
      </c>
    </row>
    <row r="2420" spans="1:17" ht="16" hidden="1" x14ac:dyDescent="0.2">
      <c r="A2420">
        <v>2418</v>
      </c>
      <c r="B2420" s="1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8290</v>
      </c>
      <c r="O2420" t="s">
        <v>8291</v>
      </c>
      <c r="P2420" s="16">
        <f t="shared" si="74"/>
        <v>42027.856990740736</v>
      </c>
      <c r="Q2420" s="17">
        <f t="shared" si="75"/>
        <v>2015</v>
      </c>
    </row>
    <row r="2421" spans="1:17" ht="48" hidden="1" x14ac:dyDescent="0.2">
      <c r="A2421">
        <v>2419</v>
      </c>
      <c r="B2421" s="1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8290</v>
      </c>
      <c r="O2421" t="s">
        <v>8291</v>
      </c>
      <c r="P2421" s="16">
        <f t="shared" si="74"/>
        <v>41993.738298611104</v>
      </c>
      <c r="Q2421" s="17">
        <f t="shared" si="75"/>
        <v>2014</v>
      </c>
    </row>
    <row r="2422" spans="1:17" ht="48" hidden="1" x14ac:dyDescent="0.2">
      <c r="A2422">
        <v>2420</v>
      </c>
      <c r="B2422" s="1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8290</v>
      </c>
      <c r="O2422" t="s">
        <v>8291</v>
      </c>
      <c r="P2422" s="16">
        <f t="shared" si="74"/>
        <v>41893.028877314813</v>
      </c>
      <c r="Q2422" s="17">
        <f t="shared" si="75"/>
        <v>2014</v>
      </c>
    </row>
    <row r="2423" spans="1:17" ht="32" hidden="1" x14ac:dyDescent="0.2">
      <c r="A2423">
        <v>2421</v>
      </c>
      <c r="B2423" s="1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8290</v>
      </c>
      <c r="O2423" t="s">
        <v>8291</v>
      </c>
      <c r="P2423" s="16">
        <f t="shared" si="74"/>
        <v>42026.687453703707</v>
      </c>
      <c r="Q2423" s="17">
        <f t="shared" si="75"/>
        <v>2015</v>
      </c>
    </row>
    <row r="2424" spans="1:17" ht="32" hidden="1" x14ac:dyDescent="0.2">
      <c r="A2424">
        <v>2422</v>
      </c>
      <c r="B2424" s="1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8290</v>
      </c>
      <c r="O2424" t="s">
        <v>8291</v>
      </c>
      <c r="P2424" s="16">
        <f t="shared" si="74"/>
        <v>42044.724953703699</v>
      </c>
      <c r="Q2424" s="17">
        <f t="shared" si="75"/>
        <v>2015</v>
      </c>
    </row>
    <row r="2425" spans="1:17" ht="48" hidden="1" x14ac:dyDescent="0.2">
      <c r="A2425">
        <v>2423</v>
      </c>
      <c r="B2425" s="1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8290</v>
      </c>
      <c r="O2425" t="s">
        <v>8291</v>
      </c>
      <c r="P2425" s="16">
        <f t="shared" si="74"/>
        <v>41974.704745370371</v>
      </c>
      <c r="Q2425" s="17">
        <f t="shared" si="75"/>
        <v>2014</v>
      </c>
    </row>
    <row r="2426" spans="1:17" ht="32" hidden="1" x14ac:dyDescent="0.2">
      <c r="A2426">
        <v>2424</v>
      </c>
      <c r="B2426" s="1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8290</v>
      </c>
      <c r="O2426" t="s">
        <v>8291</v>
      </c>
      <c r="P2426" s="16">
        <f t="shared" si="74"/>
        <v>41909.892453703702</v>
      </c>
      <c r="Q2426" s="17">
        <f t="shared" si="75"/>
        <v>2014</v>
      </c>
    </row>
    <row r="2427" spans="1:17" ht="48" hidden="1" x14ac:dyDescent="0.2">
      <c r="A2427">
        <v>2425</v>
      </c>
      <c r="B2427" s="1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8290</v>
      </c>
      <c r="O2427" t="s">
        <v>8291</v>
      </c>
      <c r="P2427" s="16">
        <f t="shared" si="74"/>
        <v>42502.913761574076</v>
      </c>
      <c r="Q2427" s="17">
        <f t="shared" si="75"/>
        <v>2016</v>
      </c>
    </row>
    <row r="2428" spans="1:17" ht="48" hidden="1" x14ac:dyDescent="0.2">
      <c r="A2428">
        <v>2426</v>
      </c>
      <c r="B2428" s="1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8290</v>
      </c>
      <c r="O2428" t="s">
        <v>8291</v>
      </c>
      <c r="P2428" s="16">
        <f t="shared" si="74"/>
        <v>42164.170046296291</v>
      </c>
      <c r="Q2428" s="17">
        <f t="shared" si="75"/>
        <v>2015</v>
      </c>
    </row>
    <row r="2429" spans="1:17" ht="32" hidden="1" x14ac:dyDescent="0.2">
      <c r="A2429">
        <v>2427</v>
      </c>
      <c r="B2429" s="1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8290</v>
      </c>
      <c r="O2429" t="s">
        <v>8291</v>
      </c>
      <c r="P2429" s="16">
        <f t="shared" si="74"/>
        <v>42412.318668981476</v>
      </c>
      <c r="Q2429" s="17">
        <f t="shared" si="75"/>
        <v>2016</v>
      </c>
    </row>
    <row r="2430" spans="1:17" ht="32" hidden="1" x14ac:dyDescent="0.2">
      <c r="A2430">
        <v>2428</v>
      </c>
      <c r="B2430" s="1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8290</v>
      </c>
      <c r="O2430" t="s">
        <v>8291</v>
      </c>
      <c r="P2430" s="16">
        <f t="shared" si="74"/>
        <v>42045.784155092595</v>
      </c>
      <c r="Q2430" s="17">
        <f t="shared" si="75"/>
        <v>2015</v>
      </c>
    </row>
    <row r="2431" spans="1:17" ht="48" hidden="1" x14ac:dyDescent="0.2">
      <c r="A2431">
        <v>2429</v>
      </c>
      <c r="B2431" s="1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8290</v>
      </c>
      <c r="O2431" t="s">
        <v>8291</v>
      </c>
      <c r="P2431" s="16">
        <f t="shared" si="74"/>
        <v>42734.879236111112</v>
      </c>
      <c r="Q2431" s="17">
        <f t="shared" si="75"/>
        <v>2016</v>
      </c>
    </row>
    <row r="2432" spans="1:17" ht="48" hidden="1" x14ac:dyDescent="0.2">
      <c r="A2432">
        <v>2430</v>
      </c>
      <c r="B2432" s="1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8290</v>
      </c>
      <c r="O2432" t="s">
        <v>8291</v>
      </c>
      <c r="P2432" s="16">
        <f t="shared" si="74"/>
        <v>42382.130833333329</v>
      </c>
      <c r="Q2432" s="17">
        <f t="shared" si="75"/>
        <v>2016</v>
      </c>
    </row>
    <row r="2433" spans="1:17" ht="32" hidden="1" x14ac:dyDescent="0.2">
      <c r="A2433">
        <v>2431</v>
      </c>
      <c r="B2433" s="1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8290</v>
      </c>
      <c r="O2433" t="s">
        <v>8291</v>
      </c>
      <c r="P2433" s="16">
        <f t="shared" si="74"/>
        <v>42489.099687499998</v>
      </c>
      <c r="Q2433" s="17">
        <f t="shared" si="75"/>
        <v>2016</v>
      </c>
    </row>
    <row r="2434" spans="1:17" ht="48" hidden="1" x14ac:dyDescent="0.2">
      <c r="A2434">
        <v>2432</v>
      </c>
      <c r="B2434" s="1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8290</v>
      </c>
      <c r="O2434" t="s">
        <v>8291</v>
      </c>
      <c r="P2434" s="16">
        <f t="shared" si="74"/>
        <v>42041.218715277777</v>
      </c>
      <c r="Q2434" s="17">
        <f t="shared" si="75"/>
        <v>2015</v>
      </c>
    </row>
    <row r="2435" spans="1:17" ht="48" hidden="1" x14ac:dyDescent="0.2">
      <c r="A2435">
        <v>2433</v>
      </c>
      <c r="B2435" s="1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8290</v>
      </c>
      <c r="O2435" t="s">
        <v>8291</v>
      </c>
      <c r="P2435" s="16">
        <f t="shared" ref="P2435:P2498" si="76">(((J2435/60)/60)/24)+DATE(1970,1,1)</f>
        <v>42397.89980324074</v>
      </c>
      <c r="Q2435" s="17">
        <f t="shared" ref="Q2435:Q2498" si="77">YEAR(P2435)</f>
        <v>2016</v>
      </c>
    </row>
    <row r="2436" spans="1:17" ht="48" hidden="1" x14ac:dyDescent="0.2">
      <c r="A2436">
        <v>2434</v>
      </c>
      <c r="B2436" s="1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8290</v>
      </c>
      <c r="O2436" t="s">
        <v>8291</v>
      </c>
      <c r="P2436" s="16">
        <f t="shared" si="76"/>
        <v>42180.18604166666</v>
      </c>
      <c r="Q2436" s="17">
        <f t="shared" si="77"/>
        <v>2015</v>
      </c>
    </row>
    <row r="2437" spans="1:17" ht="48" hidden="1" x14ac:dyDescent="0.2">
      <c r="A2437">
        <v>2435</v>
      </c>
      <c r="B2437" s="1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8290</v>
      </c>
      <c r="O2437" t="s">
        <v>8291</v>
      </c>
      <c r="P2437" s="16">
        <f t="shared" si="76"/>
        <v>42252.277615740735</v>
      </c>
      <c r="Q2437" s="17">
        <f t="shared" si="77"/>
        <v>2015</v>
      </c>
    </row>
    <row r="2438" spans="1:17" ht="48" hidden="1" x14ac:dyDescent="0.2">
      <c r="A2438">
        <v>2436</v>
      </c>
      <c r="B2438" s="1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8290</v>
      </c>
      <c r="O2438" t="s">
        <v>8291</v>
      </c>
      <c r="P2438" s="16">
        <f t="shared" si="76"/>
        <v>42338.615393518514</v>
      </c>
      <c r="Q2438" s="17">
        <f t="shared" si="77"/>
        <v>2015</v>
      </c>
    </row>
    <row r="2439" spans="1:17" ht="48" hidden="1" x14ac:dyDescent="0.2">
      <c r="A2439">
        <v>2437</v>
      </c>
      <c r="B2439" s="1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8290</v>
      </c>
      <c r="O2439" t="s">
        <v>8291</v>
      </c>
      <c r="P2439" s="16">
        <f t="shared" si="76"/>
        <v>42031.965138888889</v>
      </c>
      <c r="Q2439" s="17">
        <f t="shared" si="77"/>
        <v>2015</v>
      </c>
    </row>
    <row r="2440" spans="1:17" ht="48" hidden="1" x14ac:dyDescent="0.2">
      <c r="A2440">
        <v>2438</v>
      </c>
      <c r="B2440" s="1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8290</v>
      </c>
      <c r="O2440" t="s">
        <v>8291</v>
      </c>
      <c r="P2440" s="16">
        <f t="shared" si="76"/>
        <v>42285.91506944444</v>
      </c>
      <c r="Q2440" s="17">
        <f t="shared" si="77"/>
        <v>2015</v>
      </c>
    </row>
    <row r="2441" spans="1:17" ht="48" hidden="1" x14ac:dyDescent="0.2">
      <c r="A2441">
        <v>2439</v>
      </c>
      <c r="B2441" s="1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8290</v>
      </c>
      <c r="O2441" t="s">
        <v>8291</v>
      </c>
      <c r="P2441" s="16">
        <f t="shared" si="76"/>
        <v>42265.818622685183</v>
      </c>
      <c r="Q2441" s="17">
        <f t="shared" si="77"/>
        <v>2015</v>
      </c>
    </row>
    <row r="2442" spans="1:17" ht="32" hidden="1" x14ac:dyDescent="0.2">
      <c r="A2442">
        <v>2440</v>
      </c>
      <c r="B2442" s="1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8290</v>
      </c>
      <c r="O2442" t="s">
        <v>8291</v>
      </c>
      <c r="P2442" s="16">
        <f t="shared" si="76"/>
        <v>42383.899456018517</v>
      </c>
      <c r="Q2442" s="17">
        <f t="shared" si="77"/>
        <v>2016</v>
      </c>
    </row>
    <row r="2443" spans="1:17" ht="32" hidden="1" x14ac:dyDescent="0.2">
      <c r="A2443">
        <v>2441</v>
      </c>
      <c r="B2443" s="1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8290</v>
      </c>
      <c r="O2443" t="s">
        <v>8306</v>
      </c>
      <c r="P2443" s="16">
        <f t="shared" si="76"/>
        <v>42187.125625000001</v>
      </c>
      <c r="Q2443" s="17">
        <f t="shared" si="77"/>
        <v>2015</v>
      </c>
    </row>
    <row r="2444" spans="1:17" ht="32" hidden="1" x14ac:dyDescent="0.2">
      <c r="A2444">
        <v>2442</v>
      </c>
      <c r="B2444" s="1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8290</v>
      </c>
      <c r="O2444" t="s">
        <v>8306</v>
      </c>
      <c r="P2444" s="16">
        <f t="shared" si="76"/>
        <v>42052.666990740734</v>
      </c>
      <c r="Q2444" s="17">
        <f t="shared" si="77"/>
        <v>2015</v>
      </c>
    </row>
    <row r="2445" spans="1:17" ht="48" hidden="1" x14ac:dyDescent="0.2">
      <c r="A2445">
        <v>2443</v>
      </c>
      <c r="B2445" s="1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8290</v>
      </c>
      <c r="O2445" t="s">
        <v>8306</v>
      </c>
      <c r="P2445" s="16">
        <f t="shared" si="76"/>
        <v>41836.625254629631</v>
      </c>
      <c r="Q2445" s="17">
        <f t="shared" si="77"/>
        <v>2014</v>
      </c>
    </row>
    <row r="2446" spans="1:17" ht="48" hidden="1" x14ac:dyDescent="0.2">
      <c r="A2446">
        <v>2444</v>
      </c>
      <c r="B2446" s="1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8290</v>
      </c>
      <c r="O2446" t="s">
        <v>8306</v>
      </c>
      <c r="P2446" s="16">
        <f t="shared" si="76"/>
        <v>42485.754525462966</v>
      </c>
      <c r="Q2446" s="17">
        <f t="shared" si="77"/>
        <v>2016</v>
      </c>
    </row>
    <row r="2447" spans="1:17" ht="64" hidden="1" x14ac:dyDescent="0.2">
      <c r="A2447">
        <v>2445</v>
      </c>
      <c r="B2447" s="1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8290</v>
      </c>
      <c r="O2447" t="s">
        <v>8306</v>
      </c>
      <c r="P2447" s="16">
        <f t="shared" si="76"/>
        <v>42243.190057870372</v>
      </c>
      <c r="Q2447" s="17">
        <f t="shared" si="77"/>
        <v>2015</v>
      </c>
    </row>
    <row r="2448" spans="1:17" ht="48" hidden="1" x14ac:dyDescent="0.2">
      <c r="A2448">
        <v>2446</v>
      </c>
      <c r="B2448" s="1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8290</v>
      </c>
      <c r="O2448" t="s">
        <v>8306</v>
      </c>
      <c r="P2448" s="16">
        <f t="shared" si="76"/>
        <v>42670.602673611109</v>
      </c>
      <c r="Q2448" s="17">
        <f t="shared" si="77"/>
        <v>2016</v>
      </c>
    </row>
    <row r="2449" spans="1:17" ht="48" hidden="1" x14ac:dyDescent="0.2">
      <c r="A2449">
        <v>2447</v>
      </c>
      <c r="B2449" s="1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8290</v>
      </c>
      <c r="O2449" t="s">
        <v>8306</v>
      </c>
      <c r="P2449" s="16">
        <f t="shared" si="76"/>
        <v>42654.469826388886</v>
      </c>
      <c r="Q2449" s="17">
        <f t="shared" si="77"/>
        <v>2016</v>
      </c>
    </row>
    <row r="2450" spans="1:17" ht="48" hidden="1" x14ac:dyDescent="0.2">
      <c r="A2450">
        <v>2448</v>
      </c>
      <c r="B2450" s="1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8290</v>
      </c>
      <c r="O2450" t="s">
        <v>8306</v>
      </c>
      <c r="P2450" s="16">
        <f t="shared" si="76"/>
        <v>42607.316122685181</v>
      </c>
      <c r="Q2450" s="17">
        <f t="shared" si="77"/>
        <v>2016</v>
      </c>
    </row>
    <row r="2451" spans="1:17" ht="48" hidden="1" x14ac:dyDescent="0.2">
      <c r="A2451">
        <v>2449</v>
      </c>
      <c r="B2451" s="1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8290</v>
      </c>
      <c r="O2451" t="s">
        <v>8306</v>
      </c>
      <c r="P2451" s="16">
        <f t="shared" si="76"/>
        <v>41943.142534722225</v>
      </c>
      <c r="Q2451" s="17">
        <f t="shared" si="77"/>
        <v>2014</v>
      </c>
    </row>
    <row r="2452" spans="1:17" ht="48" hidden="1" x14ac:dyDescent="0.2">
      <c r="A2452">
        <v>2450</v>
      </c>
      <c r="B2452" s="1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8290</v>
      </c>
      <c r="O2452" t="s">
        <v>8306</v>
      </c>
      <c r="P2452" s="16">
        <f t="shared" si="76"/>
        <v>41902.07240740741</v>
      </c>
      <c r="Q2452" s="17">
        <f t="shared" si="77"/>
        <v>2014</v>
      </c>
    </row>
    <row r="2453" spans="1:17" ht="48" hidden="1" x14ac:dyDescent="0.2">
      <c r="A2453">
        <v>2451</v>
      </c>
      <c r="B2453" s="1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8290</v>
      </c>
      <c r="O2453" t="s">
        <v>8306</v>
      </c>
      <c r="P2453" s="16">
        <f t="shared" si="76"/>
        <v>42779.908449074079</v>
      </c>
      <c r="Q2453" s="17">
        <f t="shared" si="77"/>
        <v>2017</v>
      </c>
    </row>
    <row r="2454" spans="1:17" ht="48" hidden="1" x14ac:dyDescent="0.2">
      <c r="A2454">
        <v>2452</v>
      </c>
      <c r="B2454" s="1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8290</v>
      </c>
      <c r="O2454" t="s">
        <v>8306</v>
      </c>
      <c r="P2454" s="16">
        <f t="shared" si="76"/>
        <v>42338.84375</v>
      </c>
      <c r="Q2454" s="17">
        <f t="shared" si="77"/>
        <v>2015</v>
      </c>
    </row>
    <row r="2455" spans="1:17" ht="48" hidden="1" x14ac:dyDescent="0.2">
      <c r="A2455">
        <v>2453</v>
      </c>
      <c r="B2455" s="1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8290</v>
      </c>
      <c r="O2455" t="s">
        <v>8306</v>
      </c>
      <c r="P2455" s="16">
        <f t="shared" si="76"/>
        <v>42738.692233796297</v>
      </c>
      <c r="Q2455" s="17">
        <f t="shared" si="77"/>
        <v>2017</v>
      </c>
    </row>
    <row r="2456" spans="1:17" ht="48" hidden="1" x14ac:dyDescent="0.2">
      <c r="A2456">
        <v>2454</v>
      </c>
      <c r="B2456" s="1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8290</v>
      </c>
      <c r="O2456" t="s">
        <v>8306</v>
      </c>
      <c r="P2456" s="16">
        <f t="shared" si="76"/>
        <v>42770.201481481476</v>
      </c>
      <c r="Q2456" s="17">
        <f t="shared" si="77"/>
        <v>2017</v>
      </c>
    </row>
    <row r="2457" spans="1:17" ht="48" hidden="1" x14ac:dyDescent="0.2">
      <c r="A2457">
        <v>2455</v>
      </c>
      <c r="B2457" s="1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8290</v>
      </c>
      <c r="O2457" t="s">
        <v>8306</v>
      </c>
      <c r="P2457" s="16">
        <f t="shared" si="76"/>
        <v>42452.781828703708</v>
      </c>
      <c r="Q2457" s="17">
        <f t="shared" si="77"/>
        <v>2016</v>
      </c>
    </row>
    <row r="2458" spans="1:17" ht="48" hidden="1" x14ac:dyDescent="0.2">
      <c r="A2458">
        <v>2456</v>
      </c>
      <c r="B2458" s="1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8290</v>
      </c>
      <c r="O2458" t="s">
        <v>8306</v>
      </c>
      <c r="P2458" s="16">
        <f t="shared" si="76"/>
        <v>42761.961099537039</v>
      </c>
      <c r="Q2458" s="17">
        <f t="shared" si="77"/>
        <v>2017</v>
      </c>
    </row>
    <row r="2459" spans="1:17" ht="48" hidden="1" x14ac:dyDescent="0.2">
      <c r="A2459">
        <v>2457</v>
      </c>
      <c r="B2459" s="1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8290</v>
      </c>
      <c r="O2459" t="s">
        <v>8306</v>
      </c>
      <c r="P2459" s="16">
        <f t="shared" si="76"/>
        <v>42423.602500000001</v>
      </c>
      <c r="Q2459" s="17">
        <f t="shared" si="77"/>
        <v>2016</v>
      </c>
    </row>
    <row r="2460" spans="1:17" ht="48" hidden="1" x14ac:dyDescent="0.2">
      <c r="A2460">
        <v>2458</v>
      </c>
      <c r="B2460" s="1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8290</v>
      </c>
      <c r="O2460" t="s">
        <v>8306</v>
      </c>
      <c r="P2460" s="16">
        <f t="shared" si="76"/>
        <v>42495.871736111112</v>
      </c>
      <c r="Q2460" s="17">
        <f t="shared" si="77"/>
        <v>2016</v>
      </c>
    </row>
    <row r="2461" spans="1:17" ht="48" hidden="1" x14ac:dyDescent="0.2">
      <c r="A2461">
        <v>2459</v>
      </c>
      <c r="B2461" s="1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8290</v>
      </c>
      <c r="O2461" t="s">
        <v>8306</v>
      </c>
      <c r="P2461" s="16">
        <f t="shared" si="76"/>
        <v>42407.637557870374</v>
      </c>
      <c r="Q2461" s="17">
        <f t="shared" si="77"/>
        <v>2016</v>
      </c>
    </row>
    <row r="2462" spans="1:17" ht="48" hidden="1" x14ac:dyDescent="0.2">
      <c r="A2462">
        <v>2460</v>
      </c>
      <c r="B2462" s="1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8290</v>
      </c>
      <c r="O2462" t="s">
        <v>8306</v>
      </c>
      <c r="P2462" s="16">
        <f t="shared" si="76"/>
        <v>42704.187118055561</v>
      </c>
      <c r="Q2462" s="17">
        <f t="shared" si="77"/>
        <v>2016</v>
      </c>
    </row>
    <row r="2463" spans="1:17" ht="48" hidden="1" x14ac:dyDescent="0.2">
      <c r="A2463">
        <v>2461</v>
      </c>
      <c r="B2463" s="1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8279</v>
      </c>
      <c r="O2463" t="s">
        <v>8283</v>
      </c>
      <c r="P2463" s="16">
        <f t="shared" si="76"/>
        <v>40784.012696759259</v>
      </c>
      <c r="Q2463" s="17">
        <f t="shared" si="77"/>
        <v>2011</v>
      </c>
    </row>
    <row r="2464" spans="1:17" ht="48" hidden="1" x14ac:dyDescent="0.2">
      <c r="A2464">
        <v>2462</v>
      </c>
      <c r="B2464" s="1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8279</v>
      </c>
      <c r="O2464" t="s">
        <v>8283</v>
      </c>
      <c r="P2464" s="16">
        <f t="shared" si="76"/>
        <v>41089.186296296299</v>
      </c>
      <c r="Q2464" s="17">
        <f t="shared" si="77"/>
        <v>2012</v>
      </c>
    </row>
    <row r="2465" spans="1:17" ht="16" hidden="1" x14ac:dyDescent="0.2">
      <c r="A2465">
        <v>2463</v>
      </c>
      <c r="B2465" s="1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8279</v>
      </c>
      <c r="O2465" t="s">
        <v>8283</v>
      </c>
      <c r="P2465" s="16">
        <f t="shared" si="76"/>
        <v>41341.111400462964</v>
      </c>
      <c r="Q2465" s="17">
        <f t="shared" si="77"/>
        <v>2013</v>
      </c>
    </row>
    <row r="2466" spans="1:17" ht="48" hidden="1" x14ac:dyDescent="0.2">
      <c r="A2466">
        <v>2464</v>
      </c>
      <c r="B2466" s="1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8279</v>
      </c>
      <c r="O2466" t="s">
        <v>8283</v>
      </c>
      <c r="P2466" s="16">
        <f t="shared" si="76"/>
        <v>42248.90042824074</v>
      </c>
      <c r="Q2466" s="17">
        <f t="shared" si="77"/>
        <v>2015</v>
      </c>
    </row>
    <row r="2467" spans="1:17" ht="32" hidden="1" x14ac:dyDescent="0.2">
      <c r="A2467">
        <v>2465</v>
      </c>
      <c r="B2467" s="1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8279</v>
      </c>
      <c r="O2467" t="s">
        <v>8283</v>
      </c>
      <c r="P2467" s="16">
        <f t="shared" si="76"/>
        <v>41145.719305555554</v>
      </c>
      <c r="Q2467" s="17">
        <f t="shared" si="77"/>
        <v>2012</v>
      </c>
    </row>
    <row r="2468" spans="1:17" ht="48" hidden="1" x14ac:dyDescent="0.2">
      <c r="A2468">
        <v>2466</v>
      </c>
      <c r="B2468" s="1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8279</v>
      </c>
      <c r="O2468" t="s">
        <v>8283</v>
      </c>
      <c r="P2468" s="16">
        <f t="shared" si="76"/>
        <v>41373.102465277778</v>
      </c>
      <c r="Q2468" s="17">
        <f t="shared" si="77"/>
        <v>2013</v>
      </c>
    </row>
    <row r="2469" spans="1:17" ht="48" hidden="1" x14ac:dyDescent="0.2">
      <c r="A2469">
        <v>2467</v>
      </c>
      <c r="B2469" s="1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8279</v>
      </c>
      <c r="O2469" t="s">
        <v>8283</v>
      </c>
      <c r="P2469" s="16">
        <f t="shared" si="76"/>
        <v>41025.874201388891</v>
      </c>
      <c r="Q2469" s="17">
        <f t="shared" si="77"/>
        <v>2012</v>
      </c>
    </row>
    <row r="2470" spans="1:17" ht="32" hidden="1" x14ac:dyDescent="0.2">
      <c r="A2470">
        <v>2468</v>
      </c>
      <c r="B2470" s="1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8279</v>
      </c>
      <c r="O2470" t="s">
        <v>8283</v>
      </c>
      <c r="P2470" s="16">
        <f t="shared" si="76"/>
        <v>41174.154178240737</v>
      </c>
      <c r="Q2470" s="17">
        <f t="shared" si="77"/>
        <v>2012</v>
      </c>
    </row>
    <row r="2471" spans="1:17" ht="48" hidden="1" x14ac:dyDescent="0.2">
      <c r="A2471">
        <v>2469</v>
      </c>
      <c r="B2471" s="1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8279</v>
      </c>
      <c r="O2471" t="s">
        <v>8283</v>
      </c>
      <c r="P2471" s="16">
        <f t="shared" si="76"/>
        <v>40557.429733796293</v>
      </c>
      <c r="Q2471" s="17">
        <f t="shared" si="77"/>
        <v>2011</v>
      </c>
    </row>
    <row r="2472" spans="1:17" ht="48" hidden="1" x14ac:dyDescent="0.2">
      <c r="A2472">
        <v>2470</v>
      </c>
      <c r="B2472" s="1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8279</v>
      </c>
      <c r="O2472" t="s">
        <v>8283</v>
      </c>
      <c r="P2472" s="16">
        <f t="shared" si="76"/>
        <v>41023.07471064815</v>
      </c>
      <c r="Q2472" s="17">
        <f t="shared" si="77"/>
        <v>2012</v>
      </c>
    </row>
    <row r="2473" spans="1:17" ht="48" hidden="1" x14ac:dyDescent="0.2">
      <c r="A2473">
        <v>2471</v>
      </c>
      <c r="B2473" s="1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8279</v>
      </c>
      <c r="O2473" t="s">
        <v>8283</v>
      </c>
      <c r="P2473" s="16">
        <f t="shared" si="76"/>
        <v>40893.992962962962</v>
      </c>
      <c r="Q2473" s="17">
        <f t="shared" si="77"/>
        <v>2011</v>
      </c>
    </row>
    <row r="2474" spans="1:17" ht="48" hidden="1" x14ac:dyDescent="0.2">
      <c r="A2474">
        <v>2472</v>
      </c>
      <c r="B2474" s="1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8279</v>
      </c>
      <c r="O2474" t="s">
        <v>8283</v>
      </c>
      <c r="P2474" s="16">
        <f t="shared" si="76"/>
        <v>40354.11550925926</v>
      </c>
      <c r="Q2474" s="17">
        <f t="shared" si="77"/>
        <v>2010</v>
      </c>
    </row>
    <row r="2475" spans="1:17" ht="48" hidden="1" x14ac:dyDescent="0.2">
      <c r="A2475">
        <v>2473</v>
      </c>
      <c r="B2475" s="1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8279</v>
      </c>
      <c r="O2475" t="s">
        <v>8283</v>
      </c>
      <c r="P2475" s="16">
        <f t="shared" si="76"/>
        <v>41193.748483796298</v>
      </c>
      <c r="Q2475" s="17">
        <f t="shared" si="77"/>
        <v>2012</v>
      </c>
    </row>
    <row r="2476" spans="1:17" ht="48" hidden="1" x14ac:dyDescent="0.2">
      <c r="A2476">
        <v>2474</v>
      </c>
      <c r="B2476" s="1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8279</v>
      </c>
      <c r="O2476" t="s">
        <v>8283</v>
      </c>
      <c r="P2476" s="16">
        <f t="shared" si="76"/>
        <v>40417.011296296296</v>
      </c>
      <c r="Q2476" s="17">
        <f t="shared" si="77"/>
        <v>2010</v>
      </c>
    </row>
    <row r="2477" spans="1:17" ht="32" hidden="1" x14ac:dyDescent="0.2">
      <c r="A2477">
        <v>2475</v>
      </c>
      <c r="B2477" s="1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8279</v>
      </c>
      <c r="O2477" t="s">
        <v>8283</v>
      </c>
      <c r="P2477" s="16">
        <f t="shared" si="76"/>
        <v>40310.287673611114</v>
      </c>
      <c r="Q2477" s="17">
        <f t="shared" si="77"/>
        <v>2010</v>
      </c>
    </row>
    <row r="2478" spans="1:17" ht="48" hidden="1" x14ac:dyDescent="0.2">
      <c r="A2478">
        <v>2476</v>
      </c>
      <c r="B2478" s="1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8279</v>
      </c>
      <c r="O2478" t="s">
        <v>8283</v>
      </c>
      <c r="P2478" s="16">
        <f t="shared" si="76"/>
        <v>41913.328356481477</v>
      </c>
      <c r="Q2478" s="17">
        <f t="shared" si="77"/>
        <v>2014</v>
      </c>
    </row>
    <row r="2479" spans="1:17" ht="32" hidden="1" x14ac:dyDescent="0.2">
      <c r="A2479">
        <v>2477</v>
      </c>
      <c r="B2479" s="1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8279</v>
      </c>
      <c r="O2479" t="s">
        <v>8283</v>
      </c>
      <c r="P2479" s="16">
        <f t="shared" si="76"/>
        <v>41088.691493055558</v>
      </c>
      <c r="Q2479" s="17">
        <f t="shared" si="77"/>
        <v>2012</v>
      </c>
    </row>
    <row r="2480" spans="1:17" ht="48" hidden="1" x14ac:dyDescent="0.2">
      <c r="A2480">
        <v>2478</v>
      </c>
      <c r="B2480" s="1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8279</v>
      </c>
      <c r="O2480" t="s">
        <v>8283</v>
      </c>
      <c r="P2480" s="16">
        <f t="shared" si="76"/>
        <v>41257.950381944444</v>
      </c>
      <c r="Q2480" s="17">
        <f t="shared" si="77"/>
        <v>2012</v>
      </c>
    </row>
    <row r="2481" spans="1:17" ht="32" hidden="1" x14ac:dyDescent="0.2">
      <c r="A2481">
        <v>2479</v>
      </c>
      <c r="B2481" s="1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8279</v>
      </c>
      <c r="O2481" t="s">
        <v>8283</v>
      </c>
      <c r="P2481" s="16">
        <f t="shared" si="76"/>
        <v>41107.726782407408</v>
      </c>
      <c r="Q2481" s="17">
        <f t="shared" si="77"/>
        <v>2012</v>
      </c>
    </row>
    <row r="2482" spans="1:17" ht="48" hidden="1" x14ac:dyDescent="0.2">
      <c r="A2482">
        <v>2480</v>
      </c>
      <c r="B2482" s="1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8279</v>
      </c>
      <c r="O2482" t="s">
        <v>8283</v>
      </c>
      <c r="P2482" s="16">
        <f t="shared" si="76"/>
        <v>42227.936157407406</v>
      </c>
      <c r="Q2482" s="17">
        <f t="shared" si="77"/>
        <v>2015</v>
      </c>
    </row>
    <row r="2483" spans="1:17" ht="48" hidden="1" x14ac:dyDescent="0.2">
      <c r="A2483">
        <v>2481</v>
      </c>
      <c r="B2483" s="1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8279</v>
      </c>
      <c r="O2483" t="s">
        <v>8283</v>
      </c>
      <c r="P2483" s="16">
        <f t="shared" si="76"/>
        <v>40999.645925925928</v>
      </c>
      <c r="Q2483" s="17">
        <f t="shared" si="77"/>
        <v>2012</v>
      </c>
    </row>
    <row r="2484" spans="1:17" ht="48" hidden="1" x14ac:dyDescent="0.2">
      <c r="A2484">
        <v>2482</v>
      </c>
      <c r="B2484" s="1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8279</v>
      </c>
      <c r="O2484" t="s">
        <v>8283</v>
      </c>
      <c r="P2484" s="16">
        <f t="shared" si="76"/>
        <v>40711.782210648147</v>
      </c>
      <c r="Q2484" s="17">
        <f t="shared" si="77"/>
        <v>2011</v>
      </c>
    </row>
    <row r="2485" spans="1:17" ht="32" hidden="1" x14ac:dyDescent="0.2">
      <c r="A2485">
        <v>2483</v>
      </c>
      <c r="B2485" s="1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8279</v>
      </c>
      <c r="O2485" t="s">
        <v>8283</v>
      </c>
      <c r="P2485" s="16">
        <f t="shared" si="76"/>
        <v>40970.750034722223</v>
      </c>
      <c r="Q2485" s="17">
        <f t="shared" si="77"/>
        <v>2012</v>
      </c>
    </row>
    <row r="2486" spans="1:17" ht="48" hidden="1" x14ac:dyDescent="0.2">
      <c r="A2486">
        <v>2484</v>
      </c>
      <c r="B2486" s="1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8279</v>
      </c>
      <c r="O2486" t="s">
        <v>8283</v>
      </c>
      <c r="P2486" s="16">
        <f t="shared" si="76"/>
        <v>40771.916701388887</v>
      </c>
      <c r="Q2486" s="17">
        <f t="shared" si="77"/>
        <v>2011</v>
      </c>
    </row>
    <row r="2487" spans="1:17" ht="48" hidden="1" x14ac:dyDescent="0.2">
      <c r="A2487">
        <v>2485</v>
      </c>
      <c r="B2487" s="1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8279</v>
      </c>
      <c r="O2487" t="s">
        <v>8283</v>
      </c>
      <c r="P2487" s="16">
        <f t="shared" si="76"/>
        <v>40793.998599537037</v>
      </c>
      <c r="Q2487" s="17">
        <f t="shared" si="77"/>
        <v>2011</v>
      </c>
    </row>
    <row r="2488" spans="1:17" ht="48" hidden="1" x14ac:dyDescent="0.2">
      <c r="A2488">
        <v>2486</v>
      </c>
      <c r="B2488" s="1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8279</v>
      </c>
      <c r="O2488" t="s">
        <v>8283</v>
      </c>
      <c r="P2488" s="16">
        <f t="shared" si="76"/>
        <v>40991.708055555559</v>
      </c>
      <c r="Q2488" s="17">
        <f t="shared" si="77"/>
        <v>2012</v>
      </c>
    </row>
    <row r="2489" spans="1:17" ht="48" hidden="1" x14ac:dyDescent="0.2">
      <c r="A2489">
        <v>2487</v>
      </c>
      <c r="B2489" s="1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8279</v>
      </c>
      <c r="O2489" t="s">
        <v>8283</v>
      </c>
      <c r="P2489" s="16">
        <f t="shared" si="76"/>
        <v>41026.083298611113</v>
      </c>
      <c r="Q2489" s="17">
        <f t="shared" si="77"/>
        <v>2012</v>
      </c>
    </row>
    <row r="2490" spans="1:17" ht="48" hidden="1" x14ac:dyDescent="0.2">
      <c r="A2490">
        <v>2488</v>
      </c>
      <c r="B2490" s="1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8279</v>
      </c>
      <c r="O2490" t="s">
        <v>8283</v>
      </c>
      <c r="P2490" s="16">
        <f t="shared" si="76"/>
        <v>40833.633194444446</v>
      </c>
      <c r="Q2490" s="17">
        <f t="shared" si="77"/>
        <v>2011</v>
      </c>
    </row>
    <row r="2491" spans="1:17" ht="48" hidden="1" x14ac:dyDescent="0.2">
      <c r="A2491">
        <v>2489</v>
      </c>
      <c r="B2491" s="1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8279</v>
      </c>
      <c r="O2491" t="s">
        <v>8283</v>
      </c>
      <c r="P2491" s="16">
        <f t="shared" si="76"/>
        <v>41373.690266203703</v>
      </c>
      <c r="Q2491" s="17">
        <f t="shared" si="77"/>
        <v>2013</v>
      </c>
    </row>
    <row r="2492" spans="1:17" ht="48" hidden="1" x14ac:dyDescent="0.2">
      <c r="A2492">
        <v>2490</v>
      </c>
      <c r="B2492" s="1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8279</v>
      </c>
      <c r="O2492" t="s">
        <v>8283</v>
      </c>
      <c r="P2492" s="16">
        <f t="shared" si="76"/>
        <v>41023.227731481478</v>
      </c>
      <c r="Q2492" s="17">
        <f t="shared" si="77"/>
        <v>2012</v>
      </c>
    </row>
    <row r="2493" spans="1:17" ht="48" hidden="1" x14ac:dyDescent="0.2">
      <c r="A2493">
        <v>2491</v>
      </c>
      <c r="B2493" s="1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8279</v>
      </c>
      <c r="O2493" t="s">
        <v>8283</v>
      </c>
      <c r="P2493" s="16">
        <f t="shared" si="76"/>
        <v>40542.839282407411</v>
      </c>
      <c r="Q2493" s="17">
        <f t="shared" si="77"/>
        <v>2010</v>
      </c>
    </row>
    <row r="2494" spans="1:17" ht="32" hidden="1" x14ac:dyDescent="0.2">
      <c r="A2494">
        <v>2492</v>
      </c>
      <c r="B2494" s="1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8279</v>
      </c>
      <c r="O2494" t="s">
        <v>8283</v>
      </c>
      <c r="P2494" s="16">
        <f t="shared" si="76"/>
        <v>41024.985972222225</v>
      </c>
      <c r="Q2494" s="17">
        <f t="shared" si="77"/>
        <v>2012</v>
      </c>
    </row>
    <row r="2495" spans="1:17" ht="48" hidden="1" x14ac:dyDescent="0.2">
      <c r="A2495">
        <v>2493</v>
      </c>
      <c r="B2495" s="1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8279</v>
      </c>
      <c r="O2495" t="s">
        <v>8283</v>
      </c>
      <c r="P2495" s="16">
        <f t="shared" si="76"/>
        <v>41348.168287037035</v>
      </c>
      <c r="Q2495" s="17">
        <f t="shared" si="77"/>
        <v>2013</v>
      </c>
    </row>
    <row r="2496" spans="1:17" ht="48" hidden="1" x14ac:dyDescent="0.2">
      <c r="A2496">
        <v>2494</v>
      </c>
      <c r="B2496" s="1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8279</v>
      </c>
      <c r="O2496" t="s">
        <v>8283</v>
      </c>
      <c r="P2496" s="16">
        <f t="shared" si="76"/>
        <v>41022.645185185182</v>
      </c>
      <c r="Q2496" s="17">
        <f t="shared" si="77"/>
        <v>2012</v>
      </c>
    </row>
    <row r="2497" spans="1:17" ht="48" hidden="1" x14ac:dyDescent="0.2">
      <c r="A2497">
        <v>2495</v>
      </c>
      <c r="B2497" s="1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8279</v>
      </c>
      <c r="O2497" t="s">
        <v>8283</v>
      </c>
      <c r="P2497" s="16">
        <f t="shared" si="76"/>
        <v>41036.946469907409</v>
      </c>
      <c r="Q2497" s="17">
        <f t="shared" si="77"/>
        <v>2012</v>
      </c>
    </row>
    <row r="2498" spans="1:17" ht="32" hidden="1" x14ac:dyDescent="0.2">
      <c r="A2498">
        <v>2496</v>
      </c>
      <c r="B2498" s="1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8279</v>
      </c>
      <c r="O2498" t="s">
        <v>8283</v>
      </c>
      <c r="P2498" s="16">
        <f t="shared" si="76"/>
        <v>41327.996435185189</v>
      </c>
      <c r="Q2498" s="17">
        <f t="shared" si="77"/>
        <v>2013</v>
      </c>
    </row>
    <row r="2499" spans="1:17" ht="48" hidden="1" x14ac:dyDescent="0.2">
      <c r="A2499">
        <v>2497</v>
      </c>
      <c r="B2499" s="1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8279</v>
      </c>
      <c r="O2499" t="s">
        <v>8283</v>
      </c>
      <c r="P2499" s="16">
        <f t="shared" ref="P2499:P2562" si="78">(((J2499/60)/60)/24)+DATE(1970,1,1)</f>
        <v>40730.878912037035</v>
      </c>
      <c r="Q2499" s="17">
        <f t="shared" ref="Q2499:Q2562" si="79">YEAR(P2499)</f>
        <v>2011</v>
      </c>
    </row>
    <row r="2500" spans="1:17" ht="48" hidden="1" x14ac:dyDescent="0.2">
      <c r="A2500">
        <v>2498</v>
      </c>
      <c r="B2500" s="1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8279</v>
      </c>
      <c r="O2500" t="s">
        <v>8283</v>
      </c>
      <c r="P2500" s="16">
        <f t="shared" si="78"/>
        <v>42017.967442129629</v>
      </c>
      <c r="Q2500" s="17">
        <f t="shared" si="79"/>
        <v>2015</v>
      </c>
    </row>
    <row r="2501" spans="1:17" ht="48" hidden="1" x14ac:dyDescent="0.2">
      <c r="A2501">
        <v>2499</v>
      </c>
      <c r="B2501" s="1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8279</v>
      </c>
      <c r="O2501" t="s">
        <v>8283</v>
      </c>
      <c r="P2501" s="16">
        <f t="shared" si="78"/>
        <v>41226.648576388885</v>
      </c>
      <c r="Q2501" s="17">
        <f t="shared" si="79"/>
        <v>2012</v>
      </c>
    </row>
    <row r="2502" spans="1:17" ht="48" hidden="1" x14ac:dyDescent="0.2">
      <c r="A2502">
        <v>2500</v>
      </c>
      <c r="B2502" s="1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8279</v>
      </c>
      <c r="O2502" t="s">
        <v>8283</v>
      </c>
      <c r="P2502" s="16">
        <f t="shared" si="78"/>
        <v>41053.772858796299</v>
      </c>
      <c r="Q2502" s="17">
        <f t="shared" si="79"/>
        <v>2012</v>
      </c>
    </row>
    <row r="2503" spans="1:17" ht="48" hidden="1" x14ac:dyDescent="0.2">
      <c r="A2503">
        <v>2501</v>
      </c>
      <c r="B2503" s="1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8290</v>
      </c>
      <c r="O2503" t="s">
        <v>8307</v>
      </c>
      <c r="P2503" s="16">
        <f t="shared" si="78"/>
        <v>42244.776666666665</v>
      </c>
      <c r="Q2503" s="17">
        <f t="shared" si="79"/>
        <v>2015</v>
      </c>
    </row>
    <row r="2504" spans="1:17" ht="48" hidden="1" x14ac:dyDescent="0.2">
      <c r="A2504">
        <v>2502</v>
      </c>
      <c r="B2504" s="1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8290</v>
      </c>
      <c r="O2504" t="s">
        <v>8307</v>
      </c>
      <c r="P2504" s="16">
        <f t="shared" si="78"/>
        <v>41858.825439814813</v>
      </c>
      <c r="Q2504" s="17">
        <f t="shared" si="79"/>
        <v>2014</v>
      </c>
    </row>
    <row r="2505" spans="1:17" ht="48" hidden="1" x14ac:dyDescent="0.2">
      <c r="A2505">
        <v>2503</v>
      </c>
      <c r="B2505" s="1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8290</v>
      </c>
      <c r="O2505" t="s">
        <v>8307</v>
      </c>
      <c r="P2505" s="16">
        <f t="shared" si="78"/>
        <v>42498.899398148147</v>
      </c>
      <c r="Q2505" s="17">
        <f t="shared" si="79"/>
        <v>2016</v>
      </c>
    </row>
    <row r="2506" spans="1:17" ht="32" hidden="1" x14ac:dyDescent="0.2">
      <c r="A2506">
        <v>2504</v>
      </c>
      <c r="B2506" s="1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8290</v>
      </c>
      <c r="O2506" t="s">
        <v>8307</v>
      </c>
      <c r="P2506" s="16">
        <f t="shared" si="78"/>
        <v>41928.015439814815</v>
      </c>
      <c r="Q2506" s="17">
        <f t="shared" si="79"/>
        <v>2014</v>
      </c>
    </row>
    <row r="2507" spans="1:17" ht="64" hidden="1" x14ac:dyDescent="0.2">
      <c r="A2507">
        <v>2505</v>
      </c>
      <c r="B2507" s="1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8290</v>
      </c>
      <c r="O2507" t="s">
        <v>8307</v>
      </c>
      <c r="P2507" s="16">
        <f t="shared" si="78"/>
        <v>42047.05574074074</v>
      </c>
      <c r="Q2507" s="17">
        <f t="shared" si="79"/>
        <v>2015</v>
      </c>
    </row>
    <row r="2508" spans="1:17" ht="48" hidden="1" x14ac:dyDescent="0.2">
      <c r="A2508">
        <v>2506</v>
      </c>
      <c r="B2508" s="1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8290</v>
      </c>
      <c r="O2508" t="s">
        <v>8307</v>
      </c>
      <c r="P2508" s="16">
        <f t="shared" si="78"/>
        <v>42258.297094907408</v>
      </c>
      <c r="Q2508" s="17">
        <f t="shared" si="79"/>
        <v>2015</v>
      </c>
    </row>
    <row r="2509" spans="1:17" ht="16" hidden="1" x14ac:dyDescent="0.2">
      <c r="A2509">
        <v>2507</v>
      </c>
      <c r="B2509" s="1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8290</v>
      </c>
      <c r="O2509" t="s">
        <v>8307</v>
      </c>
      <c r="P2509" s="16">
        <f t="shared" si="78"/>
        <v>42105.072962962964</v>
      </c>
      <c r="Q2509" s="17">
        <f t="shared" si="79"/>
        <v>2015</v>
      </c>
    </row>
    <row r="2510" spans="1:17" ht="48" hidden="1" x14ac:dyDescent="0.2">
      <c r="A2510">
        <v>2508</v>
      </c>
      <c r="B2510" s="1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8290</v>
      </c>
      <c r="O2510" t="s">
        <v>8307</v>
      </c>
      <c r="P2510" s="16">
        <f t="shared" si="78"/>
        <v>41835.951782407406</v>
      </c>
      <c r="Q2510" s="17">
        <f t="shared" si="79"/>
        <v>2014</v>
      </c>
    </row>
    <row r="2511" spans="1:17" ht="48" hidden="1" x14ac:dyDescent="0.2">
      <c r="A2511">
        <v>2509</v>
      </c>
      <c r="B2511" s="1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8290</v>
      </c>
      <c r="O2511" t="s">
        <v>8307</v>
      </c>
      <c r="P2511" s="16">
        <f t="shared" si="78"/>
        <v>42058.809594907405</v>
      </c>
      <c r="Q2511" s="17">
        <f t="shared" si="79"/>
        <v>2015</v>
      </c>
    </row>
    <row r="2512" spans="1:17" ht="48" hidden="1" x14ac:dyDescent="0.2">
      <c r="A2512">
        <v>2510</v>
      </c>
      <c r="B2512" s="1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8290</v>
      </c>
      <c r="O2512" t="s">
        <v>8307</v>
      </c>
      <c r="P2512" s="16">
        <f t="shared" si="78"/>
        <v>42078.997361111105</v>
      </c>
      <c r="Q2512" s="17">
        <f t="shared" si="79"/>
        <v>2015</v>
      </c>
    </row>
    <row r="2513" spans="1:17" ht="48" hidden="1" x14ac:dyDescent="0.2">
      <c r="A2513">
        <v>2511</v>
      </c>
      <c r="B2513" s="1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8290</v>
      </c>
      <c r="O2513" t="s">
        <v>8307</v>
      </c>
      <c r="P2513" s="16">
        <f t="shared" si="78"/>
        <v>42371.446909722217</v>
      </c>
      <c r="Q2513" s="17">
        <f t="shared" si="79"/>
        <v>2016</v>
      </c>
    </row>
    <row r="2514" spans="1:17" ht="48" hidden="1" x14ac:dyDescent="0.2">
      <c r="A2514">
        <v>2512</v>
      </c>
      <c r="B2514" s="1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8290</v>
      </c>
      <c r="O2514" t="s">
        <v>8307</v>
      </c>
      <c r="P2514" s="16">
        <f t="shared" si="78"/>
        <v>41971.876863425925</v>
      </c>
      <c r="Q2514" s="17">
        <f t="shared" si="79"/>
        <v>2014</v>
      </c>
    </row>
    <row r="2515" spans="1:17" ht="48" hidden="1" x14ac:dyDescent="0.2">
      <c r="A2515">
        <v>2513</v>
      </c>
      <c r="B2515" s="1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8290</v>
      </c>
      <c r="O2515" t="s">
        <v>8307</v>
      </c>
      <c r="P2515" s="16">
        <f t="shared" si="78"/>
        <v>42732.00681712963</v>
      </c>
      <c r="Q2515" s="17">
        <f t="shared" si="79"/>
        <v>2016</v>
      </c>
    </row>
    <row r="2516" spans="1:17" ht="48" hidden="1" x14ac:dyDescent="0.2">
      <c r="A2516">
        <v>2514</v>
      </c>
      <c r="B2516" s="1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8290</v>
      </c>
      <c r="O2516" t="s">
        <v>8307</v>
      </c>
      <c r="P2516" s="16">
        <f t="shared" si="78"/>
        <v>41854.389780092592</v>
      </c>
      <c r="Q2516" s="17">
        <f t="shared" si="79"/>
        <v>2014</v>
      </c>
    </row>
    <row r="2517" spans="1:17" ht="48" hidden="1" x14ac:dyDescent="0.2">
      <c r="A2517">
        <v>2515</v>
      </c>
      <c r="B2517" s="1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8290</v>
      </c>
      <c r="O2517" t="s">
        <v>8307</v>
      </c>
      <c r="P2517" s="16">
        <f t="shared" si="78"/>
        <v>42027.839733796296</v>
      </c>
      <c r="Q2517" s="17">
        <f t="shared" si="79"/>
        <v>2015</v>
      </c>
    </row>
    <row r="2518" spans="1:17" ht="48" hidden="1" x14ac:dyDescent="0.2">
      <c r="A2518">
        <v>2516</v>
      </c>
      <c r="B2518" s="1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8290</v>
      </c>
      <c r="O2518" t="s">
        <v>8307</v>
      </c>
      <c r="P2518" s="16">
        <f t="shared" si="78"/>
        <v>41942.653379629628</v>
      </c>
      <c r="Q2518" s="17">
        <f t="shared" si="79"/>
        <v>2014</v>
      </c>
    </row>
    <row r="2519" spans="1:17" ht="48" hidden="1" x14ac:dyDescent="0.2">
      <c r="A2519">
        <v>2517</v>
      </c>
      <c r="B2519" s="1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8290</v>
      </c>
      <c r="O2519" t="s">
        <v>8307</v>
      </c>
      <c r="P2519" s="16">
        <f t="shared" si="78"/>
        <v>42052.802430555559</v>
      </c>
      <c r="Q2519" s="17">
        <f t="shared" si="79"/>
        <v>2015</v>
      </c>
    </row>
    <row r="2520" spans="1:17" ht="48" hidden="1" x14ac:dyDescent="0.2">
      <c r="A2520">
        <v>2518</v>
      </c>
      <c r="B2520" s="1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8290</v>
      </c>
      <c r="O2520" t="s">
        <v>8307</v>
      </c>
      <c r="P2520" s="16">
        <f t="shared" si="78"/>
        <v>41926.680879629632</v>
      </c>
      <c r="Q2520" s="17">
        <f t="shared" si="79"/>
        <v>2014</v>
      </c>
    </row>
    <row r="2521" spans="1:17" ht="32" hidden="1" x14ac:dyDescent="0.2">
      <c r="A2521">
        <v>2519</v>
      </c>
      <c r="B2521" s="1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8290</v>
      </c>
      <c r="O2521" t="s">
        <v>8307</v>
      </c>
      <c r="P2521" s="16">
        <f t="shared" si="78"/>
        <v>41809.155138888891</v>
      </c>
      <c r="Q2521" s="17">
        <f t="shared" si="79"/>
        <v>2014</v>
      </c>
    </row>
    <row r="2522" spans="1:17" ht="48" hidden="1" x14ac:dyDescent="0.2">
      <c r="A2522">
        <v>2520</v>
      </c>
      <c r="B2522" s="1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8290</v>
      </c>
      <c r="O2522" t="s">
        <v>8307</v>
      </c>
      <c r="P2522" s="16">
        <f t="shared" si="78"/>
        <v>42612.600520833337</v>
      </c>
      <c r="Q2522" s="17">
        <f t="shared" si="79"/>
        <v>2016</v>
      </c>
    </row>
    <row r="2523" spans="1:17" ht="48" hidden="1" x14ac:dyDescent="0.2">
      <c r="A2523">
        <v>2521</v>
      </c>
      <c r="B2523" s="1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8279</v>
      </c>
      <c r="O2523" t="s">
        <v>8308</v>
      </c>
      <c r="P2523" s="16">
        <f t="shared" si="78"/>
        <v>42269.967835648145</v>
      </c>
      <c r="Q2523" s="17">
        <f t="shared" si="79"/>
        <v>2015</v>
      </c>
    </row>
    <row r="2524" spans="1:17" ht="48" hidden="1" x14ac:dyDescent="0.2">
      <c r="A2524">
        <v>2522</v>
      </c>
      <c r="B2524" s="1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8279</v>
      </c>
      <c r="O2524" t="s">
        <v>8308</v>
      </c>
      <c r="P2524" s="16">
        <f t="shared" si="78"/>
        <v>42460.573611111111</v>
      </c>
      <c r="Q2524" s="17">
        <f t="shared" si="79"/>
        <v>2016</v>
      </c>
    </row>
    <row r="2525" spans="1:17" ht="48" hidden="1" x14ac:dyDescent="0.2">
      <c r="A2525">
        <v>2523</v>
      </c>
      <c r="B2525" s="1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8279</v>
      </c>
      <c r="O2525" t="s">
        <v>8308</v>
      </c>
      <c r="P2525" s="16">
        <f t="shared" si="78"/>
        <v>41930.975601851853</v>
      </c>
      <c r="Q2525" s="17">
        <f t="shared" si="79"/>
        <v>2014</v>
      </c>
    </row>
    <row r="2526" spans="1:17" ht="32" hidden="1" x14ac:dyDescent="0.2">
      <c r="A2526">
        <v>2524</v>
      </c>
      <c r="B2526" s="1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8279</v>
      </c>
      <c r="O2526" t="s">
        <v>8308</v>
      </c>
      <c r="P2526" s="16">
        <f t="shared" si="78"/>
        <v>41961.807372685187</v>
      </c>
      <c r="Q2526" s="17">
        <f t="shared" si="79"/>
        <v>2014</v>
      </c>
    </row>
    <row r="2527" spans="1:17" ht="48" hidden="1" x14ac:dyDescent="0.2">
      <c r="A2527">
        <v>2525</v>
      </c>
      <c r="B2527" s="1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8279</v>
      </c>
      <c r="O2527" t="s">
        <v>8308</v>
      </c>
      <c r="P2527" s="16">
        <f t="shared" si="78"/>
        <v>41058.844571759262</v>
      </c>
      <c r="Q2527" s="17">
        <f t="shared" si="79"/>
        <v>2012</v>
      </c>
    </row>
    <row r="2528" spans="1:17" ht="48" hidden="1" x14ac:dyDescent="0.2">
      <c r="A2528">
        <v>2526</v>
      </c>
      <c r="B2528" s="1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8279</v>
      </c>
      <c r="O2528" t="s">
        <v>8308</v>
      </c>
      <c r="P2528" s="16">
        <f t="shared" si="78"/>
        <v>41953.091134259259</v>
      </c>
      <c r="Q2528" s="17">
        <f t="shared" si="79"/>
        <v>2014</v>
      </c>
    </row>
    <row r="2529" spans="1:17" ht="48" hidden="1" x14ac:dyDescent="0.2">
      <c r="A2529">
        <v>2527</v>
      </c>
      <c r="B2529" s="1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8279</v>
      </c>
      <c r="O2529" t="s">
        <v>8308</v>
      </c>
      <c r="P2529" s="16">
        <f t="shared" si="78"/>
        <v>41546.75105324074</v>
      </c>
      <c r="Q2529" s="17">
        <f t="shared" si="79"/>
        <v>2013</v>
      </c>
    </row>
    <row r="2530" spans="1:17" ht="48" hidden="1" x14ac:dyDescent="0.2">
      <c r="A2530">
        <v>2528</v>
      </c>
      <c r="B2530" s="1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8279</v>
      </c>
      <c r="O2530" t="s">
        <v>8308</v>
      </c>
      <c r="P2530" s="16">
        <f t="shared" si="78"/>
        <v>42217.834525462968</v>
      </c>
      <c r="Q2530" s="17">
        <f t="shared" si="79"/>
        <v>2015</v>
      </c>
    </row>
    <row r="2531" spans="1:17" ht="32" hidden="1" x14ac:dyDescent="0.2">
      <c r="A2531">
        <v>2529</v>
      </c>
      <c r="B2531" s="1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8279</v>
      </c>
      <c r="O2531" t="s">
        <v>8308</v>
      </c>
      <c r="P2531" s="16">
        <f t="shared" si="78"/>
        <v>40948.080729166664</v>
      </c>
      <c r="Q2531" s="17">
        <f t="shared" si="79"/>
        <v>2012</v>
      </c>
    </row>
    <row r="2532" spans="1:17" ht="48" hidden="1" x14ac:dyDescent="0.2">
      <c r="A2532">
        <v>2530</v>
      </c>
      <c r="B2532" s="1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8279</v>
      </c>
      <c r="O2532" t="s">
        <v>8308</v>
      </c>
      <c r="P2532" s="16">
        <f t="shared" si="78"/>
        <v>42081.864641203705</v>
      </c>
      <c r="Q2532" s="17">
        <f t="shared" si="79"/>
        <v>2015</v>
      </c>
    </row>
    <row r="2533" spans="1:17" ht="48" hidden="1" x14ac:dyDescent="0.2">
      <c r="A2533">
        <v>2531</v>
      </c>
      <c r="B2533" s="1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8279</v>
      </c>
      <c r="O2533" t="s">
        <v>8308</v>
      </c>
      <c r="P2533" s="16">
        <f t="shared" si="78"/>
        <v>42208.680023148147</v>
      </c>
      <c r="Q2533" s="17">
        <f t="shared" si="79"/>
        <v>2015</v>
      </c>
    </row>
    <row r="2534" spans="1:17" ht="48" hidden="1" x14ac:dyDescent="0.2">
      <c r="A2534">
        <v>2532</v>
      </c>
      <c r="B2534" s="1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8279</v>
      </c>
      <c r="O2534" t="s">
        <v>8308</v>
      </c>
      <c r="P2534" s="16">
        <f t="shared" si="78"/>
        <v>41107.849143518521</v>
      </c>
      <c r="Q2534" s="17">
        <f t="shared" si="79"/>
        <v>2012</v>
      </c>
    </row>
    <row r="2535" spans="1:17" ht="48" hidden="1" x14ac:dyDescent="0.2">
      <c r="A2535">
        <v>2533</v>
      </c>
      <c r="B2535" s="1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8279</v>
      </c>
      <c r="O2535" t="s">
        <v>8308</v>
      </c>
      <c r="P2535" s="16">
        <f t="shared" si="78"/>
        <v>41304.751284722224</v>
      </c>
      <c r="Q2535" s="17">
        <f t="shared" si="79"/>
        <v>2013</v>
      </c>
    </row>
    <row r="2536" spans="1:17" ht="64" hidden="1" x14ac:dyDescent="0.2">
      <c r="A2536">
        <v>2534</v>
      </c>
      <c r="B2536" s="1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8279</v>
      </c>
      <c r="O2536" t="s">
        <v>8308</v>
      </c>
      <c r="P2536" s="16">
        <f t="shared" si="78"/>
        <v>40127.700370370374</v>
      </c>
      <c r="Q2536" s="17">
        <f t="shared" si="79"/>
        <v>2009</v>
      </c>
    </row>
    <row r="2537" spans="1:17" ht="16" hidden="1" x14ac:dyDescent="0.2">
      <c r="A2537">
        <v>2535</v>
      </c>
      <c r="B2537" s="1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8279</v>
      </c>
      <c r="O2537" t="s">
        <v>8308</v>
      </c>
      <c r="P2537" s="16">
        <f t="shared" si="78"/>
        <v>41943.791030092594</v>
      </c>
      <c r="Q2537" s="17">
        <f t="shared" si="79"/>
        <v>2014</v>
      </c>
    </row>
    <row r="2538" spans="1:17" ht="48" hidden="1" x14ac:dyDescent="0.2">
      <c r="A2538">
        <v>2536</v>
      </c>
      <c r="B2538" s="1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8279</v>
      </c>
      <c r="O2538" t="s">
        <v>8308</v>
      </c>
      <c r="P2538" s="16">
        <f t="shared" si="78"/>
        <v>41464.106087962966</v>
      </c>
      <c r="Q2538" s="17">
        <f t="shared" si="79"/>
        <v>2013</v>
      </c>
    </row>
    <row r="2539" spans="1:17" ht="48" hidden="1" x14ac:dyDescent="0.2">
      <c r="A2539">
        <v>2537</v>
      </c>
      <c r="B2539" s="1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8279</v>
      </c>
      <c r="O2539" t="s">
        <v>8308</v>
      </c>
      <c r="P2539" s="16">
        <f t="shared" si="78"/>
        <v>40696.648784722223</v>
      </c>
      <c r="Q2539" s="17">
        <f t="shared" si="79"/>
        <v>2011</v>
      </c>
    </row>
    <row r="2540" spans="1:17" ht="32" hidden="1" x14ac:dyDescent="0.2">
      <c r="A2540">
        <v>2538</v>
      </c>
      <c r="B2540" s="1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8279</v>
      </c>
      <c r="O2540" t="s">
        <v>8308</v>
      </c>
      <c r="P2540" s="16">
        <f t="shared" si="78"/>
        <v>41298.509965277779</v>
      </c>
      <c r="Q2540" s="17">
        <f t="shared" si="79"/>
        <v>2013</v>
      </c>
    </row>
    <row r="2541" spans="1:17" ht="48" hidden="1" x14ac:dyDescent="0.2">
      <c r="A2541">
        <v>2539</v>
      </c>
      <c r="B2541" s="1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8279</v>
      </c>
      <c r="O2541" t="s">
        <v>8308</v>
      </c>
      <c r="P2541" s="16">
        <f t="shared" si="78"/>
        <v>41977.902222222227</v>
      </c>
      <c r="Q2541" s="17">
        <f t="shared" si="79"/>
        <v>2014</v>
      </c>
    </row>
    <row r="2542" spans="1:17" ht="48" hidden="1" x14ac:dyDescent="0.2">
      <c r="A2542">
        <v>2540</v>
      </c>
      <c r="B2542" s="1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8279</v>
      </c>
      <c r="O2542" t="s">
        <v>8308</v>
      </c>
      <c r="P2542" s="16">
        <f t="shared" si="78"/>
        <v>40785.675011574072</v>
      </c>
      <c r="Q2542" s="17">
        <f t="shared" si="79"/>
        <v>2011</v>
      </c>
    </row>
    <row r="2543" spans="1:17" ht="48" hidden="1" x14ac:dyDescent="0.2">
      <c r="A2543">
        <v>2541</v>
      </c>
      <c r="B2543" s="1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8279</v>
      </c>
      <c r="O2543" t="s">
        <v>8308</v>
      </c>
      <c r="P2543" s="16">
        <f t="shared" si="78"/>
        <v>41483.449282407404</v>
      </c>
      <c r="Q2543" s="17">
        <f t="shared" si="79"/>
        <v>2013</v>
      </c>
    </row>
    <row r="2544" spans="1:17" ht="48" hidden="1" x14ac:dyDescent="0.2">
      <c r="A2544">
        <v>2542</v>
      </c>
      <c r="B2544" s="1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8279</v>
      </c>
      <c r="O2544" t="s">
        <v>8308</v>
      </c>
      <c r="P2544" s="16">
        <f t="shared" si="78"/>
        <v>41509.426585648151</v>
      </c>
      <c r="Q2544" s="17">
        <f t="shared" si="79"/>
        <v>2013</v>
      </c>
    </row>
    <row r="2545" spans="1:17" ht="48" hidden="1" x14ac:dyDescent="0.2">
      <c r="A2545">
        <v>2543</v>
      </c>
      <c r="B2545" s="1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8279</v>
      </c>
      <c r="O2545" t="s">
        <v>8308</v>
      </c>
      <c r="P2545" s="16">
        <f t="shared" si="78"/>
        <v>40514.107615740737</v>
      </c>
      <c r="Q2545" s="17">
        <f t="shared" si="79"/>
        <v>2010</v>
      </c>
    </row>
    <row r="2546" spans="1:17" ht="48" hidden="1" x14ac:dyDescent="0.2">
      <c r="A2546">
        <v>2544</v>
      </c>
      <c r="B2546" s="1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8279</v>
      </c>
      <c r="O2546" t="s">
        <v>8308</v>
      </c>
      <c r="P2546" s="16">
        <f t="shared" si="78"/>
        <v>41068.520474537036</v>
      </c>
      <c r="Q2546" s="17">
        <f t="shared" si="79"/>
        <v>2012</v>
      </c>
    </row>
    <row r="2547" spans="1:17" ht="48" hidden="1" x14ac:dyDescent="0.2">
      <c r="A2547">
        <v>2545</v>
      </c>
      <c r="B2547" s="1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8279</v>
      </c>
      <c r="O2547" t="s">
        <v>8308</v>
      </c>
      <c r="P2547" s="16">
        <f t="shared" si="78"/>
        <v>42027.13817129629</v>
      </c>
      <c r="Q2547" s="17">
        <f t="shared" si="79"/>
        <v>2015</v>
      </c>
    </row>
    <row r="2548" spans="1:17" ht="48" hidden="1" x14ac:dyDescent="0.2">
      <c r="A2548">
        <v>2546</v>
      </c>
      <c r="B2548" s="1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8279</v>
      </c>
      <c r="O2548" t="s">
        <v>8308</v>
      </c>
      <c r="P2548" s="16">
        <f t="shared" si="78"/>
        <v>41524.858553240738</v>
      </c>
      <c r="Q2548" s="17">
        <f t="shared" si="79"/>
        <v>2013</v>
      </c>
    </row>
    <row r="2549" spans="1:17" ht="48" hidden="1" x14ac:dyDescent="0.2">
      <c r="A2549">
        <v>2547</v>
      </c>
      <c r="B2549" s="1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8279</v>
      </c>
      <c r="O2549" t="s">
        <v>8308</v>
      </c>
      <c r="P2549" s="16">
        <f t="shared" si="78"/>
        <v>40973.773182870369</v>
      </c>
      <c r="Q2549" s="17">
        <f t="shared" si="79"/>
        <v>2012</v>
      </c>
    </row>
    <row r="2550" spans="1:17" ht="48" hidden="1" x14ac:dyDescent="0.2">
      <c r="A2550">
        <v>2548</v>
      </c>
      <c r="B2550" s="1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8279</v>
      </c>
      <c r="O2550" t="s">
        <v>8308</v>
      </c>
      <c r="P2550" s="16">
        <f t="shared" si="78"/>
        <v>42618.625428240746</v>
      </c>
      <c r="Q2550" s="17">
        <f t="shared" si="79"/>
        <v>2016</v>
      </c>
    </row>
    <row r="2551" spans="1:17" ht="48" hidden="1" x14ac:dyDescent="0.2">
      <c r="A2551">
        <v>2549</v>
      </c>
      <c r="B2551" s="1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8279</v>
      </c>
      <c r="O2551" t="s">
        <v>8308</v>
      </c>
      <c r="P2551" s="16">
        <f t="shared" si="78"/>
        <v>41390.757754629631</v>
      </c>
      <c r="Q2551" s="17">
        <f t="shared" si="79"/>
        <v>2013</v>
      </c>
    </row>
    <row r="2552" spans="1:17" ht="48" hidden="1" x14ac:dyDescent="0.2">
      <c r="A2552">
        <v>2550</v>
      </c>
      <c r="B2552" s="1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8279</v>
      </c>
      <c r="O2552" t="s">
        <v>8308</v>
      </c>
      <c r="P2552" s="16">
        <f t="shared" si="78"/>
        <v>42228.634328703702</v>
      </c>
      <c r="Q2552" s="17">
        <f t="shared" si="79"/>
        <v>2015</v>
      </c>
    </row>
    <row r="2553" spans="1:17" ht="48" hidden="1" x14ac:dyDescent="0.2">
      <c r="A2553">
        <v>2551</v>
      </c>
      <c r="B2553" s="1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8279</v>
      </c>
      <c r="O2553" t="s">
        <v>8308</v>
      </c>
      <c r="P2553" s="16">
        <f t="shared" si="78"/>
        <v>40961.252141203702</v>
      </c>
      <c r="Q2553" s="17">
        <f t="shared" si="79"/>
        <v>2012</v>
      </c>
    </row>
    <row r="2554" spans="1:17" ht="48" hidden="1" x14ac:dyDescent="0.2">
      <c r="A2554">
        <v>2552</v>
      </c>
      <c r="B2554" s="1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8279</v>
      </c>
      <c r="O2554" t="s">
        <v>8308</v>
      </c>
      <c r="P2554" s="16">
        <f t="shared" si="78"/>
        <v>42769.809965277775</v>
      </c>
      <c r="Q2554" s="17">
        <f t="shared" si="79"/>
        <v>2017</v>
      </c>
    </row>
    <row r="2555" spans="1:17" ht="48" hidden="1" x14ac:dyDescent="0.2">
      <c r="A2555">
        <v>2553</v>
      </c>
      <c r="B2555" s="1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8279</v>
      </c>
      <c r="O2555" t="s">
        <v>8308</v>
      </c>
      <c r="P2555" s="16">
        <f t="shared" si="78"/>
        <v>41113.199155092596</v>
      </c>
      <c r="Q2555" s="17">
        <f t="shared" si="79"/>
        <v>2012</v>
      </c>
    </row>
    <row r="2556" spans="1:17" ht="48" hidden="1" x14ac:dyDescent="0.2">
      <c r="A2556">
        <v>2554</v>
      </c>
      <c r="B2556" s="1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8279</v>
      </c>
      <c r="O2556" t="s">
        <v>8308</v>
      </c>
      <c r="P2556" s="16">
        <f t="shared" si="78"/>
        <v>42125.078275462962</v>
      </c>
      <c r="Q2556" s="17">
        <f t="shared" si="79"/>
        <v>2015</v>
      </c>
    </row>
    <row r="2557" spans="1:17" ht="48" hidden="1" x14ac:dyDescent="0.2">
      <c r="A2557">
        <v>2555</v>
      </c>
      <c r="B2557" s="1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8279</v>
      </c>
      <c r="O2557" t="s">
        <v>8308</v>
      </c>
      <c r="P2557" s="16">
        <f t="shared" si="78"/>
        <v>41026.655011574076</v>
      </c>
      <c r="Q2557" s="17">
        <f t="shared" si="79"/>
        <v>2012</v>
      </c>
    </row>
    <row r="2558" spans="1:17" ht="48" hidden="1" x14ac:dyDescent="0.2">
      <c r="A2558">
        <v>2556</v>
      </c>
      <c r="B2558" s="1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8279</v>
      </c>
      <c r="O2558" t="s">
        <v>8308</v>
      </c>
      <c r="P2558" s="16">
        <f t="shared" si="78"/>
        <v>41222.991400462961</v>
      </c>
      <c r="Q2558" s="17">
        <f t="shared" si="79"/>
        <v>2012</v>
      </c>
    </row>
    <row r="2559" spans="1:17" ht="32" hidden="1" x14ac:dyDescent="0.2">
      <c r="A2559">
        <v>2557</v>
      </c>
      <c r="B2559" s="1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8279</v>
      </c>
      <c r="O2559" t="s">
        <v>8308</v>
      </c>
      <c r="P2559" s="16">
        <f t="shared" si="78"/>
        <v>41744.745208333334</v>
      </c>
      <c r="Q2559" s="17">
        <f t="shared" si="79"/>
        <v>2014</v>
      </c>
    </row>
    <row r="2560" spans="1:17" ht="32" hidden="1" x14ac:dyDescent="0.2">
      <c r="A2560">
        <v>2558</v>
      </c>
      <c r="B2560" s="1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8279</v>
      </c>
      <c r="O2560" t="s">
        <v>8308</v>
      </c>
      <c r="P2560" s="16">
        <f t="shared" si="78"/>
        <v>42093.860023148154</v>
      </c>
      <c r="Q2560" s="17">
        <f t="shared" si="79"/>
        <v>2015</v>
      </c>
    </row>
    <row r="2561" spans="1:17" ht="48" hidden="1" x14ac:dyDescent="0.2">
      <c r="A2561">
        <v>2559</v>
      </c>
      <c r="B2561" s="1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8279</v>
      </c>
      <c r="O2561" t="s">
        <v>8308</v>
      </c>
      <c r="P2561" s="16">
        <f t="shared" si="78"/>
        <v>40829.873657407406</v>
      </c>
      <c r="Q2561" s="17">
        <f t="shared" si="79"/>
        <v>2011</v>
      </c>
    </row>
    <row r="2562" spans="1:17" ht="48" hidden="1" x14ac:dyDescent="0.2">
      <c r="A2562">
        <v>2560</v>
      </c>
      <c r="B2562" s="1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8279</v>
      </c>
      <c r="O2562" t="s">
        <v>8308</v>
      </c>
      <c r="P2562" s="16">
        <f t="shared" si="78"/>
        <v>42039.951087962967</v>
      </c>
      <c r="Q2562" s="17">
        <f t="shared" si="79"/>
        <v>2015</v>
      </c>
    </row>
    <row r="2563" spans="1:17" ht="48" hidden="1" x14ac:dyDescent="0.2">
      <c r="A2563">
        <v>2561</v>
      </c>
      <c r="B2563" s="1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8290</v>
      </c>
      <c r="O2563" t="s">
        <v>8291</v>
      </c>
      <c r="P2563" s="16">
        <f t="shared" ref="P2563:P2626" si="80">(((J2563/60)/60)/24)+DATE(1970,1,1)</f>
        <v>42260.528807870374</v>
      </c>
      <c r="Q2563" s="17">
        <f t="shared" ref="Q2563:Q2626" si="81">YEAR(P2563)</f>
        <v>2015</v>
      </c>
    </row>
    <row r="2564" spans="1:17" ht="48" hidden="1" x14ac:dyDescent="0.2">
      <c r="A2564">
        <v>2562</v>
      </c>
      <c r="B2564" s="1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8290</v>
      </c>
      <c r="O2564" t="s">
        <v>8291</v>
      </c>
      <c r="P2564" s="16">
        <f t="shared" si="80"/>
        <v>42594.524756944447</v>
      </c>
      <c r="Q2564" s="17">
        <f t="shared" si="81"/>
        <v>2016</v>
      </c>
    </row>
    <row r="2565" spans="1:17" ht="32" hidden="1" x14ac:dyDescent="0.2">
      <c r="A2565">
        <v>2563</v>
      </c>
      <c r="B2565" s="1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8290</v>
      </c>
      <c r="O2565" t="s">
        <v>8291</v>
      </c>
      <c r="P2565" s="16">
        <f t="shared" si="80"/>
        <v>42155.139479166668</v>
      </c>
      <c r="Q2565" s="17">
        <f t="shared" si="81"/>
        <v>2015</v>
      </c>
    </row>
    <row r="2566" spans="1:17" ht="48" hidden="1" x14ac:dyDescent="0.2">
      <c r="A2566">
        <v>2564</v>
      </c>
      <c r="B2566" s="1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8290</v>
      </c>
      <c r="O2566" t="s">
        <v>8291</v>
      </c>
      <c r="P2566" s="16">
        <f t="shared" si="80"/>
        <v>41822.040497685186</v>
      </c>
      <c r="Q2566" s="17">
        <f t="shared" si="81"/>
        <v>2014</v>
      </c>
    </row>
    <row r="2567" spans="1:17" ht="48" hidden="1" x14ac:dyDescent="0.2">
      <c r="A2567">
        <v>2565</v>
      </c>
      <c r="B2567" s="1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8290</v>
      </c>
      <c r="O2567" t="s">
        <v>8291</v>
      </c>
      <c r="P2567" s="16">
        <f t="shared" si="80"/>
        <v>42440.650335648148</v>
      </c>
      <c r="Q2567" s="17">
        <f t="shared" si="81"/>
        <v>2016</v>
      </c>
    </row>
    <row r="2568" spans="1:17" ht="48" hidden="1" x14ac:dyDescent="0.2">
      <c r="A2568">
        <v>2566</v>
      </c>
      <c r="B2568" s="1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8290</v>
      </c>
      <c r="O2568" t="s">
        <v>8291</v>
      </c>
      <c r="P2568" s="16">
        <f t="shared" si="80"/>
        <v>41842.980879629627</v>
      </c>
      <c r="Q2568" s="17">
        <f t="shared" si="81"/>
        <v>2014</v>
      </c>
    </row>
    <row r="2569" spans="1:17" ht="48" hidden="1" x14ac:dyDescent="0.2">
      <c r="A2569">
        <v>2567</v>
      </c>
      <c r="B2569" s="1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8290</v>
      </c>
      <c r="O2569" t="s">
        <v>8291</v>
      </c>
      <c r="P2569" s="16">
        <f t="shared" si="80"/>
        <v>42087.878912037035</v>
      </c>
      <c r="Q2569" s="17">
        <f t="shared" si="81"/>
        <v>2015</v>
      </c>
    </row>
    <row r="2570" spans="1:17" ht="48" hidden="1" x14ac:dyDescent="0.2">
      <c r="A2570">
        <v>2568</v>
      </c>
      <c r="B2570" s="1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8290</v>
      </c>
      <c r="O2570" t="s">
        <v>8291</v>
      </c>
      <c r="P2570" s="16">
        <f t="shared" si="80"/>
        <v>42584.666597222225</v>
      </c>
      <c r="Q2570" s="17">
        <f t="shared" si="81"/>
        <v>2016</v>
      </c>
    </row>
    <row r="2571" spans="1:17" ht="48" hidden="1" x14ac:dyDescent="0.2">
      <c r="A2571">
        <v>2569</v>
      </c>
      <c r="B2571" s="1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8290</v>
      </c>
      <c r="O2571" t="s">
        <v>8291</v>
      </c>
      <c r="P2571" s="16">
        <f t="shared" si="80"/>
        <v>42234.105462962965</v>
      </c>
      <c r="Q2571" s="17">
        <f t="shared" si="81"/>
        <v>2015</v>
      </c>
    </row>
    <row r="2572" spans="1:17" ht="48" hidden="1" x14ac:dyDescent="0.2">
      <c r="A2572">
        <v>2570</v>
      </c>
      <c r="B2572" s="1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8290</v>
      </c>
      <c r="O2572" t="s">
        <v>8291</v>
      </c>
      <c r="P2572" s="16">
        <f t="shared" si="80"/>
        <v>42744.903182870374</v>
      </c>
      <c r="Q2572" s="17">
        <f t="shared" si="81"/>
        <v>2017</v>
      </c>
    </row>
    <row r="2573" spans="1:17" ht="48" hidden="1" x14ac:dyDescent="0.2">
      <c r="A2573">
        <v>2571</v>
      </c>
      <c r="B2573" s="1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8290</v>
      </c>
      <c r="O2573" t="s">
        <v>8291</v>
      </c>
      <c r="P2573" s="16">
        <f t="shared" si="80"/>
        <v>42449.341678240744</v>
      </c>
      <c r="Q2573" s="17">
        <f t="shared" si="81"/>
        <v>2016</v>
      </c>
    </row>
    <row r="2574" spans="1:17" ht="48" hidden="1" x14ac:dyDescent="0.2">
      <c r="A2574">
        <v>2572</v>
      </c>
      <c r="B2574" s="1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8290</v>
      </c>
      <c r="O2574" t="s">
        <v>8291</v>
      </c>
      <c r="P2574" s="16">
        <f t="shared" si="80"/>
        <v>42077.119409722218</v>
      </c>
      <c r="Q2574" s="17">
        <f t="shared" si="81"/>
        <v>2015</v>
      </c>
    </row>
    <row r="2575" spans="1:17" ht="48" hidden="1" x14ac:dyDescent="0.2">
      <c r="A2575">
        <v>2573</v>
      </c>
      <c r="B2575" s="1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8290</v>
      </c>
      <c r="O2575" t="s">
        <v>8291</v>
      </c>
      <c r="P2575" s="16">
        <f t="shared" si="80"/>
        <v>41829.592002314814</v>
      </c>
      <c r="Q2575" s="17">
        <f t="shared" si="81"/>
        <v>2014</v>
      </c>
    </row>
    <row r="2576" spans="1:17" ht="48" hidden="1" x14ac:dyDescent="0.2">
      <c r="A2576">
        <v>2574</v>
      </c>
      <c r="B2576" s="1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8290</v>
      </c>
      <c r="O2576" t="s">
        <v>8291</v>
      </c>
      <c r="P2576" s="16">
        <f t="shared" si="80"/>
        <v>42487.825752314813</v>
      </c>
      <c r="Q2576" s="17">
        <f t="shared" si="81"/>
        <v>2016</v>
      </c>
    </row>
    <row r="2577" spans="1:17" ht="48" hidden="1" x14ac:dyDescent="0.2">
      <c r="A2577">
        <v>2575</v>
      </c>
      <c r="B2577" s="1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8290</v>
      </c>
      <c r="O2577" t="s">
        <v>8291</v>
      </c>
      <c r="P2577" s="16">
        <f t="shared" si="80"/>
        <v>41986.108726851846</v>
      </c>
      <c r="Q2577" s="17">
        <f t="shared" si="81"/>
        <v>2014</v>
      </c>
    </row>
    <row r="2578" spans="1:17" ht="32" hidden="1" x14ac:dyDescent="0.2">
      <c r="A2578">
        <v>2576</v>
      </c>
      <c r="B2578" s="1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8290</v>
      </c>
      <c r="O2578" t="s">
        <v>8291</v>
      </c>
      <c r="P2578" s="16">
        <f t="shared" si="80"/>
        <v>42060.00980324074</v>
      </c>
      <c r="Q2578" s="17">
        <f t="shared" si="81"/>
        <v>2015</v>
      </c>
    </row>
    <row r="2579" spans="1:17" ht="48" hidden="1" x14ac:dyDescent="0.2">
      <c r="A2579">
        <v>2577</v>
      </c>
      <c r="B2579" s="1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8290</v>
      </c>
      <c r="O2579" t="s">
        <v>8291</v>
      </c>
      <c r="P2579" s="16">
        <f t="shared" si="80"/>
        <v>41830.820567129631</v>
      </c>
      <c r="Q2579" s="17">
        <f t="shared" si="81"/>
        <v>2014</v>
      </c>
    </row>
    <row r="2580" spans="1:17" ht="48" hidden="1" x14ac:dyDescent="0.2">
      <c r="A2580">
        <v>2578</v>
      </c>
      <c r="B2580" s="1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8290</v>
      </c>
      <c r="O2580" t="s">
        <v>8291</v>
      </c>
      <c r="P2580" s="16">
        <f t="shared" si="80"/>
        <v>42238.022905092599</v>
      </c>
      <c r="Q2580" s="17">
        <f t="shared" si="81"/>
        <v>2015</v>
      </c>
    </row>
    <row r="2581" spans="1:17" ht="48" hidden="1" x14ac:dyDescent="0.2">
      <c r="A2581">
        <v>2579</v>
      </c>
      <c r="B2581" s="1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8290</v>
      </c>
      <c r="O2581" t="s">
        <v>8291</v>
      </c>
      <c r="P2581" s="16">
        <f t="shared" si="80"/>
        <v>41837.829895833333</v>
      </c>
      <c r="Q2581" s="17">
        <f t="shared" si="81"/>
        <v>2014</v>
      </c>
    </row>
    <row r="2582" spans="1:17" ht="48" hidden="1" x14ac:dyDescent="0.2">
      <c r="A2582">
        <v>2580</v>
      </c>
      <c r="B2582" s="1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8290</v>
      </c>
      <c r="O2582" t="s">
        <v>8291</v>
      </c>
      <c r="P2582" s="16">
        <f t="shared" si="80"/>
        <v>42110.326423611114</v>
      </c>
      <c r="Q2582" s="17">
        <f t="shared" si="81"/>
        <v>2015</v>
      </c>
    </row>
    <row r="2583" spans="1:17" ht="48" hidden="1" x14ac:dyDescent="0.2">
      <c r="A2583">
        <v>2581</v>
      </c>
      <c r="B2583" s="1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8290</v>
      </c>
      <c r="O2583" t="s">
        <v>8291</v>
      </c>
      <c r="P2583" s="16">
        <f t="shared" si="80"/>
        <v>42294.628449074073</v>
      </c>
      <c r="Q2583" s="17">
        <f t="shared" si="81"/>
        <v>2015</v>
      </c>
    </row>
    <row r="2584" spans="1:17" ht="32" hidden="1" x14ac:dyDescent="0.2">
      <c r="A2584">
        <v>2582</v>
      </c>
      <c r="B2584" s="1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8290</v>
      </c>
      <c r="O2584" t="s">
        <v>8291</v>
      </c>
      <c r="P2584" s="16">
        <f t="shared" si="80"/>
        <v>42642.988819444443</v>
      </c>
      <c r="Q2584" s="17">
        <f t="shared" si="81"/>
        <v>2016</v>
      </c>
    </row>
    <row r="2585" spans="1:17" ht="32" hidden="1" x14ac:dyDescent="0.2">
      <c r="A2585">
        <v>2583</v>
      </c>
      <c r="B2585" s="1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8290</v>
      </c>
      <c r="O2585" t="s">
        <v>8291</v>
      </c>
      <c r="P2585" s="16">
        <f t="shared" si="80"/>
        <v>42019.76944444445</v>
      </c>
      <c r="Q2585" s="17">
        <f t="shared" si="81"/>
        <v>2015</v>
      </c>
    </row>
    <row r="2586" spans="1:17" ht="32" hidden="1" x14ac:dyDescent="0.2">
      <c r="A2586">
        <v>2584</v>
      </c>
      <c r="B2586" s="1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8290</v>
      </c>
      <c r="O2586" t="s">
        <v>8291</v>
      </c>
      <c r="P2586" s="16">
        <f t="shared" si="80"/>
        <v>42140.173252314817</v>
      </c>
      <c r="Q2586" s="17">
        <f t="shared" si="81"/>
        <v>2015</v>
      </c>
    </row>
    <row r="2587" spans="1:17" ht="48" hidden="1" x14ac:dyDescent="0.2">
      <c r="A2587">
        <v>2585</v>
      </c>
      <c r="B2587" s="1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8290</v>
      </c>
      <c r="O2587" t="s">
        <v>8291</v>
      </c>
      <c r="P2587" s="16">
        <f t="shared" si="80"/>
        <v>41795.963333333333</v>
      </c>
      <c r="Q2587" s="17">
        <f t="shared" si="81"/>
        <v>2014</v>
      </c>
    </row>
    <row r="2588" spans="1:17" ht="32" hidden="1" x14ac:dyDescent="0.2">
      <c r="A2588">
        <v>2586</v>
      </c>
      <c r="B2588" s="1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8290</v>
      </c>
      <c r="O2588" t="s">
        <v>8291</v>
      </c>
      <c r="P2588" s="16">
        <f t="shared" si="80"/>
        <v>42333.330277777779</v>
      </c>
      <c r="Q2588" s="17">
        <f t="shared" si="81"/>
        <v>2015</v>
      </c>
    </row>
    <row r="2589" spans="1:17" ht="48" hidden="1" x14ac:dyDescent="0.2">
      <c r="A2589">
        <v>2587</v>
      </c>
      <c r="B2589" s="1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8290</v>
      </c>
      <c r="O2589" t="s">
        <v>8291</v>
      </c>
      <c r="P2589" s="16">
        <f t="shared" si="80"/>
        <v>42338.675381944442</v>
      </c>
      <c r="Q2589" s="17">
        <f t="shared" si="81"/>
        <v>2015</v>
      </c>
    </row>
    <row r="2590" spans="1:17" ht="48" hidden="1" x14ac:dyDescent="0.2">
      <c r="A2590">
        <v>2588</v>
      </c>
      <c r="B2590" s="1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8290</v>
      </c>
      <c r="O2590" t="s">
        <v>8291</v>
      </c>
      <c r="P2590" s="16">
        <f t="shared" si="80"/>
        <v>42042.676226851851</v>
      </c>
      <c r="Q2590" s="17">
        <f t="shared" si="81"/>
        <v>2015</v>
      </c>
    </row>
    <row r="2591" spans="1:17" ht="48" hidden="1" x14ac:dyDescent="0.2">
      <c r="A2591">
        <v>2589</v>
      </c>
      <c r="B2591" s="1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8290</v>
      </c>
      <c r="O2591" t="s">
        <v>8291</v>
      </c>
      <c r="P2591" s="16">
        <f t="shared" si="80"/>
        <v>42422.536192129628</v>
      </c>
      <c r="Q2591" s="17">
        <f t="shared" si="81"/>
        <v>2016</v>
      </c>
    </row>
    <row r="2592" spans="1:17" ht="48" hidden="1" x14ac:dyDescent="0.2">
      <c r="A2592">
        <v>2590</v>
      </c>
      <c r="B2592" s="1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8290</v>
      </c>
      <c r="O2592" t="s">
        <v>8291</v>
      </c>
      <c r="P2592" s="16">
        <f t="shared" si="80"/>
        <v>42388.589085648149</v>
      </c>
      <c r="Q2592" s="17">
        <f t="shared" si="81"/>
        <v>2016</v>
      </c>
    </row>
    <row r="2593" spans="1:17" ht="48" hidden="1" x14ac:dyDescent="0.2">
      <c r="A2593">
        <v>2591</v>
      </c>
      <c r="B2593" s="1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8290</v>
      </c>
      <c r="O2593" t="s">
        <v>8291</v>
      </c>
      <c r="P2593" s="16">
        <f t="shared" si="80"/>
        <v>42382.906527777777</v>
      </c>
      <c r="Q2593" s="17">
        <f t="shared" si="81"/>
        <v>2016</v>
      </c>
    </row>
    <row r="2594" spans="1:17" ht="48" hidden="1" x14ac:dyDescent="0.2">
      <c r="A2594">
        <v>2592</v>
      </c>
      <c r="B2594" s="1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8290</v>
      </c>
      <c r="O2594" t="s">
        <v>8291</v>
      </c>
      <c r="P2594" s="16">
        <f t="shared" si="80"/>
        <v>41887.801168981481</v>
      </c>
      <c r="Q2594" s="17">
        <f t="shared" si="81"/>
        <v>2014</v>
      </c>
    </row>
    <row r="2595" spans="1:17" ht="48" hidden="1" x14ac:dyDescent="0.2">
      <c r="A2595">
        <v>2593</v>
      </c>
      <c r="B2595" s="1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8290</v>
      </c>
      <c r="O2595" t="s">
        <v>8291</v>
      </c>
      <c r="P2595" s="16">
        <f t="shared" si="80"/>
        <v>42089.84520833334</v>
      </c>
      <c r="Q2595" s="17">
        <f t="shared" si="81"/>
        <v>2015</v>
      </c>
    </row>
    <row r="2596" spans="1:17" ht="48" hidden="1" x14ac:dyDescent="0.2">
      <c r="A2596">
        <v>2594</v>
      </c>
      <c r="B2596" s="1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8290</v>
      </c>
      <c r="O2596" t="s">
        <v>8291</v>
      </c>
      <c r="P2596" s="16">
        <f t="shared" si="80"/>
        <v>41828.967916666668</v>
      </c>
      <c r="Q2596" s="17">
        <f t="shared" si="81"/>
        <v>2014</v>
      </c>
    </row>
    <row r="2597" spans="1:17" ht="32" hidden="1" x14ac:dyDescent="0.2">
      <c r="A2597">
        <v>2595</v>
      </c>
      <c r="B2597" s="1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8290</v>
      </c>
      <c r="O2597" t="s">
        <v>8291</v>
      </c>
      <c r="P2597" s="16">
        <f t="shared" si="80"/>
        <v>42760.244212962964</v>
      </c>
      <c r="Q2597" s="17">
        <f t="shared" si="81"/>
        <v>2017</v>
      </c>
    </row>
    <row r="2598" spans="1:17" ht="48" hidden="1" x14ac:dyDescent="0.2">
      <c r="A2598">
        <v>2596</v>
      </c>
      <c r="B2598" s="1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8290</v>
      </c>
      <c r="O2598" t="s">
        <v>8291</v>
      </c>
      <c r="P2598" s="16">
        <f t="shared" si="80"/>
        <v>41828.664456018516</v>
      </c>
      <c r="Q2598" s="17">
        <f t="shared" si="81"/>
        <v>2014</v>
      </c>
    </row>
    <row r="2599" spans="1:17" ht="48" hidden="1" x14ac:dyDescent="0.2">
      <c r="A2599">
        <v>2597</v>
      </c>
      <c r="B2599" s="1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8290</v>
      </c>
      <c r="O2599" t="s">
        <v>8291</v>
      </c>
      <c r="P2599" s="16">
        <f t="shared" si="80"/>
        <v>42510.341631944444</v>
      </c>
      <c r="Q2599" s="17">
        <f t="shared" si="81"/>
        <v>2016</v>
      </c>
    </row>
    <row r="2600" spans="1:17" ht="32" hidden="1" x14ac:dyDescent="0.2">
      <c r="A2600">
        <v>2598</v>
      </c>
      <c r="B2600" s="1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8290</v>
      </c>
      <c r="O2600" t="s">
        <v>8291</v>
      </c>
      <c r="P2600" s="16">
        <f t="shared" si="80"/>
        <v>42240.840289351851</v>
      </c>
      <c r="Q2600" s="17">
        <f t="shared" si="81"/>
        <v>2015</v>
      </c>
    </row>
    <row r="2601" spans="1:17" ht="32" hidden="1" x14ac:dyDescent="0.2">
      <c r="A2601">
        <v>2599</v>
      </c>
      <c r="B2601" s="1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8290</v>
      </c>
      <c r="O2601" t="s">
        <v>8291</v>
      </c>
      <c r="P2601" s="16">
        <f t="shared" si="80"/>
        <v>41809.754016203704</v>
      </c>
      <c r="Q2601" s="17">
        <f t="shared" si="81"/>
        <v>2014</v>
      </c>
    </row>
    <row r="2602" spans="1:17" ht="32" hidden="1" x14ac:dyDescent="0.2">
      <c r="A2602">
        <v>2600</v>
      </c>
      <c r="B2602" s="1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8290</v>
      </c>
      <c r="O2602" t="s">
        <v>8291</v>
      </c>
      <c r="P2602" s="16">
        <f t="shared" si="80"/>
        <v>42394.900462962964</v>
      </c>
      <c r="Q2602" s="17">
        <f t="shared" si="81"/>
        <v>2016</v>
      </c>
    </row>
    <row r="2603" spans="1:17" ht="48" hidden="1" x14ac:dyDescent="0.2">
      <c r="A2603">
        <v>2601</v>
      </c>
      <c r="B2603" s="1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8273</v>
      </c>
      <c r="O2603" t="s">
        <v>8309</v>
      </c>
      <c r="P2603" s="16">
        <f t="shared" si="80"/>
        <v>41150.902187499996</v>
      </c>
      <c r="Q2603" s="17">
        <f t="shared" si="81"/>
        <v>2012</v>
      </c>
    </row>
    <row r="2604" spans="1:17" ht="48" hidden="1" x14ac:dyDescent="0.2">
      <c r="A2604">
        <v>2602</v>
      </c>
      <c r="B2604" s="1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8273</v>
      </c>
      <c r="O2604" t="s">
        <v>8309</v>
      </c>
      <c r="P2604" s="16">
        <f t="shared" si="80"/>
        <v>41915.747314814813</v>
      </c>
      <c r="Q2604" s="17">
        <f t="shared" si="81"/>
        <v>2014</v>
      </c>
    </row>
    <row r="2605" spans="1:17" ht="32" hidden="1" x14ac:dyDescent="0.2">
      <c r="A2605">
        <v>2603</v>
      </c>
      <c r="B2605" s="1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8273</v>
      </c>
      <c r="O2605" t="s">
        <v>8309</v>
      </c>
      <c r="P2605" s="16">
        <f t="shared" si="80"/>
        <v>41617.912662037037</v>
      </c>
      <c r="Q2605" s="17">
        <f t="shared" si="81"/>
        <v>2013</v>
      </c>
    </row>
    <row r="2606" spans="1:17" ht="48" hidden="1" x14ac:dyDescent="0.2">
      <c r="A2606">
        <v>2604</v>
      </c>
      <c r="B2606" s="1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8273</v>
      </c>
      <c r="O2606" t="s">
        <v>8309</v>
      </c>
      <c r="P2606" s="16">
        <f t="shared" si="80"/>
        <v>40998.051192129627</v>
      </c>
      <c r="Q2606" s="17">
        <f t="shared" si="81"/>
        <v>2012</v>
      </c>
    </row>
    <row r="2607" spans="1:17" ht="48" hidden="1" x14ac:dyDescent="0.2">
      <c r="A2607">
        <v>2605</v>
      </c>
      <c r="B2607" s="1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8273</v>
      </c>
      <c r="O2607" t="s">
        <v>8309</v>
      </c>
      <c r="P2607" s="16">
        <f t="shared" si="80"/>
        <v>42508.541550925926</v>
      </c>
      <c r="Q2607" s="17">
        <f t="shared" si="81"/>
        <v>2016</v>
      </c>
    </row>
    <row r="2608" spans="1:17" ht="64" hidden="1" x14ac:dyDescent="0.2">
      <c r="A2608">
        <v>2606</v>
      </c>
      <c r="B2608" s="1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8273</v>
      </c>
      <c r="O2608" t="s">
        <v>8309</v>
      </c>
      <c r="P2608" s="16">
        <f t="shared" si="80"/>
        <v>41726.712754629632</v>
      </c>
      <c r="Q2608" s="17">
        <f t="shared" si="81"/>
        <v>2014</v>
      </c>
    </row>
    <row r="2609" spans="1:17" ht="48" hidden="1" x14ac:dyDescent="0.2">
      <c r="A2609">
        <v>2607</v>
      </c>
      <c r="B2609" s="1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8273</v>
      </c>
      <c r="O2609" t="s">
        <v>8309</v>
      </c>
      <c r="P2609" s="16">
        <f t="shared" si="80"/>
        <v>42184.874675925923</v>
      </c>
      <c r="Q2609" s="17">
        <f t="shared" si="81"/>
        <v>2015</v>
      </c>
    </row>
    <row r="2610" spans="1:17" ht="48" hidden="1" x14ac:dyDescent="0.2">
      <c r="A2610">
        <v>2608</v>
      </c>
      <c r="B2610" s="1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8273</v>
      </c>
      <c r="O2610" t="s">
        <v>8309</v>
      </c>
      <c r="P2610" s="16">
        <f t="shared" si="80"/>
        <v>42767.801712962959</v>
      </c>
      <c r="Q2610" s="17">
        <f t="shared" si="81"/>
        <v>2017</v>
      </c>
    </row>
    <row r="2611" spans="1:17" ht="48" hidden="1" x14ac:dyDescent="0.2">
      <c r="A2611">
        <v>2609</v>
      </c>
      <c r="B2611" s="1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8273</v>
      </c>
      <c r="O2611" t="s">
        <v>8309</v>
      </c>
      <c r="P2611" s="16">
        <f t="shared" si="80"/>
        <v>41075.237858796296</v>
      </c>
      <c r="Q2611" s="17">
        <f t="shared" si="81"/>
        <v>2012</v>
      </c>
    </row>
    <row r="2612" spans="1:17" ht="32" hidden="1" x14ac:dyDescent="0.2">
      <c r="A2612">
        <v>2610</v>
      </c>
      <c r="B2612" s="1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8273</v>
      </c>
      <c r="O2612" t="s">
        <v>8309</v>
      </c>
      <c r="P2612" s="16">
        <f t="shared" si="80"/>
        <v>42564.881076388891</v>
      </c>
      <c r="Q2612" s="17">
        <f t="shared" si="81"/>
        <v>2016</v>
      </c>
    </row>
    <row r="2613" spans="1:17" ht="48" hidden="1" x14ac:dyDescent="0.2">
      <c r="A2613">
        <v>2611</v>
      </c>
      <c r="B2613" s="1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8273</v>
      </c>
      <c r="O2613" t="s">
        <v>8309</v>
      </c>
      <c r="P2613" s="16">
        <f t="shared" si="80"/>
        <v>42704.335810185185</v>
      </c>
      <c r="Q2613" s="17">
        <f t="shared" si="81"/>
        <v>2016</v>
      </c>
    </row>
    <row r="2614" spans="1:17" ht="48" hidden="1" x14ac:dyDescent="0.2">
      <c r="A2614">
        <v>2612</v>
      </c>
      <c r="B2614" s="1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8273</v>
      </c>
      <c r="O2614" t="s">
        <v>8309</v>
      </c>
      <c r="P2614" s="16">
        <f t="shared" si="80"/>
        <v>41982.143171296295</v>
      </c>
      <c r="Q2614" s="17">
        <f t="shared" si="81"/>
        <v>2014</v>
      </c>
    </row>
    <row r="2615" spans="1:17" ht="48" hidden="1" x14ac:dyDescent="0.2">
      <c r="A2615">
        <v>2613</v>
      </c>
      <c r="B2615" s="1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8273</v>
      </c>
      <c r="O2615" t="s">
        <v>8309</v>
      </c>
      <c r="P2615" s="16">
        <f t="shared" si="80"/>
        <v>41143.81821759259</v>
      </c>
      <c r="Q2615" s="17">
        <f t="shared" si="81"/>
        <v>2012</v>
      </c>
    </row>
    <row r="2616" spans="1:17" ht="48" hidden="1" x14ac:dyDescent="0.2">
      <c r="A2616">
        <v>2614</v>
      </c>
      <c r="B2616" s="1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8273</v>
      </c>
      <c r="O2616" t="s">
        <v>8309</v>
      </c>
      <c r="P2616" s="16">
        <f t="shared" si="80"/>
        <v>41730.708472222221</v>
      </c>
      <c r="Q2616" s="17">
        <f t="shared" si="81"/>
        <v>2014</v>
      </c>
    </row>
    <row r="2617" spans="1:17" ht="48" hidden="1" x14ac:dyDescent="0.2">
      <c r="A2617">
        <v>2615</v>
      </c>
      <c r="B2617" s="1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8273</v>
      </c>
      <c r="O2617" t="s">
        <v>8309</v>
      </c>
      <c r="P2617" s="16">
        <f t="shared" si="80"/>
        <v>42453.49726851852</v>
      </c>
      <c r="Q2617" s="17">
        <f t="shared" si="81"/>
        <v>2016</v>
      </c>
    </row>
    <row r="2618" spans="1:17" ht="48" hidden="1" x14ac:dyDescent="0.2">
      <c r="A2618">
        <v>2616</v>
      </c>
      <c r="B2618" s="1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8273</v>
      </c>
      <c r="O2618" t="s">
        <v>8309</v>
      </c>
      <c r="P2618" s="16">
        <f t="shared" si="80"/>
        <v>42211.99454861111</v>
      </c>
      <c r="Q2618" s="17">
        <f t="shared" si="81"/>
        <v>2015</v>
      </c>
    </row>
    <row r="2619" spans="1:17" ht="48" hidden="1" x14ac:dyDescent="0.2">
      <c r="A2619">
        <v>2617</v>
      </c>
      <c r="B2619" s="1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8273</v>
      </c>
      <c r="O2619" t="s">
        <v>8309</v>
      </c>
      <c r="P2619" s="16">
        <f t="shared" si="80"/>
        <v>41902.874432870369</v>
      </c>
      <c r="Q2619" s="17">
        <f t="shared" si="81"/>
        <v>2014</v>
      </c>
    </row>
    <row r="2620" spans="1:17" ht="32" hidden="1" x14ac:dyDescent="0.2">
      <c r="A2620">
        <v>2618</v>
      </c>
      <c r="B2620" s="1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8273</v>
      </c>
      <c r="O2620" t="s">
        <v>8309</v>
      </c>
      <c r="P2620" s="16">
        <f t="shared" si="80"/>
        <v>42279.792372685188</v>
      </c>
      <c r="Q2620" s="17">
        <f t="shared" si="81"/>
        <v>2015</v>
      </c>
    </row>
    <row r="2621" spans="1:17" ht="48" hidden="1" x14ac:dyDescent="0.2">
      <c r="A2621">
        <v>2619</v>
      </c>
      <c r="B2621" s="1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8273</v>
      </c>
      <c r="O2621" t="s">
        <v>8309</v>
      </c>
      <c r="P2621" s="16">
        <f t="shared" si="80"/>
        <v>42273.884305555555</v>
      </c>
      <c r="Q2621" s="17">
        <f t="shared" si="81"/>
        <v>2015</v>
      </c>
    </row>
    <row r="2622" spans="1:17" ht="48" hidden="1" x14ac:dyDescent="0.2">
      <c r="A2622">
        <v>2620</v>
      </c>
      <c r="B2622" s="1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8273</v>
      </c>
      <c r="O2622" t="s">
        <v>8309</v>
      </c>
      <c r="P2622" s="16">
        <f t="shared" si="80"/>
        <v>42251.16715277778</v>
      </c>
      <c r="Q2622" s="17">
        <f t="shared" si="81"/>
        <v>2015</v>
      </c>
    </row>
    <row r="2623" spans="1:17" ht="48" hidden="1" x14ac:dyDescent="0.2">
      <c r="A2623">
        <v>2621</v>
      </c>
      <c r="B2623" s="1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8273</v>
      </c>
      <c r="O2623" t="s">
        <v>8309</v>
      </c>
      <c r="P2623" s="16">
        <f t="shared" si="80"/>
        <v>42115.74754629629</v>
      </c>
      <c r="Q2623" s="17">
        <f t="shared" si="81"/>
        <v>2015</v>
      </c>
    </row>
    <row r="2624" spans="1:17" ht="48" hidden="1" x14ac:dyDescent="0.2">
      <c r="A2624">
        <v>2622</v>
      </c>
      <c r="B2624" s="1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8273</v>
      </c>
      <c r="O2624" t="s">
        <v>8309</v>
      </c>
      <c r="P2624" s="16">
        <f t="shared" si="80"/>
        <v>42689.74324074074</v>
      </c>
      <c r="Q2624" s="17">
        <f t="shared" si="81"/>
        <v>2016</v>
      </c>
    </row>
    <row r="2625" spans="1:17" ht="48" hidden="1" x14ac:dyDescent="0.2">
      <c r="A2625">
        <v>2623</v>
      </c>
      <c r="B2625" s="1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8273</v>
      </c>
      <c r="O2625" t="s">
        <v>8309</v>
      </c>
      <c r="P2625" s="16">
        <f t="shared" si="80"/>
        <v>42692.256550925929</v>
      </c>
      <c r="Q2625" s="17">
        <f t="shared" si="81"/>
        <v>2016</v>
      </c>
    </row>
    <row r="2626" spans="1:17" ht="48" hidden="1" x14ac:dyDescent="0.2">
      <c r="A2626">
        <v>2624</v>
      </c>
      <c r="B2626" s="1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8273</v>
      </c>
      <c r="O2626" t="s">
        <v>8309</v>
      </c>
      <c r="P2626" s="16">
        <f t="shared" si="80"/>
        <v>41144.42155092593</v>
      </c>
      <c r="Q2626" s="17">
        <f t="shared" si="81"/>
        <v>2012</v>
      </c>
    </row>
    <row r="2627" spans="1:17" ht="48" hidden="1" x14ac:dyDescent="0.2">
      <c r="A2627">
        <v>2625</v>
      </c>
      <c r="B2627" s="1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8273</v>
      </c>
      <c r="O2627" t="s">
        <v>8309</v>
      </c>
      <c r="P2627" s="16">
        <f t="shared" ref="P2627:P2690" si="82">(((J2627/60)/60)/24)+DATE(1970,1,1)</f>
        <v>42658.810277777782</v>
      </c>
      <c r="Q2627" s="17">
        <f t="shared" ref="Q2627:Q2690" si="83">YEAR(P2627)</f>
        <v>2016</v>
      </c>
    </row>
    <row r="2628" spans="1:17" ht="48" hidden="1" x14ac:dyDescent="0.2">
      <c r="A2628">
        <v>2626</v>
      </c>
      <c r="B2628" s="1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8273</v>
      </c>
      <c r="O2628" t="s">
        <v>8309</v>
      </c>
      <c r="P2628" s="16">
        <f t="shared" si="82"/>
        <v>42128.628113425926</v>
      </c>
      <c r="Q2628" s="17">
        <f t="shared" si="83"/>
        <v>2015</v>
      </c>
    </row>
    <row r="2629" spans="1:17" ht="48" hidden="1" x14ac:dyDescent="0.2">
      <c r="A2629">
        <v>2627</v>
      </c>
      <c r="B2629" s="1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8273</v>
      </c>
      <c r="O2629" t="s">
        <v>8309</v>
      </c>
      <c r="P2629" s="16">
        <f t="shared" si="82"/>
        <v>42304.829409722224</v>
      </c>
      <c r="Q2629" s="17">
        <f t="shared" si="83"/>
        <v>2015</v>
      </c>
    </row>
    <row r="2630" spans="1:17" ht="32" hidden="1" x14ac:dyDescent="0.2">
      <c r="A2630">
        <v>2628</v>
      </c>
      <c r="B2630" s="1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8273</v>
      </c>
      <c r="O2630" t="s">
        <v>8309</v>
      </c>
      <c r="P2630" s="16">
        <f t="shared" si="82"/>
        <v>41953.966053240743</v>
      </c>
      <c r="Q2630" s="17">
        <f t="shared" si="83"/>
        <v>2014</v>
      </c>
    </row>
    <row r="2631" spans="1:17" ht="32" hidden="1" x14ac:dyDescent="0.2">
      <c r="A2631">
        <v>2629</v>
      </c>
      <c r="B2631" s="1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8273</v>
      </c>
      <c r="O2631" t="s">
        <v>8309</v>
      </c>
      <c r="P2631" s="16">
        <f t="shared" si="82"/>
        <v>42108.538449074069</v>
      </c>
      <c r="Q2631" s="17">
        <f t="shared" si="83"/>
        <v>2015</v>
      </c>
    </row>
    <row r="2632" spans="1:17" ht="48" hidden="1" x14ac:dyDescent="0.2">
      <c r="A2632">
        <v>2630</v>
      </c>
      <c r="B2632" s="1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8273</v>
      </c>
      <c r="O2632" t="s">
        <v>8309</v>
      </c>
      <c r="P2632" s="16">
        <f t="shared" si="82"/>
        <v>42524.105462962965</v>
      </c>
      <c r="Q2632" s="17">
        <f t="shared" si="83"/>
        <v>2016</v>
      </c>
    </row>
    <row r="2633" spans="1:17" ht="48" hidden="1" x14ac:dyDescent="0.2">
      <c r="A2633">
        <v>2631</v>
      </c>
      <c r="B2633" s="1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8273</v>
      </c>
      <c r="O2633" t="s">
        <v>8309</v>
      </c>
      <c r="P2633" s="16">
        <f t="shared" si="82"/>
        <v>42218.169293981482</v>
      </c>
      <c r="Q2633" s="17">
        <f t="shared" si="83"/>
        <v>2015</v>
      </c>
    </row>
    <row r="2634" spans="1:17" ht="48" hidden="1" x14ac:dyDescent="0.2">
      <c r="A2634">
        <v>2632</v>
      </c>
      <c r="B2634" s="1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8273</v>
      </c>
      <c r="O2634" t="s">
        <v>8309</v>
      </c>
      <c r="P2634" s="16">
        <f t="shared" si="82"/>
        <v>42494.061793981484</v>
      </c>
      <c r="Q2634" s="17">
        <f t="shared" si="83"/>
        <v>2016</v>
      </c>
    </row>
    <row r="2635" spans="1:17" ht="48" hidden="1" x14ac:dyDescent="0.2">
      <c r="A2635">
        <v>2633</v>
      </c>
      <c r="B2635" s="1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8273</v>
      </c>
      <c r="O2635" t="s">
        <v>8309</v>
      </c>
      <c r="P2635" s="16">
        <f t="shared" si="82"/>
        <v>41667.823287037041</v>
      </c>
      <c r="Q2635" s="17">
        <f t="shared" si="83"/>
        <v>2014</v>
      </c>
    </row>
    <row r="2636" spans="1:17" ht="48" hidden="1" x14ac:dyDescent="0.2">
      <c r="A2636">
        <v>2634</v>
      </c>
      <c r="B2636" s="1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8273</v>
      </c>
      <c r="O2636" t="s">
        <v>8309</v>
      </c>
      <c r="P2636" s="16">
        <f t="shared" si="82"/>
        <v>42612.656493055561</v>
      </c>
      <c r="Q2636" s="17">
        <f t="shared" si="83"/>
        <v>2016</v>
      </c>
    </row>
    <row r="2637" spans="1:17" ht="48" hidden="1" x14ac:dyDescent="0.2">
      <c r="A2637">
        <v>2635</v>
      </c>
      <c r="B2637" s="1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8273</v>
      </c>
      <c r="O2637" t="s">
        <v>8309</v>
      </c>
      <c r="P2637" s="16">
        <f t="shared" si="82"/>
        <v>42037.950937500005</v>
      </c>
      <c r="Q2637" s="17">
        <f t="shared" si="83"/>
        <v>2015</v>
      </c>
    </row>
    <row r="2638" spans="1:17" ht="48" hidden="1" x14ac:dyDescent="0.2">
      <c r="A2638">
        <v>2636</v>
      </c>
      <c r="B2638" s="1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8273</v>
      </c>
      <c r="O2638" t="s">
        <v>8309</v>
      </c>
      <c r="P2638" s="16">
        <f t="shared" si="82"/>
        <v>42636.614745370374</v>
      </c>
      <c r="Q2638" s="17">
        <f t="shared" si="83"/>
        <v>2016</v>
      </c>
    </row>
    <row r="2639" spans="1:17" ht="32" hidden="1" x14ac:dyDescent="0.2">
      <c r="A2639">
        <v>2637</v>
      </c>
      <c r="B2639" s="1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8273</v>
      </c>
      <c r="O2639" t="s">
        <v>8309</v>
      </c>
      <c r="P2639" s="16">
        <f t="shared" si="82"/>
        <v>42639.549479166672</v>
      </c>
      <c r="Q2639" s="17">
        <f t="shared" si="83"/>
        <v>2016</v>
      </c>
    </row>
    <row r="2640" spans="1:17" ht="48" hidden="1" x14ac:dyDescent="0.2">
      <c r="A2640">
        <v>2638</v>
      </c>
      <c r="B2640" s="1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8273</v>
      </c>
      <c r="O2640" t="s">
        <v>8309</v>
      </c>
      <c r="P2640" s="16">
        <f t="shared" si="82"/>
        <v>41989.913136574076</v>
      </c>
      <c r="Q2640" s="17">
        <f t="shared" si="83"/>
        <v>2014</v>
      </c>
    </row>
    <row r="2641" spans="1:17" ht="48" hidden="1" x14ac:dyDescent="0.2">
      <c r="A2641">
        <v>2639</v>
      </c>
      <c r="B2641" s="1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8273</v>
      </c>
      <c r="O2641" t="s">
        <v>8309</v>
      </c>
      <c r="P2641" s="16">
        <f t="shared" si="82"/>
        <v>42024.86513888889</v>
      </c>
      <c r="Q2641" s="17">
        <f t="shared" si="83"/>
        <v>2015</v>
      </c>
    </row>
    <row r="2642" spans="1:17" ht="64" hidden="1" x14ac:dyDescent="0.2">
      <c r="A2642">
        <v>2640</v>
      </c>
      <c r="B2642" s="1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8273</v>
      </c>
      <c r="O2642" t="s">
        <v>8309</v>
      </c>
      <c r="P2642" s="16">
        <f t="shared" si="82"/>
        <v>42103.160578703704</v>
      </c>
      <c r="Q2642" s="17">
        <f t="shared" si="83"/>
        <v>2015</v>
      </c>
    </row>
    <row r="2643" spans="1:17" ht="32" hidden="1" x14ac:dyDescent="0.2">
      <c r="A2643">
        <v>2641</v>
      </c>
      <c r="B2643" s="1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8273</v>
      </c>
      <c r="O2643" t="s">
        <v>8309</v>
      </c>
      <c r="P2643" s="16">
        <f t="shared" si="82"/>
        <v>41880.827118055553</v>
      </c>
      <c r="Q2643" s="17">
        <f t="shared" si="83"/>
        <v>2014</v>
      </c>
    </row>
    <row r="2644" spans="1:17" ht="64" hidden="1" x14ac:dyDescent="0.2">
      <c r="A2644">
        <v>2642</v>
      </c>
      <c r="B2644" s="1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8273</v>
      </c>
      <c r="O2644" t="s">
        <v>8309</v>
      </c>
      <c r="P2644" s="16">
        <f t="shared" si="82"/>
        <v>42536.246620370366</v>
      </c>
      <c r="Q2644" s="17">
        <f t="shared" si="83"/>
        <v>2016</v>
      </c>
    </row>
    <row r="2645" spans="1:17" ht="48" hidden="1" x14ac:dyDescent="0.2">
      <c r="A2645">
        <v>2643</v>
      </c>
      <c r="B2645" s="1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8273</v>
      </c>
      <c r="O2645" t="s">
        <v>8309</v>
      </c>
      <c r="P2645" s="16">
        <f t="shared" si="82"/>
        <v>42689.582349537035</v>
      </c>
      <c r="Q2645" s="17">
        <f t="shared" si="83"/>
        <v>2016</v>
      </c>
    </row>
    <row r="2646" spans="1:17" ht="48" hidden="1" x14ac:dyDescent="0.2">
      <c r="A2646">
        <v>2644</v>
      </c>
      <c r="B2646" s="1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8273</v>
      </c>
      <c r="O2646" t="s">
        <v>8309</v>
      </c>
      <c r="P2646" s="16">
        <f t="shared" si="82"/>
        <v>42774.792071759264</v>
      </c>
      <c r="Q2646" s="17">
        <f t="shared" si="83"/>
        <v>2017</v>
      </c>
    </row>
    <row r="2647" spans="1:17" ht="48" hidden="1" x14ac:dyDescent="0.2">
      <c r="A2647">
        <v>2645</v>
      </c>
      <c r="B2647" s="1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8273</v>
      </c>
      <c r="O2647" t="s">
        <v>8309</v>
      </c>
      <c r="P2647" s="16">
        <f t="shared" si="82"/>
        <v>41921.842627314814</v>
      </c>
      <c r="Q2647" s="17">
        <f t="shared" si="83"/>
        <v>2014</v>
      </c>
    </row>
    <row r="2648" spans="1:17" ht="48" hidden="1" x14ac:dyDescent="0.2">
      <c r="A2648">
        <v>2646</v>
      </c>
      <c r="B2648" s="1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8273</v>
      </c>
      <c r="O2648" t="s">
        <v>8309</v>
      </c>
      <c r="P2648" s="16">
        <f t="shared" si="82"/>
        <v>42226.313298611116</v>
      </c>
      <c r="Q2648" s="17">
        <f t="shared" si="83"/>
        <v>2015</v>
      </c>
    </row>
    <row r="2649" spans="1:17" ht="48" hidden="1" x14ac:dyDescent="0.2">
      <c r="A2649">
        <v>2647</v>
      </c>
      <c r="B2649" s="1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8273</v>
      </c>
      <c r="O2649" t="s">
        <v>8309</v>
      </c>
      <c r="P2649" s="16">
        <f t="shared" si="82"/>
        <v>42200.261793981481</v>
      </c>
      <c r="Q2649" s="17">
        <f t="shared" si="83"/>
        <v>2015</v>
      </c>
    </row>
    <row r="2650" spans="1:17" ht="48" hidden="1" x14ac:dyDescent="0.2">
      <c r="A2650">
        <v>2648</v>
      </c>
      <c r="B2650" s="1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8273</v>
      </c>
      <c r="O2650" t="s">
        <v>8309</v>
      </c>
      <c r="P2650" s="16">
        <f t="shared" si="82"/>
        <v>42408.714814814812</v>
      </c>
      <c r="Q2650" s="17">
        <f t="shared" si="83"/>
        <v>2016</v>
      </c>
    </row>
    <row r="2651" spans="1:17" ht="16" hidden="1" x14ac:dyDescent="0.2">
      <c r="A2651">
        <v>2649</v>
      </c>
      <c r="B2651" s="1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8273</v>
      </c>
      <c r="O2651" t="s">
        <v>8309</v>
      </c>
      <c r="P2651" s="16">
        <f t="shared" si="82"/>
        <v>42341.99700231482</v>
      </c>
      <c r="Q2651" s="17">
        <f t="shared" si="83"/>
        <v>2015</v>
      </c>
    </row>
    <row r="2652" spans="1:17" ht="48" hidden="1" x14ac:dyDescent="0.2">
      <c r="A2652">
        <v>2650</v>
      </c>
      <c r="B2652" s="1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8273</v>
      </c>
      <c r="O2652" t="s">
        <v>8309</v>
      </c>
      <c r="P2652" s="16">
        <f t="shared" si="82"/>
        <v>42695.624340277776</v>
      </c>
      <c r="Q2652" s="17">
        <f t="shared" si="83"/>
        <v>2016</v>
      </c>
    </row>
    <row r="2653" spans="1:17" ht="48" hidden="1" x14ac:dyDescent="0.2">
      <c r="A2653">
        <v>2651</v>
      </c>
      <c r="B2653" s="1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8273</v>
      </c>
      <c r="O2653" t="s">
        <v>8309</v>
      </c>
      <c r="P2653" s="16">
        <f t="shared" si="82"/>
        <v>42327.805659722217</v>
      </c>
      <c r="Q2653" s="17">
        <f t="shared" si="83"/>
        <v>2015</v>
      </c>
    </row>
    <row r="2654" spans="1:17" ht="48" hidden="1" x14ac:dyDescent="0.2">
      <c r="A2654">
        <v>2652</v>
      </c>
      <c r="B2654" s="1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8273</v>
      </c>
      <c r="O2654" t="s">
        <v>8309</v>
      </c>
      <c r="P2654" s="16">
        <f t="shared" si="82"/>
        <v>41953.158854166672</v>
      </c>
      <c r="Q2654" s="17">
        <f t="shared" si="83"/>
        <v>2014</v>
      </c>
    </row>
    <row r="2655" spans="1:17" ht="48" hidden="1" x14ac:dyDescent="0.2">
      <c r="A2655">
        <v>2653</v>
      </c>
      <c r="B2655" s="1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8273</v>
      </c>
      <c r="O2655" t="s">
        <v>8309</v>
      </c>
      <c r="P2655" s="16">
        <f t="shared" si="82"/>
        <v>41771.651932870373</v>
      </c>
      <c r="Q2655" s="17">
        <f t="shared" si="83"/>
        <v>2014</v>
      </c>
    </row>
    <row r="2656" spans="1:17" ht="48" hidden="1" x14ac:dyDescent="0.2">
      <c r="A2656">
        <v>2654</v>
      </c>
      <c r="B2656" s="1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8273</v>
      </c>
      <c r="O2656" t="s">
        <v>8309</v>
      </c>
      <c r="P2656" s="16">
        <f t="shared" si="82"/>
        <v>42055.600995370376</v>
      </c>
      <c r="Q2656" s="17">
        <f t="shared" si="83"/>
        <v>2015</v>
      </c>
    </row>
    <row r="2657" spans="1:17" ht="16" hidden="1" x14ac:dyDescent="0.2">
      <c r="A2657">
        <v>2655</v>
      </c>
      <c r="B2657" s="1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8273</v>
      </c>
      <c r="O2657" t="s">
        <v>8309</v>
      </c>
      <c r="P2657" s="16">
        <f t="shared" si="82"/>
        <v>42381.866284722222</v>
      </c>
      <c r="Q2657" s="17">
        <f t="shared" si="83"/>
        <v>2016</v>
      </c>
    </row>
    <row r="2658" spans="1:17" ht="32" hidden="1" x14ac:dyDescent="0.2">
      <c r="A2658">
        <v>2656</v>
      </c>
      <c r="B2658" s="1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8273</v>
      </c>
      <c r="O2658" t="s">
        <v>8309</v>
      </c>
      <c r="P2658" s="16">
        <f t="shared" si="82"/>
        <v>42767.688518518517</v>
      </c>
      <c r="Q2658" s="17">
        <f t="shared" si="83"/>
        <v>2017</v>
      </c>
    </row>
    <row r="2659" spans="1:17" ht="48" hidden="1" x14ac:dyDescent="0.2">
      <c r="A2659">
        <v>2657</v>
      </c>
      <c r="B2659" s="1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8273</v>
      </c>
      <c r="O2659" t="s">
        <v>8309</v>
      </c>
      <c r="P2659" s="16">
        <f t="shared" si="82"/>
        <v>42551.928854166668</v>
      </c>
      <c r="Q2659" s="17">
        <f t="shared" si="83"/>
        <v>2016</v>
      </c>
    </row>
    <row r="2660" spans="1:17" ht="48" hidden="1" x14ac:dyDescent="0.2">
      <c r="A2660">
        <v>2658</v>
      </c>
      <c r="B2660" s="1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8273</v>
      </c>
      <c r="O2660" t="s">
        <v>8309</v>
      </c>
      <c r="P2660" s="16">
        <f t="shared" si="82"/>
        <v>42551.884189814817</v>
      </c>
      <c r="Q2660" s="17">
        <f t="shared" si="83"/>
        <v>2016</v>
      </c>
    </row>
    <row r="2661" spans="1:17" ht="16" hidden="1" x14ac:dyDescent="0.2">
      <c r="A2661">
        <v>2659</v>
      </c>
      <c r="B2661" s="1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8273</v>
      </c>
      <c r="O2661" t="s">
        <v>8309</v>
      </c>
      <c r="P2661" s="16">
        <f t="shared" si="82"/>
        <v>42082.069560185191</v>
      </c>
      <c r="Q2661" s="17">
        <f t="shared" si="83"/>
        <v>2015</v>
      </c>
    </row>
    <row r="2662" spans="1:17" ht="48" hidden="1" x14ac:dyDescent="0.2">
      <c r="A2662">
        <v>2660</v>
      </c>
      <c r="B2662" s="1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8273</v>
      </c>
      <c r="O2662" t="s">
        <v>8309</v>
      </c>
      <c r="P2662" s="16">
        <f t="shared" si="82"/>
        <v>42272.713171296295</v>
      </c>
      <c r="Q2662" s="17">
        <f t="shared" si="83"/>
        <v>2015</v>
      </c>
    </row>
    <row r="2663" spans="1:17" ht="48" hidden="1" x14ac:dyDescent="0.2">
      <c r="A2663">
        <v>2661</v>
      </c>
      <c r="B2663" s="1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8273</v>
      </c>
      <c r="O2663" t="s">
        <v>8310</v>
      </c>
      <c r="P2663" s="16">
        <f t="shared" si="82"/>
        <v>41542.958449074074</v>
      </c>
      <c r="Q2663" s="17">
        <f t="shared" si="83"/>
        <v>2013</v>
      </c>
    </row>
    <row r="2664" spans="1:17" ht="48" hidden="1" x14ac:dyDescent="0.2">
      <c r="A2664">
        <v>2662</v>
      </c>
      <c r="B2664" s="1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8273</v>
      </c>
      <c r="O2664" t="s">
        <v>8310</v>
      </c>
      <c r="P2664" s="16">
        <f t="shared" si="82"/>
        <v>42207.746678240743</v>
      </c>
      <c r="Q2664" s="17">
        <f t="shared" si="83"/>
        <v>2015</v>
      </c>
    </row>
    <row r="2665" spans="1:17" ht="48" hidden="1" x14ac:dyDescent="0.2">
      <c r="A2665">
        <v>2663</v>
      </c>
      <c r="B2665" s="1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8273</v>
      </c>
      <c r="O2665" t="s">
        <v>8310</v>
      </c>
      <c r="P2665" s="16">
        <f t="shared" si="82"/>
        <v>42222.622766203705</v>
      </c>
      <c r="Q2665" s="17">
        <f t="shared" si="83"/>
        <v>2015</v>
      </c>
    </row>
    <row r="2666" spans="1:17" ht="48" hidden="1" x14ac:dyDescent="0.2">
      <c r="A2666">
        <v>2664</v>
      </c>
      <c r="B2666" s="1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8273</v>
      </c>
      <c r="O2666" t="s">
        <v>8310</v>
      </c>
      <c r="P2666" s="16">
        <f t="shared" si="82"/>
        <v>42313.02542824074</v>
      </c>
      <c r="Q2666" s="17">
        <f t="shared" si="83"/>
        <v>2015</v>
      </c>
    </row>
    <row r="2667" spans="1:17" ht="48" hidden="1" x14ac:dyDescent="0.2">
      <c r="A2667">
        <v>2665</v>
      </c>
      <c r="B2667" s="1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8273</v>
      </c>
      <c r="O2667" t="s">
        <v>8310</v>
      </c>
      <c r="P2667" s="16">
        <f t="shared" si="82"/>
        <v>42083.895532407405</v>
      </c>
      <c r="Q2667" s="17">
        <f t="shared" si="83"/>
        <v>2015</v>
      </c>
    </row>
    <row r="2668" spans="1:17" ht="48" hidden="1" x14ac:dyDescent="0.2">
      <c r="A2668">
        <v>2666</v>
      </c>
      <c r="B2668" s="1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8273</v>
      </c>
      <c r="O2668" t="s">
        <v>8310</v>
      </c>
      <c r="P2668" s="16">
        <f t="shared" si="82"/>
        <v>42235.764340277776</v>
      </c>
      <c r="Q2668" s="17">
        <f t="shared" si="83"/>
        <v>2015</v>
      </c>
    </row>
    <row r="2669" spans="1:17" ht="48" hidden="1" x14ac:dyDescent="0.2">
      <c r="A2669">
        <v>2667</v>
      </c>
      <c r="B2669" s="1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8273</v>
      </c>
      <c r="O2669" t="s">
        <v>8310</v>
      </c>
      <c r="P2669" s="16">
        <f t="shared" si="82"/>
        <v>42380.926111111112</v>
      </c>
      <c r="Q2669" s="17">
        <f t="shared" si="83"/>
        <v>2016</v>
      </c>
    </row>
    <row r="2670" spans="1:17" ht="32" hidden="1" x14ac:dyDescent="0.2">
      <c r="A2670">
        <v>2668</v>
      </c>
      <c r="B2670" s="1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8273</v>
      </c>
      <c r="O2670" t="s">
        <v>8310</v>
      </c>
      <c r="P2670" s="16">
        <f t="shared" si="82"/>
        <v>42275.588715277772</v>
      </c>
      <c r="Q2670" s="17">
        <f t="shared" si="83"/>
        <v>2015</v>
      </c>
    </row>
    <row r="2671" spans="1:17" ht="48" hidden="1" x14ac:dyDescent="0.2">
      <c r="A2671">
        <v>2669</v>
      </c>
      <c r="B2671" s="1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8273</v>
      </c>
      <c r="O2671" t="s">
        <v>8310</v>
      </c>
      <c r="P2671" s="16">
        <f t="shared" si="82"/>
        <v>42319.035833333335</v>
      </c>
      <c r="Q2671" s="17">
        <f t="shared" si="83"/>
        <v>2015</v>
      </c>
    </row>
    <row r="2672" spans="1:17" ht="48" hidden="1" x14ac:dyDescent="0.2">
      <c r="A2672">
        <v>2670</v>
      </c>
      <c r="B2672" s="1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8273</v>
      </c>
      <c r="O2672" t="s">
        <v>8310</v>
      </c>
      <c r="P2672" s="16">
        <f t="shared" si="82"/>
        <v>41821.020601851851</v>
      </c>
      <c r="Q2672" s="17">
        <f t="shared" si="83"/>
        <v>2014</v>
      </c>
    </row>
    <row r="2673" spans="1:17" ht="48" hidden="1" x14ac:dyDescent="0.2">
      <c r="A2673">
        <v>2671</v>
      </c>
      <c r="B2673" s="1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8273</v>
      </c>
      <c r="O2673" t="s">
        <v>8310</v>
      </c>
      <c r="P2673" s="16">
        <f t="shared" si="82"/>
        <v>41962.749027777783</v>
      </c>
      <c r="Q2673" s="17">
        <f t="shared" si="83"/>
        <v>2014</v>
      </c>
    </row>
    <row r="2674" spans="1:17" ht="48" hidden="1" x14ac:dyDescent="0.2">
      <c r="A2674">
        <v>2672</v>
      </c>
      <c r="B2674" s="1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8273</v>
      </c>
      <c r="O2674" t="s">
        <v>8310</v>
      </c>
      <c r="P2674" s="16">
        <f t="shared" si="82"/>
        <v>42344.884143518517</v>
      </c>
      <c r="Q2674" s="17">
        <f t="shared" si="83"/>
        <v>2015</v>
      </c>
    </row>
    <row r="2675" spans="1:17" ht="48" hidden="1" x14ac:dyDescent="0.2">
      <c r="A2675">
        <v>2673</v>
      </c>
      <c r="B2675" s="1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8273</v>
      </c>
      <c r="O2675" t="s">
        <v>8310</v>
      </c>
      <c r="P2675" s="16">
        <f t="shared" si="82"/>
        <v>41912.541655092595</v>
      </c>
      <c r="Q2675" s="17">
        <f t="shared" si="83"/>
        <v>2014</v>
      </c>
    </row>
    <row r="2676" spans="1:17" ht="64" hidden="1" x14ac:dyDescent="0.2">
      <c r="A2676">
        <v>2674</v>
      </c>
      <c r="B2676" s="1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8273</v>
      </c>
      <c r="O2676" t="s">
        <v>8310</v>
      </c>
      <c r="P2676" s="16">
        <f t="shared" si="82"/>
        <v>42529.632754629631</v>
      </c>
      <c r="Q2676" s="17">
        <f t="shared" si="83"/>
        <v>2016</v>
      </c>
    </row>
    <row r="2677" spans="1:17" ht="48" hidden="1" x14ac:dyDescent="0.2">
      <c r="A2677">
        <v>2675</v>
      </c>
      <c r="B2677" s="1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8273</v>
      </c>
      <c r="O2677" t="s">
        <v>8310</v>
      </c>
      <c r="P2677" s="16">
        <f t="shared" si="82"/>
        <v>41923.857511574075</v>
      </c>
      <c r="Q2677" s="17">
        <f t="shared" si="83"/>
        <v>2014</v>
      </c>
    </row>
    <row r="2678" spans="1:17" ht="48" hidden="1" x14ac:dyDescent="0.2">
      <c r="A2678">
        <v>2676</v>
      </c>
      <c r="B2678" s="1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8273</v>
      </c>
      <c r="O2678" t="s">
        <v>8310</v>
      </c>
      <c r="P2678" s="16">
        <f t="shared" si="82"/>
        <v>42482.624699074076</v>
      </c>
      <c r="Q2678" s="17">
        <f t="shared" si="83"/>
        <v>2016</v>
      </c>
    </row>
    <row r="2679" spans="1:17" ht="48" hidden="1" x14ac:dyDescent="0.2">
      <c r="A2679">
        <v>2677</v>
      </c>
      <c r="B2679" s="1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8273</v>
      </c>
      <c r="O2679" t="s">
        <v>8310</v>
      </c>
      <c r="P2679" s="16">
        <f t="shared" si="82"/>
        <v>41793.029432870368</v>
      </c>
      <c r="Q2679" s="17">
        <f t="shared" si="83"/>
        <v>2014</v>
      </c>
    </row>
    <row r="2680" spans="1:17" ht="48" hidden="1" x14ac:dyDescent="0.2">
      <c r="A2680">
        <v>2678</v>
      </c>
      <c r="B2680" s="1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8273</v>
      </c>
      <c r="O2680" t="s">
        <v>8310</v>
      </c>
      <c r="P2680" s="16">
        <f t="shared" si="82"/>
        <v>42241.798206018517</v>
      </c>
      <c r="Q2680" s="17">
        <f t="shared" si="83"/>
        <v>2015</v>
      </c>
    </row>
    <row r="2681" spans="1:17" ht="48" hidden="1" x14ac:dyDescent="0.2">
      <c r="A2681">
        <v>2679</v>
      </c>
      <c r="B2681" s="1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8273</v>
      </c>
      <c r="O2681" t="s">
        <v>8310</v>
      </c>
      <c r="P2681" s="16">
        <f t="shared" si="82"/>
        <v>42033.001087962963</v>
      </c>
      <c r="Q2681" s="17">
        <f t="shared" si="83"/>
        <v>2015</v>
      </c>
    </row>
    <row r="2682" spans="1:17" ht="16" hidden="1" x14ac:dyDescent="0.2">
      <c r="A2682">
        <v>2680</v>
      </c>
      <c r="B2682" s="1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8273</v>
      </c>
      <c r="O2682" t="s">
        <v>8310</v>
      </c>
      <c r="P2682" s="16">
        <f t="shared" si="82"/>
        <v>42436.211701388893</v>
      </c>
      <c r="Q2682" s="17">
        <f t="shared" si="83"/>
        <v>2016</v>
      </c>
    </row>
    <row r="2683" spans="1:17" ht="48" hidden="1" x14ac:dyDescent="0.2">
      <c r="A2683">
        <v>2681</v>
      </c>
      <c r="B2683" s="1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8290</v>
      </c>
      <c r="O2683" t="s">
        <v>8291</v>
      </c>
      <c r="P2683" s="16">
        <f t="shared" si="82"/>
        <v>41805.895254629628</v>
      </c>
      <c r="Q2683" s="17">
        <f t="shared" si="83"/>
        <v>2014</v>
      </c>
    </row>
    <row r="2684" spans="1:17" ht="48" hidden="1" x14ac:dyDescent="0.2">
      <c r="A2684">
        <v>2682</v>
      </c>
      <c r="B2684" s="1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8290</v>
      </c>
      <c r="O2684" t="s">
        <v>8291</v>
      </c>
      <c r="P2684" s="16">
        <f t="shared" si="82"/>
        <v>41932.871990740743</v>
      </c>
      <c r="Q2684" s="17">
        <f t="shared" si="83"/>
        <v>2014</v>
      </c>
    </row>
    <row r="2685" spans="1:17" ht="48" hidden="1" x14ac:dyDescent="0.2">
      <c r="A2685">
        <v>2683</v>
      </c>
      <c r="B2685" s="1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8290</v>
      </c>
      <c r="O2685" t="s">
        <v>8291</v>
      </c>
      <c r="P2685" s="16">
        <f t="shared" si="82"/>
        <v>42034.75509259259</v>
      </c>
      <c r="Q2685" s="17">
        <f t="shared" si="83"/>
        <v>2015</v>
      </c>
    </row>
    <row r="2686" spans="1:17" ht="48" hidden="1" x14ac:dyDescent="0.2">
      <c r="A2686">
        <v>2684</v>
      </c>
      <c r="B2686" s="1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8290</v>
      </c>
      <c r="O2686" t="s">
        <v>8291</v>
      </c>
      <c r="P2686" s="16">
        <f t="shared" si="82"/>
        <v>41820.914641203701</v>
      </c>
      <c r="Q2686" s="17">
        <f t="shared" si="83"/>
        <v>2014</v>
      </c>
    </row>
    <row r="2687" spans="1:17" ht="48" hidden="1" x14ac:dyDescent="0.2">
      <c r="A2687">
        <v>2685</v>
      </c>
      <c r="B2687" s="1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8290</v>
      </c>
      <c r="O2687" t="s">
        <v>8291</v>
      </c>
      <c r="P2687" s="16">
        <f t="shared" si="82"/>
        <v>42061.69594907407</v>
      </c>
      <c r="Q2687" s="17">
        <f t="shared" si="83"/>
        <v>2015</v>
      </c>
    </row>
    <row r="2688" spans="1:17" ht="48" hidden="1" x14ac:dyDescent="0.2">
      <c r="A2688">
        <v>2686</v>
      </c>
      <c r="B2688" s="1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8290</v>
      </c>
      <c r="O2688" t="s">
        <v>8291</v>
      </c>
      <c r="P2688" s="16">
        <f t="shared" si="82"/>
        <v>41892.974803240737</v>
      </c>
      <c r="Q2688" s="17">
        <f t="shared" si="83"/>
        <v>2014</v>
      </c>
    </row>
    <row r="2689" spans="1:17" ht="48" hidden="1" x14ac:dyDescent="0.2">
      <c r="A2689">
        <v>2687</v>
      </c>
      <c r="B2689" s="1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8290</v>
      </c>
      <c r="O2689" t="s">
        <v>8291</v>
      </c>
      <c r="P2689" s="16">
        <f t="shared" si="82"/>
        <v>42154.64025462963</v>
      </c>
      <c r="Q2689" s="17">
        <f t="shared" si="83"/>
        <v>2015</v>
      </c>
    </row>
    <row r="2690" spans="1:17" ht="32" hidden="1" x14ac:dyDescent="0.2">
      <c r="A2690">
        <v>2688</v>
      </c>
      <c r="B2690" s="1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8290</v>
      </c>
      <c r="O2690" t="s">
        <v>8291</v>
      </c>
      <c r="P2690" s="16">
        <f t="shared" si="82"/>
        <v>42028.118865740747</v>
      </c>
      <c r="Q2690" s="17">
        <f t="shared" si="83"/>
        <v>2015</v>
      </c>
    </row>
    <row r="2691" spans="1:17" ht="48" hidden="1" x14ac:dyDescent="0.2">
      <c r="A2691">
        <v>2689</v>
      </c>
      <c r="B2691" s="1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8290</v>
      </c>
      <c r="O2691" t="s">
        <v>8291</v>
      </c>
      <c r="P2691" s="16">
        <f t="shared" ref="P2691:P2754" si="84">(((J2691/60)/60)/24)+DATE(1970,1,1)</f>
        <v>42551.961689814809</v>
      </c>
      <c r="Q2691" s="17">
        <f t="shared" ref="Q2691:Q2754" si="85">YEAR(P2691)</f>
        <v>2016</v>
      </c>
    </row>
    <row r="2692" spans="1:17" ht="48" hidden="1" x14ac:dyDescent="0.2">
      <c r="A2692">
        <v>2690</v>
      </c>
      <c r="B2692" s="1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8290</v>
      </c>
      <c r="O2692" t="s">
        <v>8291</v>
      </c>
      <c r="P2692" s="16">
        <f t="shared" si="84"/>
        <v>42113.105046296296</v>
      </c>
      <c r="Q2692" s="17">
        <f t="shared" si="85"/>
        <v>2015</v>
      </c>
    </row>
    <row r="2693" spans="1:17" ht="32" hidden="1" x14ac:dyDescent="0.2">
      <c r="A2693">
        <v>2691</v>
      </c>
      <c r="B2693" s="1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8290</v>
      </c>
      <c r="O2693" t="s">
        <v>8291</v>
      </c>
      <c r="P2693" s="16">
        <f t="shared" si="84"/>
        <v>42089.724039351851</v>
      </c>
      <c r="Q2693" s="17">
        <f t="shared" si="85"/>
        <v>2015</v>
      </c>
    </row>
    <row r="2694" spans="1:17" ht="48" hidden="1" x14ac:dyDescent="0.2">
      <c r="A2694">
        <v>2692</v>
      </c>
      <c r="B2694" s="1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8290</v>
      </c>
      <c r="O2694" t="s">
        <v>8291</v>
      </c>
      <c r="P2694" s="16">
        <f t="shared" si="84"/>
        <v>42058.334027777775</v>
      </c>
      <c r="Q2694" s="17">
        <f t="shared" si="85"/>
        <v>2015</v>
      </c>
    </row>
    <row r="2695" spans="1:17" ht="48" hidden="1" x14ac:dyDescent="0.2">
      <c r="A2695">
        <v>2693</v>
      </c>
      <c r="B2695" s="1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8290</v>
      </c>
      <c r="O2695" t="s">
        <v>8291</v>
      </c>
      <c r="P2695" s="16">
        <f t="shared" si="84"/>
        <v>41834.138495370367</v>
      </c>
      <c r="Q2695" s="17">
        <f t="shared" si="85"/>
        <v>2014</v>
      </c>
    </row>
    <row r="2696" spans="1:17" ht="48" hidden="1" x14ac:dyDescent="0.2">
      <c r="A2696">
        <v>2694</v>
      </c>
      <c r="B2696" s="1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8290</v>
      </c>
      <c r="O2696" t="s">
        <v>8291</v>
      </c>
      <c r="P2696" s="16">
        <f t="shared" si="84"/>
        <v>41878.140497685185</v>
      </c>
      <c r="Q2696" s="17">
        <f t="shared" si="85"/>
        <v>2014</v>
      </c>
    </row>
    <row r="2697" spans="1:17" ht="32" hidden="1" x14ac:dyDescent="0.2">
      <c r="A2697">
        <v>2695</v>
      </c>
      <c r="B2697" s="1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8290</v>
      </c>
      <c r="O2697" t="s">
        <v>8291</v>
      </c>
      <c r="P2697" s="16">
        <f t="shared" si="84"/>
        <v>42048.181921296295</v>
      </c>
      <c r="Q2697" s="17">
        <f t="shared" si="85"/>
        <v>2015</v>
      </c>
    </row>
    <row r="2698" spans="1:17" ht="48" hidden="1" x14ac:dyDescent="0.2">
      <c r="A2698">
        <v>2696</v>
      </c>
      <c r="B2698" s="1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8290</v>
      </c>
      <c r="O2698" t="s">
        <v>8291</v>
      </c>
      <c r="P2698" s="16">
        <f t="shared" si="84"/>
        <v>41964.844444444447</v>
      </c>
      <c r="Q2698" s="17">
        <f t="shared" si="85"/>
        <v>2014</v>
      </c>
    </row>
    <row r="2699" spans="1:17" ht="48" hidden="1" x14ac:dyDescent="0.2">
      <c r="A2699">
        <v>2697</v>
      </c>
      <c r="B2699" s="1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8290</v>
      </c>
      <c r="O2699" t="s">
        <v>8291</v>
      </c>
      <c r="P2699" s="16">
        <f t="shared" si="84"/>
        <v>42187.940081018518</v>
      </c>
      <c r="Q2699" s="17">
        <f t="shared" si="85"/>
        <v>2015</v>
      </c>
    </row>
    <row r="2700" spans="1:17" ht="48" hidden="1" x14ac:dyDescent="0.2">
      <c r="A2700">
        <v>2698</v>
      </c>
      <c r="B2700" s="1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8290</v>
      </c>
      <c r="O2700" t="s">
        <v>8291</v>
      </c>
      <c r="P2700" s="16">
        <f t="shared" si="84"/>
        <v>41787.898240740738</v>
      </c>
      <c r="Q2700" s="17">
        <f t="shared" si="85"/>
        <v>2014</v>
      </c>
    </row>
    <row r="2701" spans="1:17" ht="48" hidden="1" x14ac:dyDescent="0.2">
      <c r="A2701">
        <v>2699</v>
      </c>
      <c r="B2701" s="1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8290</v>
      </c>
      <c r="O2701" t="s">
        <v>8291</v>
      </c>
      <c r="P2701" s="16">
        <f t="shared" si="84"/>
        <v>41829.896562499998</v>
      </c>
      <c r="Q2701" s="17">
        <f t="shared" si="85"/>
        <v>2014</v>
      </c>
    </row>
    <row r="2702" spans="1:17" ht="48" hidden="1" x14ac:dyDescent="0.2">
      <c r="A2702">
        <v>2700</v>
      </c>
      <c r="B2702" s="1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8290</v>
      </c>
      <c r="O2702" t="s">
        <v>8291</v>
      </c>
      <c r="P2702" s="16">
        <f t="shared" si="84"/>
        <v>41870.87467592593</v>
      </c>
      <c r="Q2702" s="17">
        <f t="shared" si="85"/>
        <v>2014</v>
      </c>
    </row>
    <row r="2703" spans="1:17" ht="48" hidden="1" x14ac:dyDescent="0.2">
      <c r="A2703">
        <v>2701</v>
      </c>
      <c r="B2703" s="1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8271</v>
      </c>
      <c r="O2703" t="s">
        <v>8311</v>
      </c>
      <c r="P2703" s="16">
        <f t="shared" si="84"/>
        <v>42801.774699074071</v>
      </c>
      <c r="Q2703" s="17">
        <f t="shared" si="85"/>
        <v>2017</v>
      </c>
    </row>
    <row r="2704" spans="1:17" ht="48" hidden="1" x14ac:dyDescent="0.2">
      <c r="A2704">
        <v>2702</v>
      </c>
      <c r="B2704" s="1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8271</v>
      </c>
      <c r="O2704" t="s">
        <v>8311</v>
      </c>
      <c r="P2704" s="16">
        <f t="shared" si="84"/>
        <v>42800.801817129628</v>
      </c>
      <c r="Q2704" s="17">
        <f t="shared" si="85"/>
        <v>2017</v>
      </c>
    </row>
    <row r="2705" spans="1:17" ht="32" hidden="1" x14ac:dyDescent="0.2">
      <c r="A2705">
        <v>2703</v>
      </c>
      <c r="B2705" s="1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8271</v>
      </c>
      <c r="O2705" t="s">
        <v>8311</v>
      </c>
      <c r="P2705" s="16">
        <f t="shared" si="84"/>
        <v>42756.690162037034</v>
      </c>
      <c r="Q2705" s="17">
        <f t="shared" si="85"/>
        <v>2017</v>
      </c>
    </row>
    <row r="2706" spans="1:17" ht="48" hidden="1" x14ac:dyDescent="0.2">
      <c r="A2706">
        <v>2704</v>
      </c>
      <c r="B2706" s="1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8271</v>
      </c>
      <c r="O2706" t="s">
        <v>8311</v>
      </c>
      <c r="P2706" s="16">
        <f t="shared" si="84"/>
        <v>42787.862430555557</v>
      </c>
      <c r="Q2706" s="17">
        <f t="shared" si="85"/>
        <v>2017</v>
      </c>
    </row>
    <row r="2707" spans="1:17" ht="32" hidden="1" x14ac:dyDescent="0.2">
      <c r="A2707">
        <v>2705</v>
      </c>
      <c r="B2707" s="1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8271</v>
      </c>
      <c r="O2707" t="s">
        <v>8311</v>
      </c>
      <c r="P2707" s="16">
        <f t="shared" si="84"/>
        <v>42773.916180555556</v>
      </c>
      <c r="Q2707" s="17">
        <f t="shared" si="85"/>
        <v>2017</v>
      </c>
    </row>
    <row r="2708" spans="1:17" ht="48" x14ac:dyDescent="0.2">
      <c r="A2708">
        <v>2706</v>
      </c>
      <c r="B2708" s="1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8271</v>
      </c>
      <c r="O2708" t="s">
        <v>8311</v>
      </c>
      <c r="P2708" s="16">
        <f t="shared" si="84"/>
        <v>41899.294942129629</v>
      </c>
      <c r="Q2708" s="17">
        <f t="shared" si="85"/>
        <v>2014</v>
      </c>
    </row>
    <row r="2709" spans="1:17" ht="48" x14ac:dyDescent="0.2">
      <c r="A2709">
        <v>2707</v>
      </c>
      <c r="B2709" s="1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8271</v>
      </c>
      <c r="O2709" t="s">
        <v>8311</v>
      </c>
      <c r="P2709" s="16">
        <f t="shared" si="84"/>
        <v>41391.782905092594</v>
      </c>
      <c r="Q2709" s="17">
        <f t="shared" si="85"/>
        <v>2013</v>
      </c>
    </row>
    <row r="2710" spans="1:17" ht="48" x14ac:dyDescent="0.2">
      <c r="A2710">
        <v>2708</v>
      </c>
      <c r="B2710" s="1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8271</v>
      </c>
      <c r="O2710" t="s">
        <v>8311</v>
      </c>
      <c r="P2710" s="16">
        <f t="shared" si="84"/>
        <v>42512.698217592595</v>
      </c>
      <c r="Q2710" s="17">
        <f t="shared" si="85"/>
        <v>2016</v>
      </c>
    </row>
    <row r="2711" spans="1:17" ht="48" x14ac:dyDescent="0.2">
      <c r="A2711">
        <v>2709</v>
      </c>
      <c r="B2711" s="1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8271</v>
      </c>
      <c r="O2711" t="s">
        <v>8311</v>
      </c>
      <c r="P2711" s="16">
        <f t="shared" si="84"/>
        <v>42612.149780092594</v>
      </c>
      <c r="Q2711" s="17">
        <f t="shared" si="85"/>
        <v>2016</v>
      </c>
    </row>
    <row r="2712" spans="1:17" ht="32" x14ac:dyDescent="0.2">
      <c r="A2712">
        <v>2710</v>
      </c>
      <c r="B2712" s="1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8271</v>
      </c>
      <c r="O2712" t="s">
        <v>8311</v>
      </c>
      <c r="P2712" s="16">
        <f t="shared" si="84"/>
        <v>41828.229490740741</v>
      </c>
      <c r="Q2712" s="17">
        <f t="shared" si="85"/>
        <v>2014</v>
      </c>
    </row>
    <row r="2713" spans="1:17" ht="48" x14ac:dyDescent="0.2">
      <c r="A2713">
        <v>2711</v>
      </c>
      <c r="B2713" s="1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8271</v>
      </c>
      <c r="O2713" t="s">
        <v>8311</v>
      </c>
      <c r="P2713" s="16">
        <f t="shared" si="84"/>
        <v>41780.745254629634</v>
      </c>
      <c r="Q2713" s="17">
        <f t="shared" si="85"/>
        <v>2014</v>
      </c>
    </row>
    <row r="2714" spans="1:17" ht="48" x14ac:dyDescent="0.2">
      <c r="A2714">
        <v>2712</v>
      </c>
      <c r="B2714" s="1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8271</v>
      </c>
      <c r="O2714" t="s">
        <v>8311</v>
      </c>
      <c r="P2714" s="16">
        <f t="shared" si="84"/>
        <v>41432.062037037038</v>
      </c>
      <c r="Q2714" s="17">
        <f t="shared" si="85"/>
        <v>2013</v>
      </c>
    </row>
    <row r="2715" spans="1:17" ht="48" x14ac:dyDescent="0.2">
      <c r="A2715">
        <v>2713</v>
      </c>
      <c r="B2715" s="1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8271</v>
      </c>
      <c r="O2715" t="s">
        <v>8311</v>
      </c>
      <c r="P2715" s="16">
        <f t="shared" si="84"/>
        <v>42322.653749999998</v>
      </c>
      <c r="Q2715" s="17">
        <f t="shared" si="85"/>
        <v>2015</v>
      </c>
    </row>
    <row r="2716" spans="1:17" ht="32" x14ac:dyDescent="0.2">
      <c r="A2716">
        <v>2714</v>
      </c>
      <c r="B2716" s="1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8271</v>
      </c>
      <c r="O2716" t="s">
        <v>8311</v>
      </c>
      <c r="P2716" s="16">
        <f t="shared" si="84"/>
        <v>42629.655046296291</v>
      </c>
      <c r="Q2716" s="17">
        <f t="shared" si="85"/>
        <v>2016</v>
      </c>
    </row>
    <row r="2717" spans="1:17" ht="48" x14ac:dyDescent="0.2">
      <c r="A2717">
        <v>2715</v>
      </c>
      <c r="B2717" s="1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8271</v>
      </c>
      <c r="O2717" t="s">
        <v>8311</v>
      </c>
      <c r="P2717" s="16">
        <f t="shared" si="84"/>
        <v>42387.398472222223</v>
      </c>
      <c r="Q2717" s="17">
        <f t="shared" si="85"/>
        <v>2016</v>
      </c>
    </row>
    <row r="2718" spans="1:17" ht="64" x14ac:dyDescent="0.2">
      <c r="A2718">
        <v>2716</v>
      </c>
      <c r="B2718" s="1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8271</v>
      </c>
      <c r="O2718" t="s">
        <v>8311</v>
      </c>
      <c r="P2718" s="16">
        <f t="shared" si="84"/>
        <v>42255.333252314813</v>
      </c>
      <c r="Q2718" s="17">
        <f t="shared" si="85"/>
        <v>2015</v>
      </c>
    </row>
    <row r="2719" spans="1:17" ht="48" x14ac:dyDescent="0.2">
      <c r="A2719">
        <v>2717</v>
      </c>
      <c r="B2719" s="1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8271</v>
      </c>
      <c r="O2719" t="s">
        <v>8311</v>
      </c>
      <c r="P2719" s="16">
        <f t="shared" si="84"/>
        <v>41934.914918981485</v>
      </c>
      <c r="Q2719" s="17">
        <f t="shared" si="85"/>
        <v>2014</v>
      </c>
    </row>
    <row r="2720" spans="1:17" ht="48" x14ac:dyDescent="0.2">
      <c r="A2720">
        <v>2718</v>
      </c>
      <c r="B2720" s="1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8271</v>
      </c>
      <c r="O2720" t="s">
        <v>8311</v>
      </c>
      <c r="P2720" s="16">
        <f t="shared" si="84"/>
        <v>42465.596585648149</v>
      </c>
      <c r="Q2720" s="17">
        <f t="shared" si="85"/>
        <v>2016</v>
      </c>
    </row>
    <row r="2721" spans="1:17" ht="48" x14ac:dyDescent="0.2">
      <c r="A2721">
        <v>2719</v>
      </c>
      <c r="B2721" s="1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8271</v>
      </c>
      <c r="O2721" t="s">
        <v>8311</v>
      </c>
      <c r="P2721" s="16">
        <f t="shared" si="84"/>
        <v>42418.031180555554</v>
      </c>
      <c r="Q2721" s="17">
        <f t="shared" si="85"/>
        <v>2016</v>
      </c>
    </row>
    <row r="2722" spans="1:17" ht="48" x14ac:dyDescent="0.2">
      <c r="A2722">
        <v>2720</v>
      </c>
      <c r="B2722" s="1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8271</v>
      </c>
      <c r="O2722" t="s">
        <v>8311</v>
      </c>
      <c r="P2722" s="16">
        <f t="shared" si="84"/>
        <v>42655.465891203698</v>
      </c>
      <c r="Q2722" s="17">
        <f t="shared" si="85"/>
        <v>2016</v>
      </c>
    </row>
    <row r="2723" spans="1:17" ht="48" hidden="1" x14ac:dyDescent="0.2">
      <c r="A2723">
        <v>2721</v>
      </c>
      <c r="B2723" s="1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8273</v>
      </c>
      <c r="O2723" t="s">
        <v>8303</v>
      </c>
      <c r="P2723" s="16">
        <f t="shared" si="84"/>
        <v>41493.543958333335</v>
      </c>
      <c r="Q2723" s="17">
        <f t="shared" si="85"/>
        <v>2013</v>
      </c>
    </row>
    <row r="2724" spans="1:17" ht="48" hidden="1" x14ac:dyDescent="0.2">
      <c r="A2724">
        <v>2722</v>
      </c>
      <c r="B2724" s="1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8273</v>
      </c>
      <c r="O2724" t="s">
        <v>8303</v>
      </c>
      <c r="P2724" s="16">
        <f t="shared" si="84"/>
        <v>42704.857094907406</v>
      </c>
      <c r="Q2724" s="17">
        <f t="shared" si="85"/>
        <v>2016</v>
      </c>
    </row>
    <row r="2725" spans="1:17" ht="48" hidden="1" x14ac:dyDescent="0.2">
      <c r="A2725">
        <v>2723</v>
      </c>
      <c r="B2725" s="1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8273</v>
      </c>
      <c r="O2725" t="s">
        <v>8303</v>
      </c>
      <c r="P2725" s="16">
        <f t="shared" si="84"/>
        <v>41944.83898148148</v>
      </c>
      <c r="Q2725" s="17">
        <f t="shared" si="85"/>
        <v>2014</v>
      </c>
    </row>
    <row r="2726" spans="1:17" ht="48" hidden="1" x14ac:dyDescent="0.2">
      <c r="A2726">
        <v>2724</v>
      </c>
      <c r="B2726" s="1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8273</v>
      </c>
      <c r="O2726" t="s">
        <v>8303</v>
      </c>
      <c r="P2726" s="16">
        <f t="shared" si="84"/>
        <v>42199.32707175926</v>
      </c>
      <c r="Q2726" s="17">
        <f t="shared" si="85"/>
        <v>2015</v>
      </c>
    </row>
    <row r="2727" spans="1:17" ht="32" hidden="1" x14ac:dyDescent="0.2">
      <c r="A2727">
        <v>2725</v>
      </c>
      <c r="B2727" s="1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8273</v>
      </c>
      <c r="O2727" t="s">
        <v>8303</v>
      </c>
      <c r="P2727" s="16">
        <f t="shared" si="84"/>
        <v>42745.744618055556</v>
      </c>
      <c r="Q2727" s="17">
        <f t="shared" si="85"/>
        <v>2017</v>
      </c>
    </row>
    <row r="2728" spans="1:17" ht="16" hidden="1" x14ac:dyDescent="0.2">
      <c r="A2728">
        <v>2726</v>
      </c>
      <c r="B2728" s="1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8273</v>
      </c>
      <c r="O2728" t="s">
        <v>8303</v>
      </c>
      <c r="P2728" s="16">
        <f t="shared" si="84"/>
        <v>42452.579988425925</v>
      </c>
      <c r="Q2728" s="17">
        <f t="shared" si="85"/>
        <v>2016</v>
      </c>
    </row>
    <row r="2729" spans="1:17" ht="48" hidden="1" x14ac:dyDescent="0.2">
      <c r="A2729">
        <v>2727</v>
      </c>
      <c r="B2729" s="1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8273</v>
      </c>
      <c r="O2729" t="s">
        <v>8303</v>
      </c>
      <c r="P2729" s="16">
        <f t="shared" si="84"/>
        <v>42198.676655092597</v>
      </c>
      <c r="Q2729" s="17">
        <f t="shared" si="85"/>
        <v>2015</v>
      </c>
    </row>
    <row r="2730" spans="1:17" ht="32" hidden="1" x14ac:dyDescent="0.2">
      <c r="A2730">
        <v>2728</v>
      </c>
      <c r="B2730" s="1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8273</v>
      </c>
      <c r="O2730" t="s">
        <v>8303</v>
      </c>
      <c r="P2730" s="16">
        <f t="shared" si="84"/>
        <v>42333.59993055556</v>
      </c>
      <c r="Q2730" s="17">
        <f t="shared" si="85"/>
        <v>2015</v>
      </c>
    </row>
    <row r="2731" spans="1:17" ht="32" hidden="1" x14ac:dyDescent="0.2">
      <c r="A2731">
        <v>2729</v>
      </c>
      <c r="B2731" s="1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8273</v>
      </c>
      <c r="O2731" t="s">
        <v>8303</v>
      </c>
      <c r="P2731" s="16">
        <f t="shared" si="84"/>
        <v>42095.240706018521</v>
      </c>
      <c r="Q2731" s="17">
        <f t="shared" si="85"/>
        <v>2015</v>
      </c>
    </row>
    <row r="2732" spans="1:17" ht="32" hidden="1" x14ac:dyDescent="0.2">
      <c r="A2732">
        <v>2730</v>
      </c>
      <c r="B2732" s="1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8273</v>
      </c>
      <c r="O2732" t="s">
        <v>8303</v>
      </c>
      <c r="P2732" s="16">
        <f t="shared" si="84"/>
        <v>41351.541377314818</v>
      </c>
      <c r="Q2732" s="17">
        <f t="shared" si="85"/>
        <v>2013</v>
      </c>
    </row>
    <row r="2733" spans="1:17" ht="48" hidden="1" x14ac:dyDescent="0.2">
      <c r="A2733">
        <v>2731</v>
      </c>
      <c r="B2733" s="1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8273</v>
      </c>
      <c r="O2733" t="s">
        <v>8303</v>
      </c>
      <c r="P2733" s="16">
        <f t="shared" si="84"/>
        <v>41872.525717592594</v>
      </c>
      <c r="Q2733" s="17">
        <f t="shared" si="85"/>
        <v>2014</v>
      </c>
    </row>
    <row r="2734" spans="1:17" ht="48" hidden="1" x14ac:dyDescent="0.2">
      <c r="A2734">
        <v>2732</v>
      </c>
      <c r="B2734" s="1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8273</v>
      </c>
      <c r="O2734" t="s">
        <v>8303</v>
      </c>
      <c r="P2734" s="16">
        <f t="shared" si="84"/>
        <v>41389.808194444442</v>
      </c>
      <c r="Q2734" s="17">
        <f t="shared" si="85"/>
        <v>2013</v>
      </c>
    </row>
    <row r="2735" spans="1:17" ht="48" hidden="1" x14ac:dyDescent="0.2">
      <c r="A2735">
        <v>2733</v>
      </c>
      <c r="B2735" s="1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8273</v>
      </c>
      <c r="O2735" t="s">
        <v>8303</v>
      </c>
      <c r="P2735" s="16">
        <f t="shared" si="84"/>
        <v>42044.272847222222</v>
      </c>
      <c r="Q2735" s="17">
        <f t="shared" si="85"/>
        <v>2015</v>
      </c>
    </row>
    <row r="2736" spans="1:17" ht="48" hidden="1" x14ac:dyDescent="0.2">
      <c r="A2736">
        <v>2734</v>
      </c>
      <c r="B2736" s="1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8273</v>
      </c>
      <c r="O2736" t="s">
        <v>8303</v>
      </c>
      <c r="P2736" s="16">
        <f t="shared" si="84"/>
        <v>42626.668888888889</v>
      </c>
      <c r="Q2736" s="17">
        <f t="shared" si="85"/>
        <v>2016</v>
      </c>
    </row>
    <row r="2737" spans="1:17" ht="48" hidden="1" x14ac:dyDescent="0.2">
      <c r="A2737">
        <v>2735</v>
      </c>
      <c r="B2737" s="1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8273</v>
      </c>
      <c r="O2737" t="s">
        <v>8303</v>
      </c>
      <c r="P2737" s="16">
        <f t="shared" si="84"/>
        <v>41316.120949074073</v>
      </c>
      <c r="Q2737" s="17">
        <f t="shared" si="85"/>
        <v>2013</v>
      </c>
    </row>
    <row r="2738" spans="1:17" ht="64" hidden="1" x14ac:dyDescent="0.2">
      <c r="A2738">
        <v>2736</v>
      </c>
      <c r="B2738" s="1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8273</v>
      </c>
      <c r="O2738" t="s">
        <v>8303</v>
      </c>
      <c r="P2738" s="16">
        <f t="shared" si="84"/>
        <v>41722.666354166664</v>
      </c>
      <c r="Q2738" s="17">
        <f t="shared" si="85"/>
        <v>2014</v>
      </c>
    </row>
    <row r="2739" spans="1:17" ht="48" hidden="1" x14ac:dyDescent="0.2">
      <c r="A2739">
        <v>2737</v>
      </c>
      <c r="B2739" s="1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8273</v>
      </c>
      <c r="O2739" t="s">
        <v>8303</v>
      </c>
      <c r="P2739" s="16">
        <f t="shared" si="84"/>
        <v>41611.917673611111</v>
      </c>
      <c r="Q2739" s="17">
        <f t="shared" si="85"/>
        <v>2013</v>
      </c>
    </row>
    <row r="2740" spans="1:17" ht="48" hidden="1" x14ac:dyDescent="0.2">
      <c r="A2740">
        <v>2738</v>
      </c>
      <c r="B2740" s="1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8273</v>
      </c>
      <c r="O2740" t="s">
        <v>8303</v>
      </c>
      <c r="P2740" s="16">
        <f t="shared" si="84"/>
        <v>42620.143564814818</v>
      </c>
      <c r="Q2740" s="17">
        <f t="shared" si="85"/>
        <v>2016</v>
      </c>
    </row>
    <row r="2741" spans="1:17" ht="48" hidden="1" x14ac:dyDescent="0.2">
      <c r="A2741">
        <v>2739</v>
      </c>
      <c r="B2741" s="1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8273</v>
      </c>
      <c r="O2741" t="s">
        <v>8303</v>
      </c>
      <c r="P2741" s="16">
        <f t="shared" si="84"/>
        <v>41719.887928240743</v>
      </c>
      <c r="Q2741" s="17">
        <f t="shared" si="85"/>
        <v>2014</v>
      </c>
    </row>
    <row r="2742" spans="1:17" ht="32" hidden="1" x14ac:dyDescent="0.2">
      <c r="A2742">
        <v>2740</v>
      </c>
      <c r="B2742" s="1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8273</v>
      </c>
      <c r="O2742" t="s">
        <v>8303</v>
      </c>
      <c r="P2742" s="16">
        <f t="shared" si="84"/>
        <v>42045.031851851847</v>
      </c>
      <c r="Q2742" s="17">
        <f t="shared" si="85"/>
        <v>2015</v>
      </c>
    </row>
    <row r="2743" spans="1:17" ht="32" hidden="1" x14ac:dyDescent="0.2">
      <c r="A2743">
        <v>2741</v>
      </c>
      <c r="B2743" s="1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8276</v>
      </c>
      <c r="O2743" t="s">
        <v>8312</v>
      </c>
      <c r="P2743" s="16">
        <f t="shared" si="84"/>
        <v>41911.657430555555</v>
      </c>
      <c r="Q2743" s="17">
        <f t="shared" si="85"/>
        <v>2014</v>
      </c>
    </row>
    <row r="2744" spans="1:17" ht="48" hidden="1" x14ac:dyDescent="0.2">
      <c r="A2744">
        <v>2742</v>
      </c>
      <c r="B2744" s="1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8276</v>
      </c>
      <c r="O2744" t="s">
        <v>8312</v>
      </c>
      <c r="P2744" s="16">
        <f t="shared" si="84"/>
        <v>41030.719756944447</v>
      </c>
      <c r="Q2744" s="17">
        <f t="shared" si="85"/>
        <v>2012</v>
      </c>
    </row>
    <row r="2745" spans="1:17" ht="64" hidden="1" x14ac:dyDescent="0.2">
      <c r="A2745">
        <v>2743</v>
      </c>
      <c r="B2745" s="1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8276</v>
      </c>
      <c r="O2745" t="s">
        <v>8312</v>
      </c>
      <c r="P2745" s="16">
        <f t="shared" si="84"/>
        <v>42632.328784722224</v>
      </c>
      <c r="Q2745" s="17">
        <f t="shared" si="85"/>
        <v>2016</v>
      </c>
    </row>
    <row r="2746" spans="1:17" ht="48" hidden="1" x14ac:dyDescent="0.2">
      <c r="A2746">
        <v>2744</v>
      </c>
      <c r="B2746" s="1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8276</v>
      </c>
      <c r="O2746" t="s">
        <v>8312</v>
      </c>
      <c r="P2746" s="16">
        <f t="shared" si="84"/>
        <v>40938.062476851854</v>
      </c>
      <c r="Q2746" s="17">
        <f t="shared" si="85"/>
        <v>2012</v>
      </c>
    </row>
    <row r="2747" spans="1:17" ht="48" hidden="1" x14ac:dyDescent="0.2">
      <c r="A2747">
        <v>2745</v>
      </c>
      <c r="B2747" s="1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8276</v>
      </c>
      <c r="O2747" t="s">
        <v>8312</v>
      </c>
      <c r="P2747" s="16">
        <f t="shared" si="84"/>
        <v>41044.988055555557</v>
      </c>
      <c r="Q2747" s="17">
        <f t="shared" si="85"/>
        <v>2012</v>
      </c>
    </row>
    <row r="2748" spans="1:17" ht="48" hidden="1" x14ac:dyDescent="0.2">
      <c r="A2748">
        <v>2746</v>
      </c>
      <c r="B2748" s="1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8276</v>
      </c>
      <c r="O2748" t="s">
        <v>8312</v>
      </c>
      <c r="P2748" s="16">
        <f t="shared" si="84"/>
        <v>41850.781377314815</v>
      </c>
      <c r="Q2748" s="17">
        <f t="shared" si="85"/>
        <v>2014</v>
      </c>
    </row>
    <row r="2749" spans="1:17" ht="48" hidden="1" x14ac:dyDescent="0.2">
      <c r="A2749">
        <v>2747</v>
      </c>
      <c r="B2749" s="1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8276</v>
      </c>
      <c r="O2749" t="s">
        <v>8312</v>
      </c>
      <c r="P2749" s="16">
        <f t="shared" si="84"/>
        <v>41044.64811342593</v>
      </c>
      <c r="Q2749" s="17">
        <f t="shared" si="85"/>
        <v>2012</v>
      </c>
    </row>
    <row r="2750" spans="1:17" ht="32" hidden="1" x14ac:dyDescent="0.2">
      <c r="A2750">
        <v>2748</v>
      </c>
      <c r="B2750" s="1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8276</v>
      </c>
      <c r="O2750" t="s">
        <v>8312</v>
      </c>
      <c r="P2750" s="16">
        <f t="shared" si="84"/>
        <v>42585.7106712963</v>
      </c>
      <c r="Q2750" s="17">
        <f t="shared" si="85"/>
        <v>2016</v>
      </c>
    </row>
    <row r="2751" spans="1:17" ht="32" hidden="1" x14ac:dyDescent="0.2">
      <c r="A2751">
        <v>2749</v>
      </c>
      <c r="B2751" s="1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8276</v>
      </c>
      <c r="O2751" t="s">
        <v>8312</v>
      </c>
      <c r="P2751" s="16">
        <f t="shared" si="84"/>
        <v>42068.799039351856</v>
      </c>
      <c r="Q2751" s="17">
        <f t="shared" si="85"/>
        <v>2015</v>
      </c>
    </row>
    <row r="2752" spans="1:17" ht="48" hidden="1" x14ac:dyDescent="0.2">
      <c r="A2752">
        <v>2750</v>
      </c>
      <c r="B2752" s="1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8276</v>
      </c>
      <c r="O2752" t="s">
        <v>8312</v>
      </c>
      <c r="P2752" s="16">
        <f t="shared" si="84"/>
        <v>41078.899826388886</v>
      </c>
      <c r="Q2752" s="17">
        <f t="shared" si="85"/>
        <v>2012</v>
      </c>
    </row>
    <row r="2753" spans="1:17" ht="48" hidden="1" x14ac:dyDescent="0.2">
      <c r="A2753">
        <v>2751</v>
      </c>
      <c r="B2753" s="1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8276</v>
      </c>
      <c r="O2753" t="s">
        <v>8312</v>
      </c>
      <c r="P2753" s="16">
        <f t="shared" si="84"/>
        <v>41747.887060185189</v>
      </c>
      <c r="Q2753" s="17">
        <f t="shared" si="85"/>
        <v>2014</v>
      </c>
    </row>
    <row r="2754" spans="1:17" ht="48" hidden="1" x14ac:dyDescent="0.2">
      <c r="A2754">
        <v>2752</v>
      </c>
      <c r="B2754" s="1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8276</v>
      </c>
      <c r="O2754" t="s">
        <v>8312</v>
      </c>
      <c r="P2754" s="16">
        <f t="shared" si="84"/>
        <v>40855.765092592592</v>
      </c>
      <c r="Q2754" s="17">
        <f t="shared" si="85"/>
        <v>2011</v>
      </c>
    </row>
    <row r="2755" spans="1:17" ht="48" hidden="1" x14ac:dyDescent="0.2">
      <c r="A2755">
        <v>2753</v>
      </c>
      <c r="B2755" s="1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8276</v>
      </c>
      <c r="O2755" t="s">
        <v>8312</v>
      </c>
      <c r="P2755" s="16">
        <f t="shared" ref="P2755:P2818" si="86">(((J2755/60)/60)/24)+DATE(1970,1,1)</f>
        <v>41117.900729166664</v>
      </c>
      <c r="Q2755" s="17">
        <f t="shared" ref="Q2755:Q2818" si="87">YEAR(P2755)</f>
        <v>2012</v>
      </c>
    </row>
    <row r="2756" spans="1:17" ht="48" hidden="1" x14ac:dyDescent="0.2">
      <c r="A2756">
        <v>2754</v>
      </c>
      <c r="B2756" s="1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8276</v>
      </c>
      <c r="O2756" t="s">
        <v>8312</v>
      </c>
      <c r="P2756" s="16">
        <f t="shared" si="86"/>
        <v>41863.636006944449</v>
      </c>
      <c r="Q2756" s="17">
        <f t="shared" si="87"/>
        <v>2014</v>
      </c>
    </row>
    <row r="2757" spans="1:17" ht="32" hidden="1" x14ac:dyDescent="0.2">
      <c r="A2757">
        <v>2755</v>
      </c>
      <c r="B2757" s="1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8276</v>
      </c>
      <c r="O2757" t="s">
        <v>8312</v>
      </c>
      <c r="P2757" s="16">
        <f t="shared" si="86"/>
        <v>42072.790821759263</v>
      </c>
      <c r="Q2757" s="17">
        <f t="shared" si="87"/>
        <v>2015</v>
      </c>
    </row>
    <row r="2758" spans="1:17" ht="48" hidden="1" x14ac:dyDescent="0.2">
      <c r="A2758">
        <v>2756</v>
      </c>
      <c r="B2758" s="1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8276</v>
      </c>
      <c r="O2758" t="s">
        <v>8312</v>
      </c>
      <c r="P2758" s="16">
        <f t="shared" si="86"/>
        <v>41620.90047453704</v>
      </c>
      <c r="Q2758" s="17">
        <f t="shared" si="87"/>
        <v>2013</v>
      </c>
    </row>
    <row r="2759" spans="1:17" ht="32" hidden="1" x14ac:dyDescent="0.2">
      <c r="A2759">
        <v>2757</v>
      </c>
      <c r="B2759" s="1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8276</v>
      </c>
      <c r="O2759" t="s">
        <v>8312</v>
      </c>
      <c r="P2759" s="16">
        <f t="shared" si="86"/>
        <v>42573.65662037037</v>
      </c>
      <c r="Q2759" s="17">
        <f t="shared" si="87"/>
        <v>2016</v>
      </c>
    </row>
    <row r="2760" spans="1:17" ht="48" hidden="1" x14ac:dyDescent="0.2">
      <c r="A2760">
        <v>2758</v>
      </c>
      <c r="B2760" s="1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8276</v>
      </c>
      <c r="O2760" t="s">
        <v>8312</v>
      </c>
      <c r="P2760" s="16">
        <f t="shared" si="86"/>
        <v>42639.441932870366</v>
      </c>
      <c r="Q2760" s="17">
        <f t="shared" si="87"/>
        <v>2016</v>
      </c>
    </row>
    <row r="2761" spans="1:17" ht="48" hidden="1" x14ac:dyDescent="0.2">
      <c r="A2761">
        <v>2759</v>
      </c>
      <c r="B2761" s="1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8276</v>
      </c>
      <c r="O2761" t="s">
        <v>8312</v>
      </c>
      <c r="P2761" s="16">
        <f t="shared" si="86"/>
        <v>42524.36650462963</v>
      </c>
      <c r="Q2761" s="17">
        <f t="shared" si="87"/>
        <v>2016</v>
      </c>
    </row>
    <row r="2762" spans="1:17" ht="48" hidden="1" x14ac:dyDescent="0.2">
      <c r="A2762">
        <v>2760</v>
      </c>
      <c r="B2762" s="1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8276</v>
      </c>
      <c r="O2762" t="s">
        <v>8312</v>
      </c>
      <c r="P2762" s="16">
        <f t="shared" si="86"/>
        <v>41415.461319444446</v>
      </c>
      <c r="Q2762" s="17">
        <f t="shared" si="87"/>
        <v>2013</v>
      </c>
    </row>
    <row r="2763" spans="1:17" ht="32" hidden="1" x14ac:dyDescent="0.2">
      <c r="A2763">
        <v>2761</v>
      </c>
      <c r="B2763" s="1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8276</v>
      </c>
      <c r="O2763" t="s">
        <v>8312</v>
      </c>
      <c r="P2763" s="16">
        <f t="shared" si="86"/>
        <v>41247.063576388886</v>
      </c>
      <c r="Q2763" s="17">
        <f t="shared" si="87"/>
        <v>2012</v>
      </c>
    </row>
    <row r="2764" spans="1:17" ht="48" hidden="1" x14ac:dyDescent="0.2">
      <c r="A2764">
        <v>2762</v>
      </c>
      <c r="B2764" s="1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8276</v>
      </c>
      <c r="O2764" t="s">
        <v>8312</v>
      </c>
      <c r="P2764" s="16">
        <f t="shared" si="86"/>
        <v>40927.036979166667</v>
      </c>
      <c r="Q2764" s="17">
        <f t="shared" si="87"/>
        <v>2012</v>
      </c>
    </row>
    <row r="2765" spans="1:17" ht="32" hidden="1" x14ac:dyDescent="0.2">
      <c r="A2765">
        <v>2763</v>
      </c>
      <c r="B2765" s="1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8276</v>
      </c>
      <c r="O2765" t="s">
        <v>8312</v>
      </c>
      <c r="P2765" s="16">
        <f t="shared" si="86"/>
        <v>41373.579675925925</v>
      </c>
      <c r="Q2765" s="17">
        <f t="shared" si="87"/>
        <v>2013</v>
      </c>
    </row>
    <row r="2766" spans="1:17" ht="48" hidden="1" x14ac:dyDescent="0.2">
      <c r="A2766">
        <v>2764</v>
      </c>
      <c r="B2766" s="1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8276</v>
      </c>
      <c r="O2766" t="s">
        <v>8312</v>
      </c>
      <c r="P2766" s="16">
        <f t="shared" si="86"/>
        <v>41030.292025462964</v>
      </c>
      <c r="Q2766" s="17">
        <f t="shared" si="87"/>
        <v>2012</v>
      </c>
    </row>
    <row r="2767" spans="1:17" ht="48" hidden="1" x14ac:dyDescent="0.2">
      <c r="A2767">
        <v>2765</v>
      </c>
      <c r="B2767" s="1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8276</v>
      </c>
      <c r="O2767" t="s">
        <v>8312</v>
      </c>
      <c r="P2767" s="16">
        <f t="shared" si="86"/>
        <v>41194.579027777778</v>
      </c>
      <c r="Q2767" s="17">
        <f t="shared" si="87"/>
        <v>2012</v>
      </c>
    </row>
    <row r="2768" spans="1:17" ht="48" hidden="1" x14ac:dyDescent="0.2">
      <c r="A2768">
        <v>2766</v>
      </c>
      <c r="B2768" s="1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8276</v>
      </c>
      <c r="O2768" t="s">
        <v>8312</v>
      </c>
      <c r="P2768" s="16">
        <f t="shared" si="86"/>
        <v>40736.668032407404</v>
      </c>
      <c r="Q2768" s="17">
        <f t="shared" si="87"/>
        <v>2011</v>
      </c>
    </row>
    <row r="2769" spans="1:17" ht="48" hidden="1" x14ac:dyDescent="0.2">
      <c r="A2769">
        <v>2767</v>
      </c>
      <c r="B2769" s="1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8276</v>
      </c>
      <c r="O2769" t="s">
        <v>8312</v>
      </c>
      <c r="P2769" s="16">
        <f t="shared" si="86"/>
        <v>42172.958912037036</v>
      </c>
      <c r="Q2769" s="17">
        <f t="shared" si="87"/>
        <v>2015</v>
      </c>
    </row>
    <row r="2770" spans="1:17" ht="48" hidden="1" x14ac:dyDescent="0.2">
      <c r="A2770">
        <v>2768</v>
      </c>
      <c r="B2770" s="1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8276</v>
      </c>
      <c r="O2770" t="s">
        <v>8312</v>
      </c>
      <c r="P2770" s="16">
        <f t="shared" si="86"/>
        <v>40967.614849537036</v>
      </c>
      <c r="Q2770" s="17">
        <f t="shared" si="87"/>
        <v>2012</v>
      </c>
    </row>
    <row r="2771" spans="1:17" ht="48" hidden="1" x14ac:dyDescent="0.2">
      <c r="A2771">
        <v>2769</v>
      </c>
      <c r="B2771" s="1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8276</v>
      </c>
      <c r="O2771" t="s">
        <v>8312</v>
      </c>
      <c r="P2771" s="16">
        <f t="shared" si="86"/>
        <v>41745.826273148145</v>
      </c>
      <c r="Q2771" s="17">
        <f t="shared" si="87"/>
        <v>2014</v>
      </c>
    </row>
    <row r="2772" spans="1:17" ht="48" hidden="1" x14ac:dyDescent="0.2">
      <c r="A2772">
        <v>2770</v>
      </c>
      <c r="B2772" s="1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8276</v>
      </c>
      <c r="O2772" t="s">
        <v>8312</v>
      </c>
      <c r="P2772" s="16">
        <f t="shared" si="86"/>
        <v>41686.705208333333</v>
      </c>
      <c r="Q2772" s="17">
        <f t="shared" si="87"/>
        <v>2014</v>
      </c>
    </row>
    <row r="2773" spans="1:17" ht="48" hidden="1" x14ac:dyDescent="0.2">
      <c r="A2773">
        <v>2771</v>
      </c>
      <c r="B2773" s="1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8276</v>
      </c>
      <c r="O2773" t="s">
        <v>8312</v>
      </c>
      <c r="P2773" s="16">
        <f t="shared" si="86"/>
        <v>41257.531712962962</v>
      </c>
      <c r="Q2773" s="17">
        <f t="shared" si="87"/>
        <v>2012</v>
      </c>
    </row>
    <row r="2774" spans="1:17" ht="48" hidden="1" x14ac:dyDescent="0.2">
      <c r="A2774">
        <v>2772</v>
      </c>
      <c r="B2774" s="1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8276</v>
      </c>
      <c r="O2774" t="s">
        <v>8312</v>
      </c>
      <c r="P2774" s="16">
        <f t="shared" si="86"/>
        <v>41537.869143518517</v>
      </c>
      <c r="Q2774" s="17">
        <f t="shared" si="87"/>
        <v>2013</v>
      </c>
    </row>
    <row r="2775" spans="1:17" ht="48" hidden="1" x14ac:dyDescent="0.2">
      <c r="A2775">
        <v>2773</v>
      </c>
      <c r="B2775" s="1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8276</v>
      </c>
      <c r="O2775" t="s">
        <v>8312</v>
      </c>
      <c r="P2775" s="16">
        <f t="shared" si="86"/>
        <v>42474.86482638889</v>
      </c>
      <c r="Q2775" s="17">
        <f t="shared" si="87"/>
        <v>2016</v>
      </c>
    </row>
    <row r="2776" spans="1:17" ht="48" hidden="1" x14ac:dyDescent="0.2">
      <c r="A2776">
        <v>2774</v>
      </c>
      <c r="B2776" s="1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8276</v>
      </c>
      <c r="O2776" t="s">
        <v>8312</v>
      </c>
      <c r="P2776" s="16">
        <f t="shared" si="86"/>
        <v>41311.126481481479</v>
      </c>
      <c r="Q2776" s="17">
        <f t="shared" si="87"/>
        <v>2013</v>
      </c>
    </row>
    <row r="2777" spans="1:17" ht="48" hidden="1" x14ac:dyDescent="0.2">
      <c r="A2777">
        <v>2775</v>
      </c>
      <c r="B2777" s="1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8276</v>
      </c>
      <c r="O2777" t="s">
        <v>8312</v>
      </c>
      <c r="P2777" s="16">
        <f t="shared" si="86"/>
        <v>40863.013356481482</v>
      </c>
      <c r="Q2777" s="17">
        <f t="shared" si="87"/>
        <v>2011</v>
      </c>
    </row>
    <row r="2778" spans="1:17" ht="48" hidden="1" x14ac:dyDescent="0.2">
      <c r="A2778">
        <v>2776</v>
      </c>
      <c r="B2778" s="1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8276</v>
      </c>
      <c r="O2778" t="s">
        <v>8312</v>
      </c>
      <c r="P2778" s="16">
        <f t="shared" si="86"/>
        <v>42136.297175925924</v>
      </c>
      <c r="Q2778" s="17">
        <f t="shared" si="87"/>
        <v>2015</v>
      </c>
    </row>
    <row r="2779" spans="1:17" ht="48" hidden="1" x14ac:dyDescent="0.2">
      <c r="A2779">
        <v>2777</v>
      </c>
      <c r="B2779" s="1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8276</v>
      </c>
      <c r="O2779" t="s">
        <v>8312</v>
      </c>
      <c r="P2779" s="16">
        <f t="shared" si="86"/>
        <v>42172.669027777782</v>
      </c>
      <c r="Q2779" s="17">
        <f t="shared" si="87"/>
        <v>2015</v>
      </c>
    </row>
    <row r="2780" spans="1:17" ht="64" hidden="1" x14ac:dyDescent="0.2">
      <c r="A2780">
        <v>2778</v>
      </c>
      <c r="B2780" s="1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8276</v>
      </c>
      <c r="O2780" t="s">
        <v>8312</v>
      </c>
      <c r="P2780" s="16">
        <f t="shared" si="86"/>
        <v>41846.978078703702</v>
      </c>
      <c r="Q2780" s="17">
        <f t="shared" si="87"/>
        <v>2014</v>
      </c>
    </row>
    <row r="2781" spans="1:17" ht="48" hidden="1" x14ac:dyDescent="0.2">
      <c r="A2781">
        <v>2779</v>
      </c>
      <c r="B2781" s="1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8276</v>
      </c>
      <c r="O2781" t="s">
        <v>8312</v>
      </c>
      <c r="P2781" s="16">
        <f t="shared" si="86"/>
        <v>42300.585891203707</v>
      </c>
      <c r="Q2781" s="17">
        <f t="shared" si="87"/>
        <v>2015</v>
      </c>
    </row>
    <row r="2782" spans="1:17" ht="32" hidden="1" x14ac:dyDescent="0.2">
      <c r="A2782">
        <v>2780</v>
      </c>
      <c r="B2782" s="1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8276</v>
      </c>
      <c r="O2782" t="s">
        <v>8312</v>
      </c>
      <c r="P2782" s="16">
        <f t="shared" si="86"/>
        <v>42774.447777777779</v>
      </c>
      <c r="Q2782" s="17">
        <f t="shared" si="87"/>
        <v>2017</v>
      </c>
    </row>
    <row r="2783" spans="1:17" ht="32" x14ac:dyDescent="0.2">
      <c r="A2783">
        <v>2781</v>
      </c>
      <c r="B2783" s="1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3" t="s">
        <v>8271</v>
      </c>
      <c r="O2783" t="s">
        <v>8272</v>
      </c>
      <c r="P2783" s="16">
        <f t="shared" si="86"/>
        <v>42018.94159722222</v>
      </c>
      <c r="Q2783" s="17">
        <f t="shared" si="87"/>
        <v>2015</v>
      </c>
    </row>
    <row r="2784" spans="1:17" ht="32" x14ac:dyDescent="0.2">
      <c r="A2784">
        <v>2782</v>
      </c>
      <c r="B2784" s="1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3" t="s">
        <v>8271</v>
      </c>
      <c r="O2784" t="s">
        <v>8272</v>
      </c>
      <c r="P2784" s="16">
        <f t="shared" si="86"/>
        <v>42026.924976851849</v>
      </c>
      <c r="Q2784" s="17">
        <f t="shared" si="87"/>
        <v>2015</v>
      </c>
    </row>
    <row r="2785" spans="1:17" ht="48" x14ac:dyDescent="0.2">
      <c r="A2785">
        <v>2783</v>
      </c>
      <c r="B2785" s="1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8271</v>
      </c>
      <c r="O2785" t="s">
        <v>8272</v>
      </c>
      <c r="P2785" s="16">
        <f t="shared" si="86"/>
        <v>42103.535254629634</v>
      </c>
      <c r="Q2785" s="17">
        <f t="shared" si="87"/>
        <v>2015</v>
      </c>
    </row>
    <row r="2786" spans="1:17" ht="48" x14ac:dyDescent="0.2">
      <c r="A2786">
        <v>2784</v>
      </c>
      <c r="B2786" s="1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3" t="s">
        <v>8271</v>
      </c>
      <c r="O2786" t="s">
        <v>8272</v>
      </c>
      <c r="P2786" s="16">
        <f t="shared" si="86"/>
        <v>41920.787534722222</v>
      </c>
      <c r="Q2786" s="17">
        <f t="shared" si="87"/>
        <v>2014</v>
      </c>
    </row>
    <row r="2787" spans="1:17" ht="48" x14ac:dyDescent="0.2">
      <c r="A2787">
        <v>2785</v>
      </c>
      <c r="B2787" s="1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3" t="s">
        <v>8271</v>
      </c>
      <c r="O2787" t="s">
        <v>8272</v>
      </c>
      <c r="P2787" s="16">
        <f t="shared" si="86"/>
        <v>42558.189432870371</v>
      </c>
      <c r="Q2787" s="17">
        <f t="shared" si="87"/>
        <v>2016</v>
      </c>
    </row>
    <row r="2788" spans="1:17" ht="32" x14ac:dyDescent="0.2">
      <c r="A2788">
        <v>2786</v>
      </c>
      <c r="B2788" s="1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8271</v>
      </c>
      <c r="O2788" t="s">
        <v>8272</v>
      </c>
      <c r="P2788" s="16">
        <f t="shared" si="86"/>
        <v>41815.569212962961</v>
      </c>
      <c r="Q2788" s="17">
        <f t="shared" si="87"/>
        <v>2014</v>
      </c>
    </row>
    <row r="2789" spans="1:17" ht="48" x14ac:dyDescent="0.2">
      <c r="A2789">
        <v>2787</v>
      </c>
      <c r="B2789" s="1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3" t="s">
        <v>8271</v>
      </c>
      <c r="O2789" t="s">
        <v>8272</v>
      </c>
      <c r="P2789" s="16">
        <f t="shared" si="86"/>
        <v>41808.198518518519</v>
      </c>
      <c r="Q2789" s="17">
        <f t="shared" si="87"/>
        <v>2014</v>
      </c>
    </row>
    <row r="2790" spans="1:17" ht="32" x14ac:dyDescent="0.2">
      <c r="A2790">
        <v>2788</v>
      </c>
      <c r="B2790" s="1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3" t="s">
        <v>8271</v>
      </c>
      <c r="O2790" t="s">
        <v>8272</v>
      </c>
      <c r="P2790" s="16">
        <f t="shared" si="86"/>
        <v>42550.701886574068</v>
      </c>
      <c r="Q2790" s="17">
        <f t="shared" si="87"/>
        <v>2016</v>
      </c>
    </row>
    <row r="2791" spans="1:17" ht="32" x14ac:dyDescent="0.2">
      <c r="A2791">
        <v>2789</v>
      </c>
      <c r="B2791" s="1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3" t="s">
        <v>8271</v>
      </c>
      <c r="O2791" t="s">
        <v>8272</v>
      </c>
      <c r="P2791" s="16">
        <f t="shared" si="86"/>
        <v>42056.013124999998</v>
      </c>
      <c r="Q2791" s="17">
        <f t="shared" si="87"/>
        <v>2015</v>
      </c>
    </row>
    <row r="2792" spans="1:17" ht="48" x14ac:dyDescent="0.2">
      <c r="A2792">
        <v>2790</v>
      </c>
      <c r="B2792" s="1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3" t="s">
        <v>8271</v>
      </c>
      <c r="O2792" t="s">
        <v>8272</v>
      </c>
      <c r="P2792" s="16">
        <f t="shared" si="86"/>
        <v>42016.938692129625</v>
      </c>
      <c r="Q2792" s="17">
        <f t="shared" si="87"/>
        <v>2015</v>
      </c>
    </row>
    <row r="2793" spans="1:17" ht="48" x14ac:dyDescent="0.2">
      <c r="A2793">
        <v>2791</v>
      </c>
      <c r="B2793" s="1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3" t="s">
        <v>8271</v>
      </c>
      <c r="O2793" t="s">
        <v>8272</v>
      </c>
      <c r="P2793" s="16">
        <f t="shared" si="86"/>
        <v>42591.899988425925</v>
      </c>
      <c r="Q2793" s="17">
        <f t="shared" si="87"/>
        <v>2016</v>
      </c>
    </row>
    <row r="2794" spans="1:17" ht="48" x14ac:dyDescent="0.2">
      <c r="A2794">
        <v>2792</v>
      </c>
      <c r="B2794" s="1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3" t="s">
        <v>8271</v>
      </c>
      <c r="O2794" t="s">
        <v>8272</v>
      </c>
      <c r="P2794" s="16">
        <f t="shared" si="86"/>
        <v>42183.231006944443</v>
      </c>
      <c r="Q2794" s="17">
        <f t="shared" si="87"/>
        <v>2015</v>
      </c>
    </row>
    <row r="2795" spans="1:17" ht="64" x14ac:dyDescent="0.2">
      <c r="A2795">
        <v>2793</v>
      </c>
      <c r="B2795" s="1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8271</v>
      </c>
      <c r="O2795" t="s">
        <v>8272</v>
      </c>
      <c r="P2795" s="16">
        <f t="shared" si="86"/>
        <v>42176.419039351851</v>
      </c>
      <c r="Q2795" s="17">
        <f t="shared" si="87"/>
        <v>2015</v>
      </c>
    </row>
    <row r="2796" spans="1:17" ht="48" x14ac:dyDescent="0.2">
      <c r="A2796">
        <v>2794</v>
      </c>
      <c r="B2796" s="1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8271</v>
      </c>
      <c r="O2796" t="s">
        <v>8272</v>
      </c>
      <c r="P2796" s="16">
        <f t="shared" si="86"/>
        <v>42416.691655092596</v>
      </c>
      <c r="Q2796" s="17">
        <f t="shared" si="87"/>
        <v>2016</v>
      </c>
    </row>
    <row r="2797" spans="1:17" ht="48" x14ac:dyDescent="0.2">
      <c r="A2797">
        <v>2795</v>
      </c>
      <c r="B2797" s="1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3" t="s">
        <v>8271</v>
      </c>
      <c r="O2797" t="s">
        <v>8272</v>
      </c>
      <c r="P2797" s="16">
        <f t="shared" si="86"/>
        <v>41780.525937500002</v>
      </c>
      <c r="Q2797" s="17">
        <f t="shared" si="87"/>
        <v>2014</v>
      </c>
    </row>
    <row r="2798" spans="1:17" ht="48" x14ac:dyDescent="0.2">
      <c r="A2798">
        <v>2796</v>
      </c>
      <c r="B2798" s="1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8271</v>
      </c>
      <c r="O2798" t="s">
        <v>8272</v>
      </c>
      <c r="P2798" s="16">
        <f t="shared" si="86"/>
        <v>41795.528101851851</v>
      </c>
      <c r="Q2798" s="17">
        <f t="shared" si="87"/>
        <v>2014</v>
      </c>
    </row>
    <row r="2799" spans="1:17" ht="48" x14ac:dyDescent="0.2">
      <c r="A2799">
        <v>2797</v>
      </c>
      <c r="B2799" s="1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8271</v>
      </c>
      <c r="O2799" t="s">
        <v>8272</v>
      </c>
      <c r="P2799" s="16">
        <f t="shared" si="86"/>
        <v>41798.94027777778</v>
      </c>
      <c r="Q2799" s="17">
        <f t="shared" si="87"/>
        <v>2014</v>
      </c>
    </row>
    <row r="2800" spans="1:17" ht="48" x14ac:dyDescent="0.2">
      <c r="A2800">
        <v>2798</v>
      </c>
      <c r="B2800" s="1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8271</v>
      </c>
      <c r="O2800" t="s">
        <v>8272</v>
      </c>
      <c r="P2800" s="16">
        <f t="shared" si="86"/>
        <v>42201.675011574072</v>
      </c>
      <c r="Q2800" s="17">
        <f t="shared" si="87"/>
        <v>2015</v>
      </c>
    </row>
    <row r="2801" spans="1:17" ht="48" x14ac:dyDescent="0.2">
      <c r="A2801">
        <v>2799</v>
      </c>
      <c r="B2801" s="1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8271</v>
      </c>
      <c r="O2801" t="s">
        <v>8272</v>
      </c>
      <c r="P2801" s="16">
        <f t="shared" si="86"/>
        <v>42507.264699074076</v>
      </c>
      <c r="Q2801" s="17">
        <f t="shared" si="87"/>
        <v>2016</v>
      </c>
    </row>
    <row r="2802" spans="1:17" ht="48" x14ac:dyDescent="0.2">
      <c r="A2802">
        <v>2800</v>
      </c>
      <c r="B2802" s="1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8271</v>
      </c>
      <c r="O2802" t="s">
        <v>8272</v>
      </c>
      <c r="P2802" s="16">
        <f t="shared" si="86"/>
        <v>41948.552847222221</v>
      </c>
      <c r="Q2802" s="17">
        <f t="shared" si="87"/>
        <v>2014</v>
      </c>
    </row>
    <row r="2803" spans="1:17" ht="48" x14ac:dyDescent="0.2">
      <c r="A2803">
        <v>2801</v>
      </c>
      <c r="B2803" s="1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8271</v>
      </c>
      <c r="O2803" t="s">
        <v>8272</v>
      </c>
      <c r="P2803" s="16">
        <f t="shared" si="86"/>
        <v>41900.243159722224</v>
      </c>
      <c r="Q2803" s="17">
        <f t="shared" si="87"/>
        <v>2014</v>
      </c>
    </row>
    <row r="2804" spans="1:17" ht="48" x14ac:dyDescent="0.2">
      <c r="A2804">
        <v>2802</v>
      </c>
      <c r="B2804" s="1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8271</v>
      </c>
      <c r="O2804" t="s">
        <v>8272</v>
      </c>
      <c r="P2804" s="16">
        <f t="shared" si="86"/>
        <v>42192.64707175926</v>
      </c>
      <c r="Q2804" s="17">
        <f t="shared" si="87"/>
        <v>2015</v>
      </c>
    </row>
    <row r="2805" spans="1:17" ht="48" x14ac:dyDescent="0.2">
      <c r="A2805">
        <v>2803</v>
      </c>
      <c r="B2805" s="1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3" t="s">
        <v>8271</v>
      </c>
      <c r="O2805" t="s">
        <v>8272</v>
      </c>
      <c r="P2805" s="16">
        <f t="shared" si="86"/>
        <v>42158.065694444449</v>
      </c>
      <c r="Q2805" s="17">
        <f t="shared" si="87"/>
        <v>2015</v>
      </c>
    </row>
    <row r="2806" spans="1:17" ht="48" x14ac:dyDescent="0.2">
      <c r="A2806">
        <v>2804</v>
      </c>
      <c r="B2806" s="1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8271</v>
      </c>
      <c r="O2806" t="s">
        <v>8272</v>
      </c>
      <c r="P2806" s="16">
        <f t="shared" si="86"/>
        <v>41881.453587962962</v>
      </c>
      <c r="Q2806" s="17">
        <f t="shared" si="87"/>
        <v>2014</v>
      </c>
    </row>
    <row r="2807" spans="1:17" ht="64" x14ac:dyDescent="0.2">
      <c r="A2807">
        <v>2805</v>
      </c>
      <c r="B2807" s="1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8271</v>
      </c>
      <c r="O2807" t="s">
        <v>8272</v>
      </c>
      <c r="P2807" s="16">
        <f t="shared" si="86"/>
        <v>42213.505474537036</v>
      </c>
      <c r="Q2807" s="17">
        <f t="shared" si="87"/>
        <v>2015</v>
      </c>
    </row>
    <row r="2808" spans="1:17" ht="48" x14ac:dyDescent="0.2">
      <c r="A2808">
        <v>2806</v>
      </c>
      <c r="B2808" s="1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8271</v>
      </c>
      <c r="O2808" t="s">
        <v>8272</v>
      </c>
      <c r="P2808" s="16">
        <f t="shared" si="86"/>
        <v>42185.267245370371</v>
      </c>
      <c r="Q2808" s="17">
        <f t="shared" si="87"/>
        <v>2015</v>
      </c>
    </row>
    <row r="2809" spans="1:17" ht="16" x14ac:dyDescent="0.2">
      <c r="A2809">
        <v>2807</v>
      </c>
      <c r="B2809" s="1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3" t="s">
        <v>8271</v>
      </c>
      <c r="O2809" t="s">
        <v>8272</v>
      </c>
      <c r="P2809" s="16">
        <f t="shared" si="86"/>
        <v>42154.873124999998</v>
      </c>
      <c r="Q2809" s="17">
        <f t="shared" si="87"/>
        <v>2015</v>
      </c>
    </row>
    <row r="2810" spans="1:17" ht="48" x14ac:dyDescent="0.2">
      <c r="A2810">
        <v>2808</v>
      </c>
      <c r="B2810" s="1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3" t="s">
        <v>8271</v>
      </c>
      <c r="O2810" t="s">
        <v>8272</v>
      </c>
      <c r="P2810" s="16">
        <f t="shared" si="86"/>
        <v>42208.84646990741</v>
      </c>
      <c r="Q2810" s="17">
        <f t="shared" si="87"/>
        <v>2015</v>
      </c>
    </row>
    <row r="2811" spans="1:17" ht="48" x14ac:dyDescent="0.2">
      <c r="A2811">
        <v>2809</v>
      </c>
      <c r="B2811" s="1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3" t="s">
        <v>8271</v>
      </c>
      <c r="O2811" t="s">
        <v>8272</v>
      </c>
      <c r="P2811" s="16">
        <f t="shared" si="86"/>
        <v>42451.496817129635</v>
      </c>
      <c r="Q2811" s="17">
        <f t="shared" si="87"/>
        <v>2016</v>
      </c>
    </row>
    <row r="2812" spans="1:17" ht="48" x14ac:dyDescent="0.2">
      <c r="A2812">
        <v>2810</v>
      </c>
      <c r="B2812" s="1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3" t="s">
        <v>8271</v>
      </c>
      <c r="O2812" t="s">
        <v>8272</v>
      </c>
      <c r="P2812" s="16">
        <f t="shared" si="86"/>
        <v>41759.13962962963</v>
      </c>
      <c r="Q2812" s="17">
        <f t="shared" si="87"/>
        <v>2014</v>
      </c>
    </row>
    <row r="2813" spans="1:17" ht="48" x14ac:dyDescent="0.2">
      <c r="A2813">
        <v>2811</v>
      </c>
      <c r="B2813" s="1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8271</v>
      </c>
      <c r="O2813" t="s">
        <v>8272</v>
      </c>
      <c r="P2813" s="16">
        <f t="shared" si="86"/>
        <v>42028.496562500004</v>
      </c>
      <c r="Q2813" s="17">
        <f t="shared" si="87"/>
        <v>2015</v>
      </c>
    </row>
    <row r="2814" spans="1:17" ht="48" x14ac:dyDescent="0.2">
      <c r="A2814">
        <v>2812</v>
      </c>
      <c r="B2814" s="1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8271</v>
      </c>
      <c r="O2814" t="s">
        <v>8272</v>
      </c>
      <c r="P2814" s="16">
        <f t="shared" si="86"/>
        <v>42054.74418981481</v>
      </c>
      <c r="Q2814" s="17">
        <f t="shared" si="87"/>
        <v>2015</v>
      </c>
    </row>
    <row r="2815" spans="1:17" ht="48" x14ac:dyDescent="0.2">
      <c r="A2815">
        <v>2813</v>
      </c>
      <c r="B2815" s="1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3" t="s">
        <v>8271</v>
      </c>
      <c r="O2815" t="s">
        <v>8272</v>
      </c>
      <c r="P2815" s="16">
        <f t="shared" si="86"/>
        <v>42693.742604166662</v>
      </c>
      <c r="Q2815" s="17">
        <f t="shared" si="87"/>
        <v>2016</v>
      </c>
    </row>
    <row r="2816" spans="1:17" ht="48" x14ac:dyDescent="0.2">
      <c r="A2816">
        <v>2814</v>
      </c>
      <c r="B2816" s="1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8271</v>
      </c>
      <c r="O2816" t="s">
        <v>8272</v>
      </c>
      <c r="P2816" s="16">
        <f t="shared" si="86"/>
        <v>42103.399479166663</v>
      </c>
      <c r="Q2816" s="17">
        <f t="shared" si="87"/>
        <v>2015</v>
      </c>
    </row>
    <row r="2817" spans="1:17" ht="48" x14ac:dyDescent="0.2">
      <c r="A2817">
        <v>2815</v>
      </c>
      <c r="B2817" s="1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8271</v>
      </c>
      <c r="O2817" t="s">
        <v>8272</v>
      </c>
      <c r="P2817" s="16">
        <f t="shared" si="86"/>
        <v>42559.776724537034</v>
      </c>
      <c r="Q2817" s="17">
        <f t="shared" si="87"/>
        <v>2016</v>
      </c>
    </row>
    <row r="2818" spans="1:17" ht="48" x14ac:dyDescent="0.2">
      <c r="A2818">
        <v>2816</v>
      </c>
      <c r="B2818" s="1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8271</v>
      </c>
      <c r="O2818" t="s">
        <v>8272</v>
      </c>
      <c r="P2818" s="16">
        <f t="shared" si="86"/>
        <v>42188.467499999999</v>
      </c>
      <c r="Q2818" s="17">
        <f t="shared" si="87"/>
        <v>2015</v>
      </c>
    </row>
    <row r="2819" spans="1:17" ht="48" x14ac:dyDescent="0.2">
      <c r="A2819">
        <v>2817</v>
      </c>
      <c r="B2819" s="1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8271</v>
      </c>
      <c r="O2819" t="s">
        <v>8272</v>
      </c>
      <c r="P2819" s="16">
        <f t="shared" ref="P2819:P2882" si="88">(((J2819/60)/60)/24)+DATE(1970,1,1)</f>
        <v>42023.634976851856</v>
      </c>
      <c r="Q2819" s="17">
        <f t="shared" ref="Q2819:Q2882" si="89">YEAR(P2819)</f>
        <v>2015</v>
      </c>
    </row>
    <row r="2820" spans="1:17" ht="48" x14ac:dyDescent="0.2">
      <c r="A2820">
        <v>2818</v>
      </c>
      <c r="B2820" s="1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3" t="s">
        <v>8271</v>
      </c>
      <c r="O2820" t="s">
        <v>8272</v>
      </c>
      <c r="P2820" s="16">
        <f t="shared" si="88"/>
        <v>42250.598217592589</v>
      </c>
      <c r="Q2820" s="17">
        <f t="shared" si="89"/>
        <v>2015</v>
      </c>
    </row>
    <row r="2821" spans="1:17" ht="48" x14ac:dyDescent="0.2">
      <c r="A2821">
        <v>2819</v>
      </c>
      <c r="B2821" s="1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8271</v>
      </c>
      <c r="O2821" t="s">
        <v>8272</v>
      </c>
      <c r="P2821" s="16">
        <f t="shared" si="88"/>
        <v>42139.525567129633</v>
      </c>
      <c r="Q2821" s="17">
        <f t="shared" si="89"/>
        <v>2015</v>
      </c>
    </row>
    <row r="2822" spans="1:17" ht="48" x14ac:dyDescent="0.2">
      <c r="A2822">
        <v>2820</v>
      </c>
      <c r="B2822" s="1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8271</v>
      </c>
      <c r="O2822" t="s">
        <v>8272</v>
      </c>
      <c r="P2822" s="16">
        <f t="shared" si="88"/>
        <v>42401.610983796301</v>
      </c>
      <c r="Q2822" s="17">
        <f t="shared" si="89"/>
        <v>2016</v>
      </c>
    </row>
    <row r="2823" spans="1:17" ht="48" x14ac:dyDescent="0.2">
      <c r="A2823">
        <v>2821</v>
      </c>
      <c r="B2823" s="1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8271</v>
      </c>
      <c r="O2823" t="s">
        <v>8272</v>
      </c>
      <c r="P2823" s="16">
        <f t="shared" si="88"/>
        <v>41875.922858796301</v>
      </c>
      <c r="Q2823" s="17">
        <f t="shared" si="89"/>
        <v>2014</v>
      </c>
    </row>
    <row r="2824" spans="1:17" ht="48" x14ac:dyDescent="0.2">
      <c r="A2824">
        <v>2822</v>
      </c>
      <c r="B2824" s="1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3" t="s">
        <v>8271</v>
      </c>
      <c r="O2824" t="s">
        <v>8272</v>
      </c>
      <c r="P2824" s="16">
        <f t="shared" si="88"/>
        <v>42060.683935185181</v>
      </c>
      <c r="Q2824" s="17">
        <f t="shared" si="89"/>
        <v>2015</v>
      </c>
    </row>
    <row r="2825" spans="1:17" ht="48" x14ac:dyDescent="0.2">
      <c r="A2825">
        <v>2823</v>
      </c>
      <c r="B2825" s="1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8271</v>
      </c>
      <c r="O2825" t="s">
        <v>8272</v>
      </c>
      <c r="P2825" s="16">
        <f t="shared" si="88"/>
        <v>42067.011643518519</v>
      </c>
      <c r="Q2825" s="17">
        <f t="shared" si="89"/>
        <v>2015</v>
      </c>
    </row>
    <row r="2826" spans="1:17" ht="32" x14ac:dyDescent="0.2">
      <c r="A2826">
        <v>2824</v>
      </c>
      <c r="B2826" s="1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3" t="s">
        <v>8271</v>
      </c>
      <c r="O2826" t="s">
        <v>8272</v>
      </c>
      <c r="P2826" s="16">
        <f t="shared" si="88"/>
        <v>42136.270787037036</v>
      </c>
      <c r="Q2826" s="17">
        <f t="shared" si="89"/>
        <v>2015</v>
      </c>
    </row>
    <row r="2827" spans="1:17" ht="48" x14ac:dyDescent="0.2">
      <c r="A2827">
        <v>2825</v>
      </c>
      <c r="B2827" s="1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8271</v>
      </c>
      <c r="O2827" t="s">
        <v>8272</v>
      </c>
      <c r="P2827" s="16">
        <f t="shared" si="88"/>
        <v>42312.792662037042</v>
      </c>
      <c r="Q2827" s="17">
        <f t="shared" si="89"/>
        <v>2015</v>
      </c>
    </row>
    <row r="2828" spans="1:17" ht="48" x14ac:dyDescent="0.2">
      <c r="A2828">
        <v>2826</v>
      </c>
      <c r="B2828" s="1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3" t="s">
        <v>8271</v>
      </c>
      <c r="O2828" t="s">
        <v>8272</v>
      </c>
      <c r="P2828" s="16">
        <f t="shared" si="88"/>
        <v>42171.034861111111</v>
      </c>
      <c r="Q2828" s="17">
        <f t="shared" si="89"/>
        <v>2015</v>
      </c>
    </row>
    <row r="2829" spans="1:17" ht="48" x14ac:dyDescent="0.2">
      <c r="A2829">
        <v>2827</v>
      </c>
      <c r="B2829" s="1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3" t="s">
        <v>8271</v>
      </c>
      <c r="O2829" t="s">
        <v>8272</v>
      </c>
      <c r="P2829" s="16">
        <f t="shared" si="88"/>
        <v>42494.683634259258</v>
      </c>
      <c r="Q2829" s="17">
        <f t="shared" si="89"/>
        <v>2016</v>
      </c>
    </row>
    <row r="2830" spans="1:17" ht="48" x14ac:dyDescent="0.2">
      <c r="A2830">
        <v>2828</v>
      </c>
      <c r="B2830" s="1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8271</v>
      </c>
      <c r="O2830" t="s">
        <v>8272</v>
      </c>
      <c r="P2830" s="16">
        <f t="shared" si="88"/>
        <v>42254.264687499999</v>
      </c>
      <c r="Q2830" s="17">
        <f t="shared" si="89"/>
        <v>2015</v>
      </c>
    </row>
    <row r="2831" spans="1:17" ht="48" x14ac:dyDescent="0.2">
      <c r="A2831">
        <v>2829</v>
      </c>
      <c r="B2831" s="1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8271</v>
      </c>
      <c r="O2831" t="s">
        <v>8272</v>
      </c>
      <c r="P2831" s="16">
        <f t="shared" si="88"/>
        <v>42495.434236111112</v>
      </c>
      <c r="Q2831" s="17">
        <f t="shared" si="89"/>
        <v>2016</v>
      </c>
    </row>
    <row r="2832" spans="1:17" ht="32" x14ac:dyDescent="0.2">
      <c r="A2832">
        <v>2830</v>
      </c>
      <c r="B2832" s="1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3" t="s">
        <v>8271</v>
      </c>
      <c r="O2832" t="s">
        <v>8272</v>
      </c>
      <c r="P2832" s="16">
        <f t="shared" si="88"/>
        <v>41758.839675925927</v>
      </c>
      <c r="Q2832" s="17">
        <f t="shared" si="89"/>
        <v>2014</v>
      </c>
    </row>
    <row r="2833" spans="1:17" ht="32" x14ac:dyDescent="0.2">
      <c r="A2833">
        <v>2831</v>
      </c>
      <c r="B2833" s="1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3" t="s">
        <v>8271</v>
      </c>
      <c r="O2833" t="s">
        <v>8272</v>
      </c>
      <c r="P2833" s="16">
        <f t="shared" si="88"/>
        <v>42171.824884259258</v>
      </c>
      <c r="Q2833" s="17">
        <f t="shared" si="89"/>
        <v>2015</v>
      </c>
    </row>
    <row r="2834" spans="1:17" ht="48" x14ac:dyDescent="0.2">
      <c r="A2834">
        <v>2832</v>
      </c>
      <c r="B2834" s="1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8271</v>
      </c>
      <c r="O2834" t="s">
        <v>8272</v>
      </c>
      <c r="P2834" s="16">
        <f t="shared" si="88"/>
        <v>41938.709421296298</v>
      </c>
      <c r="Q2834" s="17">
        <f t="shared" si="89"/>
        <v>2014</v>
      </c>
    </row>
    <row r="2835" spans="1:17" ht="16" x14ac:dyDescent="0.2">
      <c r="A2835">
        <v>2833</v>
      </c>
      <c r="B2835" s="1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3" t="s">
        <v>8271</v>
      </c>
      <c r="O2835" t="s">
        <v>8272</v>
      </c>
      <c r="P2835" s="16">
        <f t="shared" si="88"/>
        <v>42268.127696759257</v>
      </c>
      <c r="Q2835" s="17">
        <f t="shared" si="89"/>
        <v>2015</v>
      </c>
    </row>
    <row r="2836" spans="1:17" ht="48" x14ac:dyDescent="0.2">
      <c r="A2836">
        <v>2834</v>
      </c>
      <c r="B2836" s="1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8271</v>
      </c>
      <c r="O2836" t="s">
        <v>8272</v>
      </c>
      <c r="P2836" s="16">
        <f t="shared" si="88"/>
        <v>42019.959837962961</v>
      </c>
      <c r="Q2836" s="17">
        <f t="shared" si="89"/>
        <v>2015</v>
      </c>
    </row>
    <row r="2837" spans="1:17" ht="48" x14ac:dyDescent="0.2">
      <c r="A2837">
        <v>2835</v>
      </c>
      <c r="B2837" s="1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8271</v>
      </c>
      <c r="O2837" t="s">
        <v>8272</v>
      </c>
      <c r="P2837" s="16">
        <f t="shared" si="88"/>
        <v>42313.703900462962</v>
      </c>
      <c r="Q2837" s="17">
        <f t="shared" si="89"/>
        <v>2015</v>
      </c>
    </row>
    <row r="2838" spans="1:17" ht="48" x14ac:dyDescent="0.2">
      <c r="A2838">
        <v>2836</v>
      </c>
      <c r="B2838" s="1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3" t="s">
        <v>8271</v>
      </c>
      <c r="O2838" t="s">
        <v>8272</v>
      </c>
      <c r="P2838" s="16">
        <f t="shared" si="88"/>
        <v>42746.261782407411</v>
      </c>
      <c r="Q2838" s="17">
        <f t="shared" si="89"/>
        <v>2017</v>
      </c>
    </row>
    <row r="2839" spans="1:17" ht="64" x14ac:dyDescent="0.2">
      <c r="A2839">
        <v>2837</v>
      </c>
      <c r="B2839" s="1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8271</v>
      </c>
      <c r="O2839" t="s">
        <v>8272</v>
      </c>
      <c r="P2839" s="16">
        <f t="shared" si="88"/>
        <v>42307.908379629633</v>
      </c>
      <c r="Q2839" s="17">
        <f t="shared" si="89"/>
        <v>2015</v>
      </c>
    </row>
    <row r="2840" spans="1:17" ht="48" x14ac:dyDescent="0.2">
      <c r="A2840">
        <v>2838</v>
      </c>
      <c r="B2840" s="1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3" t="s">
        <v>8271</v>
      </c>
      <c r="O2840" t="s">
        <v>8272</v>
      </c>
      <c r="P2840" s="16">
        <f t="shared" si="88"/>
        <v>41842.607592592591</v>
      </c>
      <c r="Q2840" s="17">
        <f t="shared" si="89"/>
        <v>2014</v>
      </c>
    </row>
    <row r="2841" spans="1:17" ht="48" x14ac:dyDescent="0.2">
      <c r="A2841">
        <v>2839</v>
      </c>
      <c r="B2841" s="1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3" t="s">
        <v>8271</v>
      </c>
      <c r="O2841" t="s">
        <v>8272</v>
      </c>
      <c r="P2841" s="16">
        <f t="shared" si="88"/>
        <v>41853.240208333329</v>
      </c>
      <c r="Q2841" s="17">
        <f t="shared" si="89"/>
        <v>2014</v>
      </c>
    </row>
    <row r="2842" spans="1:17" ht="48" x14ac:dyDescent="0.2">
      <c r="A2842">
        <v>2840</v>
      </c>
      <c r="B2842" s="1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8271</v>
      </c>
      <c r="O2842" t="s">
        <v>8272</v>
      </c>
      <c r="P2842" s="16">
        <f t="shared" si="88"/>
        <v>42060.035636574074</v>
      </c>
      <c r="Q2842" s="17">
        <f t="shared" si="89"/>
        <v>2015</v>
      </c>
    </row>
    <row r="2843" spans="1:17" ht="48" hidden="1" x14ac:dyDescent="0.2">
      <c r="A2843">
        <v>2841</v>
      </c>
      <c r="B2843" s="1" t="s">
        <v>2841</v>
      </c>
      <c r="C2843" s="1" t="s">
        <v>6951</v>
      </c>
      <c r="D2843" s="2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8271</v>
      </c>
      <c r="O2843" t="s">
        <v>8272</v>
      </c>
      <c r="P2843" s="16">
        <f t="shared" si="88"/>
        <v>42291.739548611105</v>
      </c>
      <c r="Q2843" s="17">
        <f t="shared" si="89"/>
        <v>2015</v>
      </c>
    </row>
    <row r="2844" spans="1:17" ht="48" hidden="1" x14ac:dyDescent="0.2">
      <c r="A2844">
        <v>2842</v>
      </c>
      <c r="B2844" s="1" t="s">
        <v>2842</v>
      </c>
      <c r="C2844" s="1" t="s">
        <v>6952</v>
      </c>
      <c r="D2844" s="2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8271</v>
      </c>
      <c r="O2844" t="s">
        <v>8272</v>
      </c>
      <c r="P2844" s="16">
        <f t="shared" si="88"/>
        <v>41784.952488425923</v>
      </c>
      <c r="Q2844" s="17">
        <f t="shared" si="89"/>
        <v>2014</v>
      </c>
    </row>
    <row r="2845" spans="1:17" ht="48" hidden="1" x14ac:dyDescent="0.2">
      <c r="A2845">
        <v>2843</v>
      </c>
      <c r="B2845" s="1" t="s">
        <v>2843</v>
      </c>
      <c r="C2845" s="1" t="s">
        <v>6953</v>
      </c>
      <c r="D2845" s="2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3" t="s">
        <v>8271</v>
      </c>
      <c r="O2845" t="s">
        <v>8272</v>
      </c>
      <c r="P2845" s="16">
        <f t="shared" si="88"/>
        <v>42492.737847222219</v>
      </c>
      <c r="Q2845" s="17">
        <f t="shared" si="89"/>
        <v>2016</v>
      </c>
    </row>
    <row r="2846" spans="1:17" ht="48" hidden="1" x14ac:dyDescent="0.2">
      <c r="A2846">
        <v>2844</v>
      </c>
      <c r="B2846" s="1" t="s">
        <v>2844</v>
      </c>
      <c r="C2846" s="1" t="s">
        <v>6954</v>
      </c>
      <c r="D2846" s="2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8271</v>
      </c>
      <c r="O2846" t="s">
        <v>8272</v>
      </c>
      <c r="P2846" s="16">
        <f t="shared" si="88"/>
        <v>42709.546064814815</v>
      </c>
      <c r="Q2846" s="17">
        <f t="shared" si="89"/>
        <v>2016</v>
      </c>
    </row>
    <row r="2847" spans="1:17" ht="48" hidden="1" x14ac:dyDescent="0.2">
      <c r="A2847">
        <v>2845</v>
      </c>
      <c r="B2847" s="1" t="s">
        <v>2845</v>
      </c>
      <c r="C2847" s="1" t="s">
        <v>6955</v>
      </c>
      <c r="D2847" s="2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3" t="s">
        <v>8271</v>
      </c>
      <c r="O2847" t="s">
        <v>8272</v>
      </c>
      <c r="P2847" s="16">
        <f t="shared" si="88"/>
        <v>42103.016585648147</v>
      </c>
      <c r="Q2847" s="17">
        <f t="shared" si="89"/>
        <v>2015</v>
      </c>
    </row>
    <row r="2848" spans="1:17" ht="48" hidden="1" x14ac:dyDescent="0.2">
      <c r="A2848">
        <v>2846</v>
      </c>
      <c r="B2848" s="1" t="s">
        <v>2846</v>
      </c>
      <c r="C2848" s="1" t="s">
        <v>6956</v>
      </c>
      <c r="D2848" s="2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3" t="s">
        <v>8271</v>
      </c>
      <c r="O2848" t="s">
        <v>8272</v>
      </c>
      <c r="P2848" s="16">
        <f t="shared" si="88"/>
        <v>42108.692060185189</v>
      </c>
      <c r="Q2848" s="17">
        <f t="shared" si="89"/>
        <v>2015</v>
      </c>
    </row>
    <row r="2849" spans="1:17" ht="48" hidden="1" x14ac:dyDescent="0.2">
      <c r="A2849">
        <v>2847</v>
      </c>
      <c r="B2849" s="1" t="s">
        <v>2847</v>
      </c>
      <c r="C2849" s="1" t="s">
        <v>6957</v>
      </c>
      <c r="D2849" s="2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3" t="s">
        <v>8271</v>
      </c>
      <c r="O2849" t="s">
        <v>8272</v>
      </c>
      <c r="P2849" s="16">
        <f t="shared" si="88"/>
        <v>42453.806307870371</v>
      </c>
      <c r="Q2849" s="17">
        <f t="shared" si="89"/>
        <v>2016</v>
      </c>
    </row>
    <row r="2850" spans="1:17" ht="48" hidden="1" x14ac:dyDescent="0.2">
      <c r="A2850">
        <v>2848</v>
      </c>
      <c r="B2850" s="1" t="s">
        <v>2848</v>
      </c>
      <c r="C2850" s="1" t="s">
        <v>6958</v>
      </c>
      <c r="D2850" s="2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3" t="s">
        <v>8271</v>
      </c>
      <c r="O2850" t="s">
        <v>8272</v>
      </c>
      <c r="P2850" s="16">
        <f t="shared" si="88"/>
        <v>42123.648831018523</v>
      </c>
      <c r="Q2850" s="17">
        <f t="shared" si="89"/>
        <v>2015</v>
      </c>
    </row>
    <row r="2851" spans="1:17" ht="48" hidden="1" x14ac:dyDescent="0.2">
      <c r="A2851">
        <v>2849</v>
      </c>
      <c r="B2851" s="1" t="s">
        <v>2849</v>
      </c>
      <c r="C2851" s="1" t="s">
        <v>6959</v>
      </c>
      <c r="D2851" s="2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8271</v>
      </c>
      <c r="O2851" t="s">
        <v>8272</v>
      </c>
      <c r="P2851" s="16">
        <f t="shared" si="88"/>
        <v>42453.428240740745</v>
      </c>
      <c r="Q2851" s="17">
        <f t="shared" si="89"/>
        <v>2016</v>
      </c>
    </row>
    <row r="2852" spans="1:17" ht="48" hidden="1" x14ac:dyDescent="0.2">
      <c r="A2852">
        <v>2850</v>
      </c>
      <c r="B2852" s="1" t="s">
        <v>2850</v>
      </c>
      <c r="C2852" s="1" t="s">
        <v>6960</v>
      </c>
      <c r="D2852" s="2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3" t="s">
        <v>8271</v>
      </c>
      <c r="O2852" t="s">
        <v>8272</v>
      </c>
      <c r="P2852" s="16">
        <f t="shared" si="88"/>
        <v>41858.007071759261</v>
      </c>
      <c r="Q2852" s="17">
        <f t="shared" si="89"/>
        <v>2014</v>
      </c>
    </row>
    <row r="2853" spans="1:17" ht="48" hidden="1" x14ac:dyDescent="0.2">
      <c r="A2853">
        <v>2851</v>
      </c>
      <c r="B2853" s="1" t="s">
        <v>2851</v>
      </c>
      <c r="C2853" s="1" t="s">
        <v>6961</v>
      </c>
      <c r="D2853" s="2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8271</v>
      </c>
      <c r="O2853" t="s">
        <v>8272</v>
      </c>
      <c r="P2853" s="16">
        <f t="shared" si="88"/>
        <v>42390.002650462964</v>
      </c>
      <c r="Q2853" s="17">
        <f t="shared" si="89"/>
        <v>2016</v>
      </c>
    </row>
    <row r="2854" spans="1:17" ht="48" hidden="1" x14ac:dyDescent="0.2">
      <c r="A2854">
        <v>2852</v>
      </c>
      <c r="B2854" s="1" t="s">
        <v>2852</v>
      </c>
      <c r="C2854" s="1" t="s">
        <v>6962</v>
      </c>
      <c r="D2854" s="2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3" t="s">
        <v>8271</v>
      </c>
      <c r="O2854" t="s">
        <v>8272</v>
      </c>
      <c r="P2854" s="16">
        <f t="shared" si="88"/>
        <v>41781.045173611114</v>
      </c>
      <c r="Q2854" s="17">
        <f t="shared" si="89"/>
        <v>2014</v>
      </c>
    </row>
    <row r="2855" spans="1:17" ht="48" hidden="1" x14ac:dyDescent="0.2">
      <c r="A2855">
        <v>2853</v>
      </c>
      <c r="B2855" s="1" t="s">
        <v>2853</v>
      </c>
      <c r="C2855" s="1" t="s">
        <v>6963</v>
      </c>
      <c r="D2855" s="2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8271</v>
      </c>
      <c r="O2855" t="s">
        <v>8272</v>
      </c>
      <c r="P2855" s="16">
        <f t="shared" si="88"/>
        <v>41836.190937499996</v>
      </c>
      <c r="Q2855" s="17">
        <f t="shared" si="89"/>
        <v>2014</v>
      </c>
    </row>
    <row r="2856" spans="1:17" ht="48" hidden="1" x14ac:dyDescent="0.2">
      <c r="A2856">
        <v>2854</v>
      </c>
      <c r="B2856" s="1" t="s">
        <v>2854</v>
      </c>
      <c r="C2856" s="1" t="s">
        <v>6964</v>
      </c>
      <c r="D2856" s="2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8271</v>
      </c>
      <c r="O2856" t="s">
        <v>8272</v>
      </c>
      <c r="P2856" s="16">
        <f t="shared" si="88"/>
        <v>42111.71665509259</v>
      </c>
      <c r="Q2856" s="17">
        <f t="shared" si="89"/>
        <v>2015</v>
      </c>
    </row>
    <row r="2857" spans="1:17" ht="48" hidden="1" x14ac:dyDescent="0.2">
      <c r="A2857">
        <v>2855</v>
      </c>
      <c r="B2857" s="1" t="s">
        <v>2855</v>
      </c>
      <c r="C2857" s="1" t="s">
        <v>6965</v>
      </c>
      <c r="D2857" s="2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3" t="s">
        <v>8271</v>
      </c>
      <c r="O2857" t="s">
        <v>8272</v>
      </c>
      <c r="P2857" s="16">
        <f t="shared" si="88"/>
        <v>42370.007766203707</v>
      </c>
      <c r="Q2857" s="17">
        <f t="shared" si="89"/>
        <v>2016</v>
      </c>
    </row>
    <row r="2858" spans="1:17" ht="48" hidden="1" x14ac:dyDescent="0.2">
      <c r="A2858">
        <v>2856</v>
      </c>
      <c r="B2858" s="1" t="s">
        <v>2856</v>
      </c>
      <c r="C2858" s="1" t="s">
        <v>6966</v>
      </c>
      <c r="D2858" s="2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3" t="s">
        <v>8271</v>
      </c>
      <c r="O2858" t="s">
        <v>8272</v>
      </c>
      <c r="P2858" s="16">
        <f t="shared" si="88"/>
        <v>42165.037581018521</v>
      </c>
      <c r="Q2858" s="17">
        <f t="shared" si="89"/>
        <v>2015</v>
      </c>
    </row>
    <row r="2859" spans="1:17" ht="64" hidden="1" x14ac:dyDescent="0.2">
      <c r="A2859">
        <v>2857</v>
      </c>
      <c r="B2859" s="1" t="s">
        <v>2857</v>
      </c>
      <c r="C2859" s="1" t="s">
        <v>6967</v>
      </c>
      <c r="D2859" s="2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8271</v>
      </c>
      <c r="O2859" t="s">
        <v>8272</v>
      </c>
      <c r="P2859" s="16">
        <f t="shared" si="88"/>
        <v>42726.920081018514</v>
      </c>
      <c r="Q2859" s="17">
        <f t="shared" si="89"/>
        <v>2016</v>
      </c>
    </row>
    <row r="2860" spans="1:17" ht="48" hidden="1" x14ac:dyDescent="0.2">
      <c r="A2860">
        <v>2858</v>
      </c>
      <c r="B2860" s="1" t="s">
        <v>2858</v>
      </c>
      <c r="C2860" s="1" t="s">
        <v>6968</v>
      </c>
      <c r="D2860" s="2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8271</v>
      </c>
      <c r="O2860" t="s">
        <v>8272</v>
      </c>
      <c r="P2860" s="16">
        <f t="shared" si="88"/>
        <v>41954.545081018514</v>
      </c>
      <c r="Q2860" s="17">
        <f t="shared" si="89"/>
        <v>2014</v>
      </c>
    </row>
    <row r="2861" spans="1:17" ht="32" hidden="1" x14ac:dyDescent="0.2">
      <c r="A2861">
        <v>2859</v>
      </c>
      <c r="B2861" s="1" t="s">
        <v>2859</v>
      </c>
      <c r="C2861" s="1" t="s">
        <v>6969</v>
      </c>
      <c r="D2861" s="2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8271</v>
      </c>
      <c r="O2861" t="s">
        <v>8272</v>
      </c>
      <c r="P2861" s="16">
        <f t="shared" si="88"/>
        <v>42233.362314814818</v>
      </c>
      <c r="Q2861" s="17">
        <f t="shared" si="89"/>
        <v>2015</v>
      </c>
    </row>
    <row r="2862" spans="1:17" ht="48" hidden="1" x14ac:dyDescent="0.2">
      <c r="A2862">
        <v>2860</v>
      </c>
      <c r="B2862" s="1" t="s">
        <v>2860</v>
      </c>
      <c r="C2862" s="1" t="s">
        <v>6970</v>
      </c>
      <c r="D2862" s="2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3" t="s">
        <v>8271</v>
      </c>
      <c r="O2862" t="s">
        <v>8272</v>
      </c>
      <c r="P2862" s="16">
        <f t="shared" si="88"/>
        <v>42480.800648148142</v>
      </c>
      <c r="Q2862" s="17">
        <f t="shared" si="89"/>
        <v>2016</v>
      </c>
    </row>
    <row r="2863" spans="1:17" ht="48" hidden="1" x14ac:dyDescent="0.2">
      <c r="A2863">
        <v>2861</v>
      </c>
      <c r="B2863" s="1" t="s">
        <v>2861</v>
      </c>
      <c r="C2863" s="1" t="s">
        <v>6971</v>
      </c>
      <c r="D2863" s="2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8271</v>
      </c>
      <c r="O2863" t="s">
        <v>8272</v>
      </c>
      <c r="P2863" s="16">
        <f t="shared" si="88"/>
        <v>42257.590833333335</v>
      </c>
      <c r="Q2863" s="17">
        <f t="shared" si="89"/>
        <v>2015</v>
      </c>
    </row>
    <row r="2864" spans="1:17" ht="48" hidden="1" x14ac:dyDescent="0.2">
      <c r="A2864">
        <v>2862</v>
      </c>
      <c r="B2864" s="1" t="s">
        <v>2862</v>
      </c>
      <c r="C2864" s="1" t="s">
        <v>6972</v>
      </c>
      <c r="D2864" s="2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3" t="s">
        <v>8271</v>
      </c>
      <c r="O2864" t="s">
        <v>8272</v>
      </c>
      <c r="P2864" s="16">
        <f t="shared" si="88"/>
        <v>41784.789687500001</v>
      </c>
      <c r="Q2864" s="17">
        <f t="shared" si="89"/>
        <v>2014</v>
      </c>
    </row>
    <row r="2865" spans="1:17" ht="48" hidden="1" x14ac:dyDescent="0.2">
      <c r="A2865">
        <v>2863</v>
      </c>
      <c r="B2865" s="1" t="s">
        <v>2863</v>
      </c>
      <c r="C2865" s="1" t="s">
        <v>6973</v>
      </c>
      <c r="D2865" s="2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3" t="s">
        <v>8271</v>
      </c>
      <c r="O2865" t="s">
        <v>8272</v>
      </c>
      <c r="P2865" s="16">
        <f t="shared" si="88"/>
        <v>41831.675034722226</v>
      </c>
      <c r="Q2865" s="17">
        <f t="shared" si="89"/>
        <v>2014</v>
      </c>
    </row>
    <row r="2866" spans="1:17" ht="16" hidden="1" x14ac:dyDescent="0.2">
      <c r="A2866">
        <v>2864</v>
      </c>
      <c r="B2866" s="1" t="s">
        <v>2864</v>
      </c>
      <c r="C2866" s="1" t="s">
        <v>6974</v>
      </c>
      <c r="D2866" s="2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8271</v>
      </c>
      <c r="O2866" t="s">
        <v>8272</v>
      </c>
      <c r="P2866" s="16">
        <f t="shared" si="88"/>
        <v>42172.613506944443</v>
      </c>
      <c r="Q2866" s="17">
        <f t="shared" si="89"/>
        <v>2015</v>
      </c>
    </row>
    <row r="2867" spans="1:17" ht="48" hidden="1" x14ac:dyDescent="0.2">
      <c r="A2867">
        <v>2865</v>
      </c>
      <c r="B2867" s="1" t="s">
        <v>2865</v>
      </c>
      <c r="C2867" s="1" t="s">
        <v>6975</v>
      </c>
      <c r="D2867" s="2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3" t="s">
        <v>8271</v>
      </c>
      <c r="O2867" t="s">
        <v>8272</v>
      </c>
      <c r="P2867" s="16">
        <f t="shared" si="88"/>
        <v>41950.114108796297</v>
      </c>
      <c r="Q2867" s="17">
        <f t="shared" si="89"/>
        <v>2014</v>
      </c>
    </row>
    <row r="2868" spans="1:17" ht="48" hidden="1" x14ac:dyDescent="0.2">
      <c r="A2868">
        <v>2866</v>
      </c>
      <c r="B2868" s="1" t="s">
        <v>2866</v>
      </c>
      <c r="C2868" s="1" t="s">
        <v>6976</v>
      </c>
      <c r="D2868" s="2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3" t="s">
        <v>8271</v>
      </c>
      <c r="O2868" t="s">
        <v>8272</v>
      </c>
      <c r="P2868" s="16">
        <f t="shared" si="88"/>
        <v>42627.955104166671</v>
      </c>
      <c r="Q2868" s="17">
        <f t="shared" si="89"/>
        <v>2016</v>
      </c>
    </row>
    <row r="2869" spans="1:17" ht="48" hidden="1" x14ac:dyDescent="0.2">
      <c r="A2869">
        <v>2867</v>
      </c>
      <c r="B2869" s="1" t="s">
        <v>2867</v>
      </c>
      <c r="C2869" s="1" t="s">
        <v>6977</v>
      </c>
      <c r="D2869" s="2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3" t="s">
        <v>8271</v>
      </c>
      <c r="O2869" t="s">
        <v>8272</v>
      </c>
      <c r="P2869" s="16">
        <f t="shared" si="88"/>
        <v>42531.195277777777</v>
      </c>
      <c r="Q2869" s="17">
        <f t="shared" si="89"/>
        <v>2016</v>
      </c>
    </row>
    <row r="2870" spans="1:17" ht="48" hidden="1" x14ac:dyDescent="0.2">
      <c r="A2870">
        <v>2868</v>
      </c>
      <c r="B2870" s="1" t="s">
        <v>2868</v>
      </c>
      <c r="C2870" s="1" t="s">
        <v>6978</v>
      </c>
      <c r="D2870" s="2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3" t="s">
        <v>8271</v>
      </c>
      <c r="O2870" t="s">
        <v>8272</v>
      </c>
      <c r="P2870" s="16">
        <f t="shared" si="88"/>
        <v>42618.827013888891</v>
      </c>
      <c r="Q2870" s="17">
        <f t="shared" si="89"/>
        <v>2016</v>
      </c>
    </row>
    <row r="2871" spans="1:17" ht="48" hidden="1" x14ac:dyDescent="0.2">
      <c r="A2871">
        <v>2869</v>
      </c>
      <c r="B2871" s="1" t="s">
        <v>2869</v>
      </c>
      <c r="C2871" s="1" t="s">
        <v>6979</v>
      </c>
      <c r="D2871" s="2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3" t="s">
        <v>8271</v>
      </c>
      <c r="O2871" t="s">
        <v>8272</v>
      </c>
      <c r="P2871" s="16">
        <f t="shared" si="88"/>
        <v>42540.593530092592</v>
      </c>
      <c r="Q2871" s="17">
        <f t="shared" si="89"/>
        <v>2016</v>
      </c>
    </row>
    <row r="2872" spans="1:17" ht="48" hidden="1" x14ac:dyDescent="0.2">
      <c r="A2872">
        <v>2870</v>
      </c>
      <c r="B2872" s="1" t="s">
        <v>2870</v>
      </c>
      <c r="C2872" s="1" t="s">
        <v>6980</v>
      </c>
      <c r="D2872" s="2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3" t="s">
        <v>8271</v>
      </c>
      <c r="O2872" t="s">
        <v>8272</v>
      </c>
      <c r="P2872" s="16">
        <f t="shared" si="88"/>
        <v>41746.189409722225</v>
      </c>
      <c r="Q2872" s="17">
        <f t="shared" si="89"/>
        <v>2014</v>
      </c>
    </row>
    <row r="2873" spans="1:17" ht="48" hidden="1" x14ac:dyDescent="0.2">
      <c r="A2873">
        <v>2871</v>
      </c>
      <c r="B2873" s="1" t="s">
        <v>2871</v>
      </c>
      <c r="C2873" s="1" t="s">
        <v>6981</v>
      </c>
      <c r="D2873" s="2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3" t="s">
        <v>8271</v>
      </c>
      <c r="O2873" t="s">
        <v>8272</v>
      </c>
      <c r="P2873" s="16">
        <f t="shared" si="88"/>
        <v>41974.738576388889</v>
      </c>
      <c r="Q2873" s="17">
        <f t="shared" si="89"/>
        <v>2014</v>
      </c>
    </row>
    <row r="2874" spans="1:17" ht="32" hidden="1" x14ac:dyDescent="0.2">
      <c r="A2874">
        <v>2872</v>
      </c>
      <c r="B2874" s="1" t="s">
        <v>2872</v>
      </c>
      <c r="C2874" s="1" t="s">
        <v>6982</v>
      </c>
      <c r="D2874" s="2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3" t="s">
        <v>8271</v>
      </c>
      <c r="O2874" t="s">
        <v>8272</v>
      </c>
      <c r="P2874" s="16">
        <f t="shared" si="88"/>
        <v>42115.11618055556</v>
      </c>
      <c r="Q2874" s="17">
        <f t="shared" si="89"/>
        <v>2015</v>
      </c>
    </row>
    <row r="2875" spans="1:17" ht="48" hidden="1" x14ac:dyDescent="0.2">
      <c r="A2875">
        <v>2873</v>
      </c>
      <c r="B2875" s="1" t="s">
        <v>2873</v>
      </c>
      <c r="C2875" s="1" t="s">
        <v>6983</v>
      </c>
      <c r="D2875" s="2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3" t="s">
        <v>8271</v>
      </c>
      <c r="O2875" t="s">
        <v>8272</v>
      </c>
      <c r="P2875" s="16">
        <f t="shared" si="88"/>
        <v>42002.817488425921</v>
      </c>
      <c r="Q2875" s="17">
        <f t="shared" si="89"/>
        <v>2014</v>
      </c>
    </row>
    <row r="2876" spans="1:17" ht="48" hidden="1" x14ac:dyDescent="0.2">
      <c r="A2876">
        <v>2874</v>
      </c>
      <c r="B2876" s="1" t="s">
        <v>2874</v>
      </c>
      <c r="C2876" s="1" t="s">
        <v>6984</v>
      </c>
      <c r="D2876" s="2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3" t="s">
        <v>8271</v>
      </c>
      <c r="O2876" t="s">
        <v>8272</v>
      </c>
      <c r="P2876" s="16">
        <f t="shared" si="88"/>
        <v>42722.84474537037</v>
      </c>
      <c r="Q2876" s="17">
        <f t="shared" si="89"/>
        <v>2016</v>
      </c>
    </row>
    <row r="2877" spans="1:17" ht="48" hidden="1" x14ac:dyDescent="0.2">
      <c r="A2877">
        <v>2875</v>
      </c>
      <c r="B2877" s="1" t="s">
        <v>2875</v>
      </c>
      <c r="C2877" s="1" t="s">
        <v>6985</v>
      </c>
      <c r="D2877" s="2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3" t="s">
        <v>8271</v>
      </c>
      <c r="O2877" t="s">
        <v>8272</v>
      </c>
      <c r="P2877" s="16">
        <f t="shared" si="88"/>
        <v>42465.128391203703</v>
      </c>
      <c r="Q2877" s="17">
        <f t="shared" si="89"/>
        <v>2016</v>
      </c>
    </row>
    <row r="2878" spans="1:17" ht="48" hidden="1" x14ac:dyDescent="0.2">
      <c r="A2878">
        <v>2876</v>
      </c>
      <c r="B2878" s="1" t="s">
        <v>2876</v>
      </c>
      <c r="C2878" s="1" t="s">
        <v>6986</v>
      </c>
      <c r="D2878" s="2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3" t="s">
        <v>8271</v>
      </c>
      <c r="O2878" t="s">
        <v>8272</v>
      </c>
      <c r="P2878" s="16">
        <f t="shared" si="88"/>
        <v>42171.743969907402</v>
      </c>
      <c r="Q2878" s="17">
        <f t="shared" si="89"/>
        <v>2015</v>
      </c>
    </row>
    <row r="2879" spans="1:17" ht="48" hidden="1" x14ac:dyDescent="0.2">
      <c r="A2879">
        <v>2877</v>
      </c>
      <c r="B2879" s="1" t="s">
        <v>2877</v>
      </c>
      <c r="C2879" s="1" t="s">
        <v>6987</v>
      </c>
      <c r="D2879" s="2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3" t="s">
        <v>8271</v>
      </c>
      <c r="O2879" t="s">
        <v>8272</v>
      </c>
      <c r="P2879" s="16">
        <f t="shared" si="88"/>
        <v>42672.955138888887</v>
      </c>
      <c r="Q2879" s="17">
        <f t="shared" si="89"/>
        <v>2016</v>
      </c>
    </row>
    <row r="2880" spans="1:17" ht="48" hidden="1" x14ac:dyDescent="0.2">
      <c r="A2880">
        <v>2878</v>
      </c>
      <c r="B2880" s="1" t="s">
        <v>2878</v>
      </c>
      <c r="C2880" s="1" t="s">
        <v>6988</v>
      </c>
      <c r="D2880" s="2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8271</v>
      </c>
      <c r="O2880" t="s">
        <v>8272</v>
      </c>
      <c r="P2880" s="16">
        <f t="shared" si="88"/>
        <v>42128.615682870368</v>
      </c>
      <c r="Q2880" s="17">
        <f t="shared" si="89"/>
        <v>2015</v>
      </c>
    </row>
    <row r="2881" spans="1:17" ht="48" hidden="1" x14ac:dyDescent="0.2">
      <c r="A2881">
        <v>2879</v>
      </c>
      <c r="B2881" s="1" t="s">
        <v>2879</v>
      </c>
      <c r="C2881" s="1" t="s">
        <v>6989</v>
      </c>
      <c r="D2881" s="2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3" t="s">
        <v>8271</v>
      </c>
      <c r="O2881" t="s">
        <v>8272</v>
      </c>
      <c r="P2881" s="16">
        <f t="shared" si="88"/>
        <v>42359.725243055553</v>
      </c>
      <c r="Q2881" s="17">
        <f t="shared" si="89"/>
        <v>2015</v>
      </c>
    </row>
    <row r="2882" spans="1:17" ht="48" hidden="1" x14ac:dyDescent="0.2">
      <c r="A2882">
        <v>2880</v>
      </c>
      <c r="B2882" s="1" t="s">
        <v>2880</v>
      </c>
      <c r="C2882" s="1" t="s">
        <v>6990</v>
      </c>
      <c r="D2882" s="2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3" t="s">
        <v>8271</v>
      </c>
      <c r="O2882" t="s">
        <v>8272</v>
      </c>
      <c r="P2882" s="16">
        <f t="shared" si="88"/>
        <v>42192.905694444446</v>
      </c>
      <c r="Q2882" s="17">
        <f t="shared" si="89"/>
        <v>2015</v>
      </c>
    </row>
    <row r="2883" spans="1:17" ht="48" hidden="1" x14ac:dyDescent="0.2">
      <c r="A2883">
        <v>2881</v>
      </c>
      <c r="B2883" s="1" t="s">
        <v>2881</v>
      </c>
      <c r="C2883" s="1" t="s">
        <v>6991</v>
      </c>
      <c r="D2883" s="2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3" t="s">
        <v>8271</v>
      </c>
      <c r="O2883" t="s">
        <v>8272</v>
      </c>
      <c r="P2883" s="16">
        <f t="shared" ref="P2883:P2946" si="90">(((J2883/60)/60)/24)+DATE(1970,1,1)</f>
        <v>41916.597638888888</v>
      </c>
      <c r="Q2883" s="17">
        <f t="shared" ref="Q2883:Q2946" si="91">YEAR(P2883)</f>
        <v>2014</v>
      </c>
    </row>
    <row r="2884" spans="1:17" ht="48" hidden="1" x14ac:dyDescent="0.2">
      <c r="A2884">
        <v>2882</v>
      </c>
      <c r="B2884" s="1" t="s">
        <v>2882</v>
      </c>
      <c r="C2884" s="1" t="s">
        <v>6992</v>
      </c>
      <c r="D2884" s="2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3" t="s">
        <v>8271</v>
      </c>
      <c r="O2884" t="s">
        <v>8272</v>
      </c>
      <c r="P2884" s="16">
        <f t="shared" si="90"/>
        <v>42461.596273148149</v>
      </c>
      <c r="Q2884" s="17">
        <f t="shared" si="91"/>
        <v>2016</v>
      </c>
    </row>
    <row r="2885" spans="1:17" ht="48" hidden="1" x14ac:dyDescent="0.2">
      <c r="A2885">
        <v>2883</v>
      </c>
      <c r="B2885" s="1" t="s">
        <v>2883</v>
      </c>
      <c r="C2885" s="1" t="s">
        <v>6993</v>
      </c>
      <c r="D2885" s="2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3" t="s">
        <v>8271</v>
      </c>
      <c r="O2885" t="s">
        <v>8272</v>
      </c>
      <c r="P2885" s="16">
        <f t="shared" si="90"/>
        <v>42370.90320601852</v>
      </c>
      <c r="Q2885" s="17">
        <f t="shared" si="91"/>
        <v>2016</v>
      </c>
    </row>
    <row r="2886" spans="1:17" ht="32" hidden="1" x14ac:dyDescent="0.2">
      <c r="A2886">
        <v>2884</v>
      </c>
      <c r="B2886" s="1" t="s">
        <v>2884</v>
      </c>
      <c r="C2886" s="1" t="s">
        <v>6994</v>
      </c>
      <c r="D2886" s="2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3" t="s">
        <v>8271</v>
      </c>
      <c r="O2886" t="s">
        <v>8272</v>
      </c>
      <c r="P2886" s="16">
        <f t="shared" si="90"/>
        <v>41948.727256944447</v>
      </c>
      <c r="Q2886" s="17">
        <f t="shared" si="91"/>
        <v>2014</v>
      </c>
    </row>
    <row r="2887" spans="1:17" ht="32" hidden="1" x14ac:dyDescent="0.2">
      <c r="A2887">
        <v>2885</v>
      </c>
      <c r="B2887" s="1" t="s">
        <v>2885</v>
      </c>
      <c r="C2887" s="1" t="s">
        <v>6995</v>
      </c>
      <c r="D2887" s="2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3" t="s">
        <v>8271</v>
      </c>
      <c r="O2887" t="s">
        <v>8272</v>
      </c>
      <c r="P2887" s="16">
        <f t="shared" si="90"/>
        <v>42047.07640046296</v>
      </c>
      <c r="Q2887" s="17">
        <f t="shared" si="91"/>
        <v>2015</v>
      </c>
    </row>
    <row r="2888" spans="1:17" ht="48" hidden="1" x14ac:dyDescent="0.2">
      <c r="A2888">
        <v>2886</v>
      </c>
      <c r="B2888" s="1" t="s">
        <v>2886</v>
      </c>
      <c r="C2888" s="1" t="s">
        <v>6996</v>
      </c>
      <c r="D2888" s="2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3" t="s">
        <v>8271</v>
      </c>
      <c r="O2888" t="s">
        <v>8272</v>
      </c>
      <c r="P2888" s="16">
        <f t="shared" si="90"/>
        <v>42261.632916666669</v>
      </c>
      <c r="Q2888" s="17">
        <f t="shared" si="91"/>
        <v>2015</v>
      </c>
    </row>
    <row r="2889" spans="1:17" ht="48" hidden="1" x14ac:dyDescent="0.2">
      <c r="A2889">
        <v>2887</v>
      </c>
      <c r="B2889" s="1" t="s">
        <v>2887</v>
      </c>
      <c r="C2889" s="1" t="s">
        <v>6997</v>
      </c>
      <c r="D2889" s="2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3" t="s">
        <v>8271</v>
      </c>
      <c r="O2889" t="s">
        <v>8272</v>
      </c>
      <c r="P2889" s="16">
        <f t="shared" si="90"/>
        <v>41985.427361111113</v>
      </c>
      <c r="Q2889" s="17">
        <f t="shared" si="91"/>
        <v>2014</v>
      </c>
    </row>
    <row r="2890" spans="1:17" ht="48" hidden="1" x14ac:dyDescent="0.2">
      <c r="A2890">
        <v>2888</v>
      </c>
      <c r="B2890" s="1" t="s">
        <v>2888</v>
      </c>
      <c r="C2890" s="1" t="s">
        <v>6998</v>
      </c>
      <c r="D2890" s="2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3" t="s">
        <v>8271</v>
      </c>
      <c r="O2890" t="s">
        <v>8272</v>
      </c>
      <c r="P2890" s="16">
        <f t="shared" si="90"/>
        <v>41922.535185185188</v>
      </c>
      <c r="Q2890" s="17">
        <f t="shared" si="91"/>
        <v>2014</v>
      </c>
    </row>
    <row r="2891" spans="1:17" ht="48" hidden="1" x14ac:dyDescent="0.2">
      <c r="A2891">
        <v>2889</v>
      </c>
      <c r="B2891" s="1" t="s">
        <v>2889</v>
      </c>
      <c r="C2891" s="1" t="s">
        <v>6999</v>
      </c>
      <c r="D2891" s="2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3" t="s">
        <v>8271</v>
      </c>
      <c r="O2891" t="s">
        <v>8272</v>
      </c>
      <c r="P2891" s="16">
        <f t="shared" si="90"/>
        <v>41850.863252314812</v>
      </c>
      <c r="Q2891" s="17">
        <f t="shared" si="91"/>
        <v>2014</v>
      </c>
    </row>
    <row r="2892" spans="1:17" ht="48" hidden="1" x14ac:dyDescent="0.2">
      <c r="A2892">
        <v>2890</v>
      </c>
      <c r="B2892" s="1" t="s">
        <v>2890</v>
      </c>
      <c r="C2892" s="1" t="s">
        <v>7000</v>
      </c>
      <c r="D2892" s="2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3" t="s">
        <v>8271</v>
      </c>
      <c r="O2892" t="s">
        <v>8272</v>
      </c>
      <c r="P2892" s="16">
        <f t="shared" si="90"/>
        <v>41831.742962962962</v>
      </c>
      <c r="Q2892" s="17">
        <f t="shared" si="91"/>
        <v>2014</v>
      </c>
    </row>
    <row r="2893" spans="1:17" ht="48" hidden="1" x14ac:dyDescent="0.2">
      <c r="A2893">
        <v>2891</v>
      </c>
      <c r="B2893" s="1" t="s">
        <v>2891</v>
      </c>
      <c r="C2893" s="1" t="s">
        <v>7001</v>
      </c>
      <c r="D2893" s="2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3" t="s">
        <v>8271</v>
      </c>
      <c r="O2893" t="s">
        <v>8272</v>
      </c>
      <c r="P2893" s="16">
        <f t="shared" si="90"/>
        <v>42415.883425925931</v>
      </c>
      <c r="Q2893" s="17">
        <f t="shared" si="91"/>
        <v>2016</v>
      </c>
    </row>
    <row r="2894" spans="1:17" ht="48" hidden="1" x14ac:dyDescent="0.2">
      <c r="A2894">
        <v>2892</v>
      </c>
      <c r="B2894" s="1" t="s">
        <v>2892</v>
      </c>
      <c r="C2894" s="1" t="s">
        <v>7002</v>
      </c>
      <c r="D2894" s="2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3" t="s">
        <v>8271</v>
      </c>
      <c r="O2894" t="s">
        <v>8272</v>
      </c>
      <c r="P2894" s="16">
        <f t="shared" si="90"/>
        <v>41869.714166666665</v>
      </c>
      <c r="Q2894" s="17">
        <f t="shared" si="91"/>
        <v>2014</v>
      </c>
    </row>
    <row r="2895" spans="1:17" ht="16" hidden="1" x14ac:dyDescent="0.2">
      <c r="A2895">
        <v>2893</v>
      </c>
      <c r="B2895" s="1" t="s">
        <v>2893</v>
      </c>
      <c r="C2895" s="1" t="s">
        <v>7003</v>
      </c>
      <c r="D2895" s="2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3" t="s">
        <v>8271</v>
      </c>
      <c r="O2895" t="s">
        <v>8272</v>
      </c>
      <c r="P2895" s="16">
        <f t="shared" si="90"/>
        <v>41953.773090277777</v>
      </c>
      <c r="Q2895" s="17">
        <f t="shared" si="91"/>
        <v>2014</v>
      </c>
    </row>
    <row r="2896" spans="1:17" ht="32" hidden="1" x14ac:dyDescent="0.2">
      <c r="A2896">
        <v>2894</v>
      </c>
      <c r="B2896" s="1" t="s">
        <v>2894</v>
      </c>
      <c r="C2896" s="1" t="s">
        <v>7004</v>
      </c>
      <c r="D2896" s="2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3" t="s">
        <v>8271</v>
      </c>
      <c r="O2896" t="s">
        <v>8272</v>
      </c>
      <c r="P2896" s="16">
        <f t="shared" si="90"/>
        <v>42037.986284722225</v>
      </c>
      <c r="Q2896" s="17">
        <f t="shared" si="91"/>
        <v>2015</v>
      </c>
    </row>
    <row r="2897" spans="1:17" ht="48" hidden="1" x14ac:dyDescent="0.2">
      <c r="A2897">
        <v>2895</v>
      </c>
      <c r="B2897" s="1" t="s">
        <v>2895</v>
      </c>
      <c r="C2897" s="1" t="s">
        <v>7005</v>
      </c>
      <c r="D2897" s="2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3" t="s">
        <v>8271</v>
      </c>
      <c r="O2897" t="s">
        <v>8272</v>
      </c>
      <c r="P2897" s="16">
        <f t="shared" si="90"/>
        <v>41811.555462962962</v>
      </c>
      <c r="Q2897" s="17">
        <f t="shared" si="91"/>
        <v>2014</v>
      </c>
    </row>
    <row r="2898" spans="1:17" ht="48" hidden="1" x14ac:dyDescent="0.2">
      <c r="A2898">
        <v>2896</v>
      </c>
      <c r="B2898" s="1" t="s">
        <v>2896</v>
      </c>
      <c r="C2898" s="1" t="s">
        <v>7006</v>
      </c>
      <c r="D2898" s="2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3" t="s">
        <v>8271</v>
      </c>
      <c r="O2898" t="s">
        <v>8272</v>
      </c>
      <c r="P2898" s="16">
        <f t="shared" si="90"/>
        <v>42701.908807870372</v>
      </c>
      <c r="Q2898" s="17">
        <f t="shared" si="91"/>
        <v>2016</v>
      </c>
    </row>
    <row r="2899" spans="1:17" ht="48" hidden="1" x14ac:dyDescent="0.2">
      <c r="A2899">
        <v>2897</v>
      </c>
      <c r="B2899" s="1" t="s">
        <v>2897</v>
      </c>
      <c r="C2899" s="1" t="s">
        <v>7007</v>
      </c>
      <c r="D2899" s="2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3" t="s">
        <v>8271</v>
      </c>
      <c r="O2899" t="s">
        <v>8272</v>
      </c>
      <c r="P2899" s="16">
        <f t="shared" si="90"/>
        <v>42258.646504629629</v>
      </c>
      <c r="Q2899" s="17">
        <f t="shared" si="91"/>
        <v>2015</v>
      </c>
    </row>
    <row r="2900" spans="1:17" ht="48" hidden="1" x14ac:dyDescent="0.2">
      <c r="A2900">
        <v>2898</v>
      </c>
      <c r="B2900" s="1" t="s">
        <v>2898</v>
      </c>
      <c r="C2900" s="1" t="s">
        <v>7008</v>
      </c>
      <c r="D2900" s="2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3" t="s">
        <v>8271</v>
      </c>
      <c r="O2900" t="s">
        <v>8272</v>
      </c>
      <c r="P2900" s="16">
        <f t="shared" si="90"/>
        <v>42278.664965277778</v>
      </c>
      <c r="Q2900" s="17">
        <f t="shared" si="91"/>
        <v>2015</v>
      </c>
    </row>
    <row r="2901" spans="1:17" ht="48" hidden="1" x14ac:dyDescent="0.2">
      <c r="A2901">
        <v>2899</v>
      </c>
      <c r="B2901" s="1" t="s">
        <v>2899</v>
      </c>
      <c r="C2901" s="1" t="s">
        <v>7009</v>
      </c>
      <c r="D2901" s="2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3" t="s">
        <v>8271</v>
      </c>
      <c r="O2901" t="s">
        <v>8272</v>
      </c>
      <c r="P2901" s="16">
        <f t="shared" si="90"/>
        <v>42515.078217592592</v>
      </c>
      <c r="Q2901" s="17">
        <f t="shared" si="91"/>
        <v>2016</v>
      </c>
    </row>
    <row r="2902" spans="1:17" ht="48" hidden="1" x14ac:dyDescent="0.2">
      <c r="A2902">
        <v>2900</v>
      </c>
      <c r="B2902" s="1" t="s">
        <v>2900</v>
      </c>
      <c r="C2902" s="1" t="s">
        <v>7010</v>
      </c>
      <c r="D2902" s="2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3" t="s">
        <v>8271</v>
      </c>
      <c r="O2902" t="s">
        <v>8272</v>
      </c>
      <c r="P2902" s="16">
        <f t="shared" si="90"/>
        <v>41830.234166666669</v>
      </c>
      <c r="Q2902" s="17">
        <f t="shared" si="91"/>
        <v>2014</v>
      </c>
    </row>
    <row r="2903" spans="1:17" ht="48" hidden="1" x14ac:dyDescent="0.2">
      <c r="A2903">
        <v>2901</v>
      </c>
      <c r="B2903" s="1" t="s">
        <v>2901</v>
      </c>
      <c r="C2903" s="1" t="s">
        <v>7011</v>
      </c>
      <c r="D2903" s="2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3" t="s">
        <v>8271</v>
      </c>
      <c r="O2903" t="s">
        <v>8272</v>
      </c>
      <c r="P2903" s="16">
        <f t="shared" si="90"/>
        <v>41982.904386574075</v>
      </c>
      <c r="Q2903" s="17">
        <f t="shared" si="91"/>
        <v>2014</v>
      </c>
    </row>
    <row r="2904" spans="1:17" ht="32" hidden="1" x14ac:dyDescent="0.2">
      <c r="A2904">
        <v>2902</v>
      </c>
      <c r="B2904" s="1" t="s">
        <v>2902</v>
      </c>
      <c r="C2904" s="1" t="s">
        <v>7012</v>
      </c>
      <c r="D2904" s="2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3" t="s">
        <v>8271</v>
      </c>
      <c r="O2904" t="s">
        <v>8272</v>
      </c>
      <c r="P2904" s="16">
        <f t="shared" si="90"/>
        <v>42210.439768518518</v>
      </c>
      <c r="Q2904" s="17">
        <f t="shared" si="91"/>
        <v>2015</v>
      </c>
    </row>
    <row r="2905" spans="1:17" ht="48" hidden="1" x14ac:dyDescent="0.2">
      <c r="A2905">
        <v>2903</v>
      </c>
      <c r="B2905" s="1" t="s">
        <v>2903</v>
      </c>
      <c r="C2905" s="1" t="s">
        <v>7013</v>
      </c>
      <c r="D2905" s="2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3" t="s">
        <v>8271</v>
      </c>
      <c r="O2905" t="s">
        <v>8272</v>
      </c>
      <c r="P2905" s="16">
        <f t="shared" si="90"/>
        <v>42196.166874999995</v>
      </c>
      <c r="Q2905" s="17">
        <f t="shared" si="91"/>
        <v>2015</v>
      </c>
    </row>
    <row r="2906" spans="1:17" ht="48" hidden="1" x14ac:dyDescent="0.2">
      <c r="A2906">
        <v>2904</v>
      </c>
      <c r="B2906" s="1" t="s">
        <v>2904</v>
      </c>
      <c r="C2906" s="1" t="s">
        <v>7014</v>
      </c>
      <c r="D2906" s="2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8271</v>
      </c>
      <c r="O2906" t="s">
        <v>8272</v>
      </c>
      <c r="P2906" s="16">
        <f t="shared" si="90"/>
        <v>41940.967951388891</v>
      </c>
      <c r="Q2906" s="17">
        <f t="shared" si="91"/>
        <v>2014</v>
      </c>
    </row>
    <row r="2907" spans="1:17" ht="48" hidden="1" x14ac:dyDescent="0.2">
      <c r="A2907">
        <v>2905</v>
      </c>
      <c r="B2907" s="1" t="s">
        <v>2905</v>
      </c>
      <c r="C2907" s="1" t="s">
        <v>7015</v>
      </c>
      <c r="D2907" s="2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3" t="s">
        <v>8271</v>
      </c>
      <c r="O2907" t="s">
        <v>8272</v>
      </c>
      <c r="P2907" s="16">
        <f t="shared" si="90"/>
        <v>42606.056863425925</v>
      </c>
      <c r="Q2907" s="17">
        <f t="shared" si="91"/>
        <v>2016</v>
      </c>
    </row>
    <row r="2908" spans="1:17" ht="48" hidden="1" x14ac:dyDescent="0.2">
      <c r="A2908">
        <v>2906</v>
      </c>
      <c r="B2908" s="1" t="s">
        <v>2906</v>
      </c>
      <c r="C2908" s="1" t="s">
        <v>7016</v>
      </c>
      <c r="D2908" s="2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3" t="s">
        <v>8271</v>
      </c>
      <c r="O2908" t="s">
        <v>8272</v>
      </c>
      <c r="P2908" s="16">
        <f t="shared" si="90"/>
        <v>42199.648912037039</v>
      </c>
      <c r="Q2908" s="17">
        <f t="shared" si="91"/>
        <v>2015</v>
      </c>
    </row>
    <row r="2909" spans="1:17" ht="48" hidden="1" x14ac:dyDescent="0.2">
      <c r="A2909">
        <v>2907</v>
      </c>
      <c r="B2909" s="1" t="s">
        <v>2907</v>
      </c>
      <c r="C2909" s="1" t="s">
        <v>7017</v>
      </c>
      <c r="D2909" s="2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3" t="s">
        <v>8271</v>
      </c>
      <c r="O2909" t="s">
        <v>8272</v>
      </c>
      <c r="P2909" s="16">
        <f t="shared" si="90"/>
        <v>42444.877743055549</v>
      </c>
      <c r="Q2909" s="17">
        <f t="shared" si="91"/>
        <v>2016</v>
      </c>
    </row>
    <row r="2910" spans="1:17" ht="64" hidden="1" x14ac:dyDescent="0.2">
      <c r="A2910">
        <v>2908</v>
      </c>
      <c r="B2910" s="1" t="s">
        <v>2908</v>
      </c>
      <c r="C2910" s="1" t="s">
        <v>7018</v>
      </c>
      <c r="D2910" s="2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3" t="s">
        <v>8271</v>
      </c>
      <c r="O2910" t="s">
        <v>8272</v>
      </c>
      <c r="P2910" s="16">
        <f t="shared" si="90"/>
        <v>42499.731701388882</v>
      </c>
      <c r="Q2910" s="17">
        <f t="shared" si="91"/>
        <v>2016</v>
      </c>
    </row>
    <row r="2911" spans="1:17" ht="48" hidden="1" x14ac:dyDescent="0.2">
      <c r="A2911">
        <v>2909</v>
      </c>
      <c r="B2911" s="1" t="s">
        <v>2909</v>
      </c>
      <c r="C2911" s="1" t="s">
        <v>7019</v>
      </c>
      <c r="D2911" s="2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3" t="s">
        <v>8271</v>
      </c>
      <c r="O2911" t="s">
        <v>8272</v>
      </c>
      <c r="P2911" s="16">
        <f t="shared" si="90"/>
        <v>41929.266215277778</v>
      </c>
      <c r="Q2911" s="17">
        <f t="shared" si="91"/>
        <v>2014</v>
      </c>
    </row>
    <row r="2912" spans="1:17" ht="48" hidden="1" x14ac:dyDescent="0.2">
      <c r="A2912">
        <v>2910</v>
      </c>
      <c r="B2912" s="1" t="s">
        <v>2910</v>
      </c>
      <c r="C2912" s="1" t="s">
        <v>7020</v>
      </c>
      <c r="D2912" s="2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8271</v>
      </c>
      <c r="O2912" t="s">
        <v>8272</v>
      </c>
      <c r="P2912" s="16">
        <f t="shared" si="90"/>
        <v>42107.841284722221</v>
      </c>
      <c r="Q2912" s="17">
        <f t="shared" si="91"/>
        <v>2015</v>
      </c>
    </row>
    <row r="2913" spans="1:17" ht="48" hidden="1" x14ac:dyDescent="0.2">
      <c r="A2913">
        <v>2911</v>
      </c>
      <c r="B2913" s="1" t="s">
        <v>2911</v>
      </c>
      <c r="C2913" s="1" t="s">
        <v>7021</v>
      </c>
      <c r="D2913" s="2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3" t="s">
        <v>8271</v>
      </c>
      <c r="O2913" t="s">
        <v>8272</v>
      </c>
      <c r="P2913" s="16">
        <f t="shared" si="90"/>
        <v>42142.768819444449</v>
      </c>
      <c r="Q2913" s="17">
        <f t="shared" si="91"/>
        <v>2015</v>
      </c>
    </row>
    <row r="2914" spans="1:17" ht="48" hidden="1" x14ac:dyDescent="0.2">
      <c r="A2914">
        <v>2912</v>
      </c>
      <c r="B2914" s="1" t="s">
        <v>2912</v>
      </c>
      <c r="C2914" s="1" t="s">
        <v>7022</v>
      </c>
      <c r="D2914" s="2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3" t="s">
        <v>8271</v>
      </c>
      <c r="O2914" t="s">
        <v>8272</v>
      </c>
      <c r="P2914" s="16">
        <f t="shared" si="90"/>
        <v>42354.131643518514</v>
      </c>
      <c r="Q2914" s="17">
        <f t="shared" si="91"/>
        <v>2015</v>
      </c>
    </row>
    <row r="2915" spans="1:17" ht="48" hidden="1" x14ac:dyDescent="0.2">
      <c r="A2915">
        <v>2913</v>
      </c>
      <c r="B2915" s="1" t="s">
        <v>2913</v>
      </c>
      <c r="C2915" s="1" t="s">
        <v>7023</v>
      </c>
      <c r="D2915" s="2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3" t="s">
        <v>8271</v>
      </c>
      <c r="O2915" t="s">
        <v>8272</v>
      </c>
      <c r="P2915" s="16">
        <f t="shared" si="90"/>
        <v>41828.922905092593</v>
      </c>
      <c r="Q2915" s="17">
        <f t="shared" si="91"/>
        <v>2014</v>
      </c>
    </row>
    <row r="2916" spans="1:17" ht="32" hidden="1" x14ac:dyDescent="0.2">
      <c r="A2916">
        <v>2914</v>
      </c>
      <c r="B2916" s="1" t="s">
        <v>2914</v>
      </c>
      <c r="C2916" s="1" t="s">
        <v>7024</v>
      </c>
      <c r="D2916" s="2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8271</v>
      </c>
      <c r="O2916" t="s">
        <v>8272</v>
      </c>
      <c r="P2916" s="16">
        <f t="shared" si="90"/>
        <v>42017.907337962963</v>
      </c>
      <c r="Q2916" s="17">
        <f t="shared" si="91"/>
        <v>2015</v>
      </c>
    </row>
    <row r="2917" spans="1:17" ht="48" hidden="1" x14ac:dyDescent="0.2">
      <c r="A2917">
        <v>2915</v>
      </c>
      <c r="B2917" s="1" t="s">
        <v>2915</v>
      </c>
      <c r="C2917" s="1" t="s">
        <v>7025</v>
      </c>
      <c r="D2917" s="2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8271</v>
      </c>
      <c r="O2917" t="s">
        <v>8272</v>
      </c>
      <c r="P2917" s="16">
        <f t="shared" si="90"/>
        <v>42415.398032407407</v>
      </c>
      <c r="Q2917" s="17">
        <f t="shared" si="91"/>
        <v>2016</v>
      </c>
    </row>
    <row r="2918" spans="1:17" ht="32" hidden="1" x14ac:dyDescent="0.2">
      <c r="A2918">
        <v>2916</v>
      </c>
      <c r="B2918" s="1" t="s">
        <v>2916</v>
      </c>
      <c r="C2918" s="1" t="s">
        <v>7026</v>
      </c>
      <c r="D2918" s="2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8271</v>
      </c>
      <c r="O2918" t="s">
        <v>8272</v>
      </c>
      <c r="P2918" s="16">
        <f t="shared" si="90"/>
        <v>41755.476724537039</v>
      </c>
      <c r="Q2918" s="17">
        <f t="shared" si="91"/>
        <v>2014</v>
      </c>
    </row>
    <row r="2919" spans="1:17" ht="48" hidden="1" x14ac:dyDescent="0.2">
      <c r="A2919">
        <v>2917</v>
      </c>
      <c r="B2919" s="1" t="s">
        <v>2917</v>
      </c>
      <c r="C2919" s="1" t="s">
        <v>7027</v>
      </c>
      <c r="D2919" s="2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3" t="s">
        <v>8271</v>
      </c>
      <c r="O2919" t="s">
        <v>8272</v>
      </c>
      <c r="P2919" s="16">
        <f t="shared" si="90"/>
        <v>42245.234340277777</v>
      </c>
      <c r="Q2919" s="17">
        <f t="shared" si="91"/>
        <v>2015</v>
      </c>
    </row>
    <row r="2920" spans="1:17" ht="48" hidden="1" x14ac:dyDescent="0.2">
      <c r="A2920">
        <v>2918</v>
      </c>
      <c r="B2920" s="1" t="s">
        <v>2918</v>
      </c>
      <c r="C2920" s="1" t="s">
        <v>7028</v>
      </c>
      <c r="D2920" s="2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3" t="s">
        <v>8271</v>
      </c>
      <c r="O2920" t="s">
        <v>8272</v>
      </c>
      <c r="P2920" s="16">
        <f t="shared" si="90"/>
        <v>42278.629710648151</v>
      </c>
      <c r="Q2920" s="17">
        <f t="shared" si="91"/>
        <v>2015</v>
      </c>
    </row>
    <row r="2921" spans="1:17" ht="48" hidden="1" x14ac:dyDescent="0.2">
      <c r="A2921">
        <v>2919</v>
      </c>
      <c r="B2921" s="1" t="s">
        <v>2919</v>
      </c>
      <c r="C2921" s="1" t="s">
        <v>7029</v>
      </c>
      <c r="D2921" s="2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3" t="s">
        <v>8271</v>
      </c>
      <c r="O2921" t="s">
        <v>8272</v>
      </c>
      <c r="P2921" s="16">
        <f t="shared" si="90"/>
        <v>41826.61954861111</v>
      </c>
      <c r="Q2921" s="17">
        <f t="shared" si="91"/>
        <v>2014</v>
      </c>
    </row>
    <row r="2922" spans="1:17" ht="48" hidden="1" x14ac:dyDescent="0.2">
      <c r="A2922">
        <v>2920</v>
      </c>
      <c r="B2922" s="1" t="s">
        <v>2920</v>
      </c>
      <c r="C2922" s="1" t="s">
        <v>7030</v>
      </c>
      <c r="D2922" s="2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8271</v>
      </c>
      <c r="O2922" t="s">
        <v>8272</v>
      </c>
      <c r="P2922" s="16">
        <f t="shared" si="90"/>
        <v>42058.792476851857</v>
      </c>
      <c r="Q2922" s="17">
        <f t="shared" si="91"/>
        <v>2015</v>
      </c>
    </row>
    <row r="2923" spans="1:17" ht="32" x14ac:dyDescent="0.2">
      <c r="A2923">
        <v>2921</v>
      </c>
      <c r="B2923" s="1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8271</v>
      </c>
      <c r="O2923" t="s">
        <v>8313</v>
      </c>
      <c r="P2923" s="16">
        <f t="shared" si="90"/>
        <v>41877.886620370373</v>
      </c>
      <c r="Q2923" s="17">
        <f t="shared" si="91"/>
        <v>2014</v>
      </c>
    </row>
    <row r="2924" spans="1:17" ht="48" x14ac:dyDescent="0.2">
      <c r="A2924">
        <v>2922</v>
      </c>
      <c r="B2924" s="1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8271</v>
      </c>
      <c r="O2924" t="s">
        <v>8313</v>
      </c>
      <c r="P2924" s="16">
        <f t="shared" si="90"/>
        <v>42097.874155092592</v>
      </c>
      <c r="Q2924" s="17">
        <f t="shared" si="91"/>
        <v>2015</v>
      </c>
    </row>
    <row r="2925" spans="1:17" ht="48" x14ac:dyDescent="0.2">
      <c r="A2925">
        <v>2923</v>
      </c>
      <c r="B2925" s="1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8271</v>
      </c>
      <c r="O2925" t="s">
        <v>8313</v>
      </c>
      <c r="P2925" s="16">
        <f t="shared" si="90"/>
        <v>42013.15253472222</v>
      </c>
      <c r="Q2925" s="17">
        <f t="shared" si="91"/>
        <v>2015</v>
      </c>
    </row>
    <row r="2926" spans="1:17" ht="48" x14ac:dyDescent="0.2">
      <c r="A2926">
        <v>2924</v>
      </c>
      <c r="B2926" s="1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8271</v>
      </c>
      <c r="O2926" t="s">
        <v>8313</v>
      </c>
      <c r="P2926" s="16">
        <f t="shared" si="90"/>
        <v>42103.556828703702</v>
      </c>
      <c r="Q2926" s="17">
        <f t="shared" si="91"/>
        <v>2015</v>
      </c>
    </row>
    <row r="2927" spans="1:17" ht="48" x14ac:dyDescent="0.2">
      <c r="A2927">
        <v>2925</v>
      </c>
      <c r="B2927" s="1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8271</v>
      </c>
      <c r="O2927" t="s">
        <v>8313</v>
      </c>
      <c r="P2927" s="16">
        <f t="shared" si="90"/>
        <v>41863.584120370368</v>
      </c>
      <c r="Q2927" s="17">
        <f t="shared" si="91"/>
        <v>2014</v>
      </c>
    </row>
    <row r="2928" spans="1:17" ht="48" x14ac:dyDescent="0.2">
      <c r="A2928">
        <v>2926</v>
      </c>
      <c r="B2928" s="1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8271</v>
      </c>
      <c r="O2928" t="s">
        <v>8313</v>
      </c>
      <c r="P2928" s="16">
        <f t="shared" si="90"/>
        <v>42044.765960648147</v>
      </c>
      <c r="Q2928" s="17">
        <f t="shared" si="91"/>
        <v>2015</v>
      </c>
    </row>
    <row r="2929" spans="1:17" ht="48" x14ac:dyDescent="0.2">
      <c r="A2929">
        <v>2927</v>
      </c>
      <c r="B2929" s="1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8271</v>
      </c>
      <c r="O2929" t="s">
        <v>8313</v>
      </c>
      <c r="P2929" s="16">
        <f t="shared" si="90"/>
        <v>41806.669317129628</v>
      </c>
      <c r="Q2929" s="17">
        <f t="shared" si="91"/>
        <v>2014</v>
      </c>
    </row>
    <row r="2930" spans="1:17" ht="32" x14ac:dyDescent="0.2">
      <c r="A2930">
        <v>2928</v>
      </c>
      <c r="B2930" s="1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8271</v>
      </c>
      <c r="O2930" t="s">
        <v>8313</v>
      </c>
      <c r="P2930" s="16">
        <f t="shared" si="90"/>
        <v>42403.998217592598</v>
      </c>
      <c r="Q2930" s="17">
        <f t="shared" si="91"/>
        <v>2016</v>
      </c>
    </row>
    <row r="2931" spans="1:17" ht="48" x14ac:dyDescent="0.2">
      <c r="A2931">
        <v>2929</v>
      </c>
      <c r="B2931" s="1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8271</v>
      </c>
      <c r="O2931" t="s">
        <v>8313</v>
      </c>
      <c r="P2931" s="16">
        <f t="shared" si="90"/>
        <v>41754.564328703702</v>
      </c>
      <c r="Q2931" s="17">
        <f t="shared" si="91"/>
        <v>2014</v>
      </c>
    </row>
    <row r="2932" spans="1:17" ht="48" x14ac:dyDescent="0.2">
      <c r="A2932">
        <v>2930</v>
      </c>
      <c r="B2932" s="1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8271</v>
      </c>
      <c r="O2932" t="s">
        <v>8313</v>
      </c>
      <c r="P2932" s="16">
        <f t="shared" si="90"/>
        <v>42101.584074074075</v>
      </c>
      <c r="Q2932" s="17">
        <f t="shared" si="91"/>
        <v>2015</v>
      </c>
    </row>
    <row r="2933" spans="1:17" ht="48" x14ac:dyDescent="0.2">
      <c r="A2933">
        <v>2931</v>
      </c>
      <c r="B2933" s="1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8271</v>
      </c>
      <c r="O2933" t="s">
        <v>8313</v>
      </c>
      <c r="P2933" s="16">
        <f t="shared" si="90"/>
        <v>41872.291238425925</v>
      </c>
      <c r="Q2933" s="17">
        <f t="shared" si="91"/>
        <v>2014</v>
      </c>
    </row>
    <row r="2934" spans="1:17" ht="48" x14ac:dyDescent="0.2">
      <c r="A2934">
        <v>2932</v>
      </c>
      <c r="B2934" s="1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8271</v>
      </c>
      <c r="O2934" t="s">
        <v>8313</v>
      </c>
      <c r="P2934" s="16">
        <f t="shared" si="90"/>
        <v>42025.164780092593</v>
      </c>
      <c r="Q2934" s="17">
        <f t="shared" si="91"/>
        <v>2015</v>
      </c>
    </row>
    <row r="2935" spans="1:17" ht="48" x14ac:dyDescent="0.2">
      <c r="A2935">
        <v>2933</v>
      </c>
      <c r="B2935" s="1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8271</v>
      </c>
      <c r="O2935" t="s">
        <v>8313</v>
      </c>
      <c r="P2935" s="16">
        <f t="shared" si="90"/>
        <v>42495.956631944442</v>
      </c>
      <c r="Q2935" s="17">
        <f t="shared" si="91"/>
        <v>2016</v>
      </c>
    </row>
    <row r="2936" spans="1:17" ht="48" x14ac:dyDescent="0.2">
      <c r="A2936">
        <v>2934</v>
      </c>
      <c r="B2936" s="1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8271</v>
      </c>
      <c r="O2936" t="s">
        <v>8313</v>
      </c>
      <c r="P2936" s="16">
        <f t="shared" si="90"/>
        <v>41775.636157407411</v>
      </c>
      <c r="Q2936" s="17">
        <f t="shared" si="91"/>
        <v>2014</v>
      </c>
    </row>
    <row r="2937" spans="1:17" ht="48" x14ac:dyDescent="0.2">
      <c r="A2937">
        <v>2935</v>
      </c>
      <c r="B2937" s="1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8271</v>
      </c>
      <c r="O2937" t="s">
        <v>8313</v>
      </c>
      <c r="P2937" s="16">
        <f t="shared" si="90"/>
        <v>42553.583425925928</v>
      </c>
      <c r="Q2937" s="17">
        <f t="shared" si="91"/>
        <v>2016</v>
      </c>
    </row>
    <row r="2938" spans="1:17" ht="48" x14ac:dyDescent="0.2">
      <c r="A2938">
        <v>2936</v>
      </c>
      <c r="B2938" s="1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8271</v>
      </c>
      <c r="O2938" t="s">
        <v>8313</v>
      </c>
      <c r="P2938" s="16">
        <f t="shared" si="90"/>
        <v>41912.650729166664</v>
      </c>
      <c r="Q2938" s="17">
        <f t="shared" si="91"/>
        <v>2014</v>
      </c>
    </row>
    <row r="2939" spans="1:17" ht="32" x14ac:dyDescent="0.2">
      <c r="A2939">
        <v>2937</v>
      </c>
      <c r="B2939" s="1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8271</v>
      </c>
      <c r="O2939" t="s">
        <v>8313</v>
      </c>
      <c r="P2939" s="16">
        <f t="shared" si="90"/>
        <v>41803.457326388889</v>
      </c>
      <c r="Q2939" s="17">
        <f t="shared" si="91"/>
        <v>2014</v>
      </c>
    </row>
    <row r="2940" spans="1:17" ht="48" x14ac:dyDescent="0.2">
      <c r="A2940">
        <v>2938</v>
      </c>
      <c r="B2940" s="1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8271</v>
      </c>
      <c r="O2940" t="s">
        <v>8313</v>
      </c>
      <c r="P2940" s="16">
        <f t="shared" si="90"/>
        <v>42004.703865740739</v>
      </c>
      <c r="Q2940" s="17">
        <f t="shared" si="91"/>
        <v>2014</v>
      </c>
    </row>
    <row r="2941" spans="1:17" ht="48" x14ac:dyDescent="0.2">
      <c r="A2941">
        <v>2939</v>
      </c>
      <c r="B2941" s="1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8271</v>
      </c>
      <c r="O2941" t="s">
        <v>8313</v>
      </c>
      <c r="P2941" s="16">
        <f t="shared" si="90"/>
        <v>41845.809166666666</v>
      </c>
      <c r="Q2941" s="17">
        <f t="shared" si="91"/>
        <v>2014</v>
      </c>
    </row>
    <row r="2942" spans="1:17" ht="48" x14ac:dyDescent="0.2">
      <c r="A2942">
        <v>2940</v>
      </c>
      <c r="B2942" s="1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8271</v>
      </c>
      <c r="O2942" t="s">
        <v>8313</v>
      </c>
      <c r="P2942" s="16">
        <f t="shared" si="90"/>
        <v>41982.773356481484</v>
      </c>
      <c r="Q2942" s="17">
        <f t="shared" si="91"/>
        <v>2014</v>
      </c>
    </row>
    <row r="2943" spans="1:17" ht="48" hidden="1" x14ac:dyDescent="0.2">
      <c r="A2943">
        <v>2941</v>
      </c>
      <c r="B2943" s="1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8271</v>
      </c>
      <c r="O2943" t="s">
        <v>8311</v>
      </c>
      <c r="P2943" s="16">
        <f t="shared" si="90"/>
        <v>42034.960127314815</v>
      </c>
      <c r="Q2943" s="17">
        <f t="shared" si="91"/>
        <v>2015</v>
      </c>
    </row>
    <row r="2944" spans="1:17" ht="48" hidden="1" x14ac:dyDescent="0.2">
      <c r="A2944">
        <v>2942</v>
      </c>
      <c r="B2944" s="1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8271</v>
      </c>
      <c r="O2944" t="s">
        <v>8311</v>
      </c>
      <c r="P2944" s="16">
        <f t="shared" si="90"/>
        <v>42334.803923611107</v>
      </c>
      <c r="Q2944" s="17">
        <f t="shared" si="91"/>
        <v>2015</v>
      </c>
    </row>
    <row r="2945" spans="1:17" ht="48" hidden="1" x14ac:dyDescent="0.2">
      <c r="A2945">
        <v>2943</v>
      </c>
      <c r="B2945" s="1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8271</v>
      </c>
      <c r="O2945" t="s">
        <v>8311</v>
      </c>
      <c r="P2945" s="16">
        <f t="shared" si="90"/>
        <v>42077.129398148143</v>
      </c>
      <c r="Q2945" s="17">
        <f t="shared" si="91"/>
        <v>2015</v>
      </c>
    </row>
    <row r="2946" spans="1:17" ht="32" hidden="1" x14ac:dyDescent="0.2">
      <c r="A2946">
        <v>2944</v>
      </c>
      <c r="B2946" s="1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8271</v>
      </c>
      <c r="O2946" t="s">
        <v>8311</v>
      </c>
      <c r="P2946" s="16">
        <f t="shared" si="90"/>
        <v>42132.9143287037</v>
      </c>
      <c r="Q2946" s="17">
        <f t="shared" si="91"/>
        <v>2015</v>
      </c>
    </row>
    <row r="2947" spans="1:17" ht="48" hidden="1" x14ac:dyDescent="0.2">
      <c r="A2947">
        <v>2945</v>
      </c>
      <c r="B2947" s="1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8271</v>
      </c>
      <c r="O2947" t="s">
        <v>8311</v>
      </c>
      <c r="P2947" s="16">
        <f t="shared" ref="P2947:P3010" si="92">(((J2947/60)/60)/24)+DATE(1970,1,1)</f>
        <v>42118.139583333337</v>
      </c>
      <c r="Q2947" s="17">
        <f t="shared" ref="Q2947:Q3010" si="93">YEAR(P2947)</f>
        <v>2015</v>
      </c>
    </row>
    <row r="2948" spans="1:17" ht="48" hidden="1" x14ac:dyDescent="0.2">
      <c r="A2948">
        <v>2946</v>
      </c>
      <c r="B2948" s="1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8271</v>
      </c>
      <c r="O2948" t="s">
        <v>8311</v>
      </c>
      <c r="P2948" s="16">
        <f t="shared" si="92"/>
        <v>42567.531157407408</v>
      </c>
      <c r="Q2948" s="17">
        <f t="shared" si="93"/>
        <v>2016</v>
      </c>
    </row>
    <row r="2949" spans="1:17" ht="48" hidden="1" x14ac:dyDescent="0.2">
      <c r="A2949">
        <v>2947</v>
      </c>
      <c r="B2949" s="1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8271</v>
      </c>
      <c r="O2949" t="s">
        <v>8311</v>
      </c>
      <c r="P2949" s="16">
        <f t="shared" si="92"/>
        <v>42649.562118055561</v>
      </c>
      <c r="Q2949" s="17">
        <f t="shared" si="93"/>
        <v>2016</v>
      </c>
    </row>
    <row r="2950" spans="1:17" ht="48" hidden="1" x14ac:dyDescent="0.2">
      <c r="A2950">
        <v>2948</v>
      </c>
      <c r="B2950" s="1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8271</v>
      </c>
      <c r="O2950" t="s">
        <v>8311</v>
      </c>
      <c r="P2950" s="16">
        <f t="shared" si="92"/>
        <v>42097.649224537032</v>
      </c>
      <c r="Q2950" s="17">
        <f t="shared" si="93"/>
        <v>2015</v>
      </c>
    </row>
    <row r="2951" spans="1:17" ht="48" hidden="1" x14ac:dyDescent="0.2">
      <c r="A2951">
        <v>2949</v>
      </c>
      <c r="B2951" s="1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8271</v>
      </c>
      <c r="O2951" t="s">
        <v>8311</v>
      </c>
      <c r="P2951" s="16">
        <f t="shared" si="92"/>
        <v>42297.823113425926</v>
      </c>
      <c r="Q2951" s="17">
        <f t="shared" si="93"/>
        <v>2015</v>
      </c>
    </row>
    <row r="2952" spans="1:17" ht="48" hidden="1" x14ac:dyDescent="0.2">
      <c r="A2952">
        <v>2950</v>
      </c>
      <c r="B2952" s="1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8271</v>
      </c>
      <c r="O2952" t="s">
        <v>8311</v>
      </c>
      <c r="P2952" s="16">
        <f t="shared" si="92"/>
        <v>42362.36518518519</v>
      </c>
      <c r="Q2952" s="17">
        <f t="shared" si="93"/>
        <v>2015</v>
      </c>
    </row>
    <row r="2953" spans="1:17" ht="64" hidden="1" x14ac:dyDescent="0.2">
      <c r="A2953">
        <v>2951</v>
      </c>
      <c r="B2953" s="1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8271</v>
      </c>
      <c r="O2953" t="s">
        <v>8311</v>
      </c>
      <c r="P2953" s="16">
        <f t="shared" si="92"/>
        <v>41872.802928240737</v>
      </c>
      <c r="Q2953" s="17">
        <f t="shared" si="93"/>
        <v>2014</v>
      </c>
    </row>
    <row r="2954" spans="1:17" ht="48" hidden="1" x14ac:dyDescent="0.2">
      <c r="A2954">
        <v>2952</v>
      </c>
      <c r="B2954" s="1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8271</v>
      </c>
      <c r="O2954" t="s">
        <v>8311</v>
      </c>
      <c r="P2954" s="16">
        <f t="shared" si="92"/>
        <v>42628.690266203703</v>
      </c>
      <c r="Q2954" s="17">
        <f t="shared" si="93"/>
        <v>2016</v>
      </c>
    </row>
    <row r="2955" spans="1:17" ht="48" hidden="1" x14ac:dyDescent="0.2">
      <c r="A2955">
        <v>2953</v>
      </c>
      <c r="B2955" s="1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8271</v>
      </c>
      <c r="O2955" t="s">
        <v>8311</v>
      </c>
      <c r="P2955" s="16">
        <f t="shared" si="92"/>
        <v>42255.791909722218</v>
      </c>
      <c r="Q2955" s="17">
        <f t="shared" si="93"/>
        <v>2015</v>
      </c>
    </row>
    <row r="2956" spans="1:17" ht="48" hidden="1" x14ac:dyDescent="0.2">
      <c r="A2956">
        <v>2954</v>
      </c>
      <c r="B2956" s="1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8271</v>
      </c>
      <c r="O2956" t="s">
        <v>8311</v>
      </c>
      <c r="P2956" s="16">
        <f t="shared" si="92"/>
        <v>42790.583368055552</v>
      </c>
      <c r="Q2956" s="17">
        <f t="shared" si="93"/>
        <v>2017</v>
      </c>
    </row>
    <row r="2957" spans="1:17" ht="32" hidden="1" x14ac:dyDescent="0.2">
      <c r="A2957">
        <v>2955</v>
      </c>
      <c r="B2957" s="1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8271</v>
      </c>
      <c r="O2957" t="s">
        <v>8311</v>
      </c>
      <c r="P2957" s="16">
        <f t="shared" si="92"/>
        <v>42141.741307870368</v>
      </c>
      <c r="Q2957" s="17">
        <f t="shared" si="93"/>
        <v>2015</v>
      </c>
    </row>
    <row r="2958" spans="1:17" ht="48" hidden="1" x14ac:dyDescent="0.2">
      <c r="A2958">
        <v>2956</v>
      </c>
      <c r="B2958" s="1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8271</v>
      </c>
      <c r="O2958" t="s">
        <v>8311</v>
      </c>
      <c r="P2958" s="16">
        <f t="shared" si="92"/>
        <v>42464.958912037036</v>
      </c>
      <c r="Q2958" s="17">
        <f t="shared" si="93"/>
        <v>2016</v>
      </c>
    </row>
    <row r="2959" spans="1:17" ht="48" hidden="1" x14ac:dyDescent="0.2">
      <c r="A2959">
        <v>2957</v>
      </c>
      <c r="B2959" s="1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8271</v>
      </c>
      <c r="O2959" t="s">
        <v>8311</v>
      </c>
      <c r="P2959" s="16">
        <f t="shared" si="92"/>
        <v>42031.011249999996</v>
      </c>
      <c r="Q2959" s="17">
        <f t="shared" si="93"/>
        <v>2015</v>
      </c>
    </row>
    <row r="2960" spans="1:17" ht="48" hidden="1" x14ac:dyDescent="0.2">
      <c r="A2960">
        <v>2958</v>
      </c>
      <c r="B2960" s="1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8271</v>
      </c>
      <c r="O2960" t="s">
        <v>8311</v>
      </c>
      <c r="P2960" s="16">
        <f t="shared" si="92"/>
        <v>42438.779131944444</v>
      </c>
      <c r="Q2960" s="17">
        <f t="shared" si="93"/>
        <v>2016</v>
      </c>
    </row>
    <row r="2961" spans="1:17" ht="48" hidden="1" x14ac:dyDescent="0.2">
      <c r="A2961">
        <v>2959</v>
      </c>
      <c r="B2961" s="1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8271</v>
      </c>
      <c r="O2961" t="s">
        <v>8311</v>
      </c>
      <c r="P2961" s="16">
        <f t="shared" si="92"/>
        <v>42498.008391203708</v>
      </c>
      <c r="Q2961" s="17">
        <f t="shared" si="93"/>
        <v>2016</v>
      </c>
    </row>
    <row r="2962" spans="1:17" ht="48" hidden="1" x14ac:dyDescent="0.2">
      <c r="A2962">
        <v>2960</v>
      </c>
      <c r="B2962" s="1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8271</v>
      </c>
      <c r="O2962" t="s">
        <v>8311</v>
      </c>
      <c r="P2962" s="16">
        <f t="shared" si="92"/>
        <v>41863.757210648146</v>
      </c>
      <c r="Q2962" s="17">
        <f t="shared" si="93"/>
        <v>2014</v>
      </c>
    </row>
    <row r="2963" spans="1:17" ht="48" x14ac:dyDescent="0.2">
      <c r="A2963">
        <v>2961</v>
      </c>
      <c r="B2963" s="1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3" t="s">
        <v>8271</v>
      </c>
      <c r="O2963" t="s">
        <v>8272</v>
      </c>
      <c r="P2963" s="16">
        <f t="shared" si="92"/>
        <v>42061.212488425925</v>
      </c>
      <c r="Q2963" s="17">
        <f t="shared" si="93"/>
        <v>2015</v>
      </c>
    </row>
    <row r="2964" spans="1:17" ht="48" x14ac:dyDescent="0.2">
      <c r="A2964">
        <v>2962</v>
      </c>
      <c r="B2964" s="1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3" t="s">
        <v>8271</v>
      </c>
      <c r="O2964" t="s">
        <v>8272</v>
      </c>
      <c r="P2964" s="16">
        <f t="shared" si="92"/>
        <v>42036.24428240741</v>
      </c>
      <c r="Q2964" s="17">
        <f t="shared" si="93"/>
        <v>2015</v>
      </c>
    </row>
    <row r="2965" spans="1:17" ht="64" x14ac:dyDescent="0.2">
      <c r="A2965">
        <v>2963</v>
      </c>
      <c r="B2965" s="1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3" t="s">
        <v>8271</v>
      </c>
      <c r="O2965" t="s">
        <v>8272</v>
      </c>
      <c r="P2965" s="16">
        <f t="shared" si="92"/>
        <v>42157.470185185186</v>
      </c>
      <c r="Q2965" s="17">
        <f t="shared" si="93"/>
        <v>2015</v>
      </c>
    </row>
    <row r="2966" spans="1:17" ht="48" x14ac:dyDescent="0.2">
      <c r="A2966">
        <v>2964</v>
      </c>
      <c r="B2966" s="1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3" t="s">
        <v>8271</v>
      </c>
      <c r="O2966" t="s">
        <v>8272</v>
      </c>
      <c r="P2966" s="16">
        <f t="shared" si="92"/>
        <v>41827.909942129627</v>
      </c>
      <c r="Q2966" s="17">
        <f t="shared" si="93"/>
        <v>2014</v>
      </c>
    </row>
    <row r="2967" spans="1:17" ht="48" x14ac:dyDescent="0.2">
      <c r="A2967">
        <v>2965</v>
      </c>
      <c r="B2967" s="1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3" t="s">
        <v>8271</v>
      </c>
      <c r="O2967" t="s">
        <v>8272</v>
      </c>
      <c r="P2967" s="16">
        <f t="shared" si="92"/>
        <v>42162.729548611111</v>
      </c>
      <c r="Q2967" s="17">
        <f t="shared" si="93"/>
        <v>2015</v>
      </c>
    </row>
    <row r="2968" spans="1:17" ht="48" x14ac:dyDescent="0.2">
      <c r="A2968">
        <v>2966</v>
      </c>
      <c r="B2968" s="1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3" t="s">
        <v>8271</v>
      </c>
      <c r="O2968" t="s">
        <v>8272</v>
      </c>
      <c r="P2968" s="16">
        <f t="shared" si="92"/>
        <v>42233.738564814819</v>
      </c>
      <c r="Q2968" s="17">
        <f t="shared" si="93"/>
        <v>2015</v>
      </c>
    </row>
    <row r="2969" spans="1:17" ht="48" x14ac:dyDescent="0.2">
      <c r="A2969">
        <v>2967</v>
      </c>
      <c r="B2969" s="1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3" t="s">
        <v>8271</v>
      </c>
      <c r="O2969" t="s">
        <v>8272</v>
      </c>
      <c r="P2969" s="16">
        <f t="shared" si="92"/>
        <v>42042.197824074072</v>
      </c>
      <c r="Q2969" s="17">
        <f t="shared" si="93"/>
        <v>2015</v>
      </c>
    </row>
    <row r="2970" spans="1:17" ht="32" x14ac:dyDescent="0.2">
      <c r="A2970">
        <v>2968</v>
      </c>
      <c r="B2970" s="1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3" t="s">
        <v>8271</v>
      </c>
      <c r="O2970" t="s">
        <v>8272</v>
      </c>
      <c r="P2970" s="16">
        <f t="shared" si="92"/>
        <v>42585.523842592593</v>
      </c>
      <c r="Q2970" s="17">
        <f t="shared" si="93"/>
        <v>2016</v>
      </c>
    </row>
    <row r="2971" spans="1:17" ht="48" x14ac:dyDescent="0.2">
      <c r="A2971">
        <v>2969</v>
      </c>
      <c r="B2971" s="1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8271</v>
      </c>
      <c r="O2971" t="s">
        <v>8272</v>
      </c>
      <c r="P2971" s="16">
        <f t="shared" si="92"/>
        <v>42097.786493055552</v>
      </c>
      <c r="Q2971" s="17">
        <f t="shared" si="93"/>
        <v>2015</v>
      </c>
    </row>
    <row r="2972" spans="1:17" ht="48" x14ac:dyDescent="0.2">
      <c r="A2972">
        <v>2970</v>
      </c>
      <c r="B2972" s="1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3" t="s">
        <v>8271</v>
      </c>
      <c r="O2972" t="s">
        <v>8272</v>
      </c>
      <c r="P2972" s="16">
        <f t="shared" si="92"/>
        <v>41808.669571759259</v>
      </c>
      <c r="Q2972" s="17">
        <f t="shared" si="93"/>
        <v>2014</v>
      </c>
    </row>
    <row r="2973" spans="1:17" ht="48" x14ac:dyDescent="0.2">
      <c r="A2973">
        <v>2971</v>
      </c>
      <c r="B2973" s="1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3" t="s">
        <v>8271</v>
      </c>
      <c r="O2973" t="s">
        <v>8272</v>
      </c>
      <c r="P2973" s="16">
        <f t="shared" si="92"/>
        <v>41852.658310185187</v>
      </c>
      <c r="Q2973" s="17">
        <f t="shared" si="93"/>
        <v>2014</v>
      </c>
    </row>
    <row r="2974" spans="1:17" ht="32" x14ac:dyDescent="0.2">
      <c r="A2974">
        <v>2972</v>
      </c>
      <c r="B2974" s="1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3" t="s">
        <v>8271</v>
      </c>
      <c r="O2974" t="s">
        <v>8272</v>
      </c>
      <c r="P2974" s="16">
        <f t="shared" si="92"/>
        <v>42694.110185185185</v>
      </c>
      <c r="Q2974" s="17">
        <f t="shared" si="93"/>
        <v>2016</v>
      </c>
    </row>
    <row r="2975" spans="1:17" ht="48" x14ac:dyDescent="0.2">
      <c r="A2975">
        <v>2973</v>
      </c>
      <c r="B2975" s="1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3" t="s">
        <v>8271</v>
      </c>
      <c r="O2975" t="s">
        <v>8272</v>
      </c>
      <c r="P2975" s="16">
        <f t="shared" si="92"/>
        <v>42341.818379629629</v>
      </c>
      <c r="Q2975" s="17">
        <f t="shared" si="93"/>
        <v>2015</v>
      </c>
    </row>
    <row r="2976" spans="1:17" ht="48" x14ac:dyDescent="0.2">
      <c r="A2976">
        <v>2974</v>
      </c>
      <c r="B2976" s="1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3" t="s">
        <v>8271</v>
      </c>
      <c r="O2976" t="s">
        <v>8272</v>
      </c>
      <c r="P2976" s="16">
        <f t="shared" si="92"/>
        <v>41880.061006944445</v>
      </c>
      <c r="Q2976" s="17">
        <f t="shared" si="93"/>
        <v>2014</v>
      </c>
    </row>
    <row r="2977" spans="1:17" ht="48" x14ac:dyDescent="0.2">
      <c r="A2977">
        <v>2975</v>
      </c>
      <c r="B2977" s="1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3" t="s">
        <v>8271</v>
      </c>
      <c r="O2977" t="s">
        <v>8272</v>
      </c>
      <c r="P2977" s="16">
        <f t="shared" si="92"/>
        <v>41941.683865740742</v>
      </c>
      <c r="Q2977" s="17">
        <f t="shared" si="93"/>
        <v>2014</v>
      </c>
    </row>
    <row r="2978" spans="1:17" ht="48" x14ac:dyDescent="0.2">
      <c r="A2978">
        <v>2976</v>
      </c>
      <c r="B2978" s="1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8271</v>
      </c>
      <c r="O2978" t="s">
        <v>8272</v>
      </c>
      <c r="P2978" s="16">
        <f t="shared" si="92"/>
        <v>42425.730671296296</v>
      </c>
      <c r="Q2978" s="17">
        <f t="shared" si="93"/>
        <v>2016</v>
      </c>
    </row>
    <row r="2979" spans="1:17" ht="64" x14ac:dyDescent="0.2">
      <c r="A2979">
        <v>2977</v>
      </c>
      <c r="B2979" s="1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3" t="s">
        <v>8271</v>
      </c>
      <c r="O2979" t="s">
        <v>8272</v>
      </c>
      <c r="P2979" s="16">
        <f t="shared" si="92"/>
        <v>42026.88118055556</v>
      </c>
      <c r="Q2979" s="17">
        <f t="shared" si="93"/>
        <v>2015</v>
      </c>
    </row>
    <row r="2980" spans="1:17" ht="48" x14ac:dyDescent="0.2">
      <c r="A2980">
        <v>2978</v>
      </c>
      <c r="B2980" s="1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3" t="s">
        <v>8271</v>
      </c>
      <c r="O2980" t="s">
        <v>8272</v>
      </c>
      <c r="P2980" s="16">
        <f t="shared" si="92"/>
        <v>41922.640590277777</v>
      </c>
      <c r="Q2980" s="17">
        <f t="shared" si="93"/>
        <v>2014</v>
      </c>
    </row>
    <row r="2981" spans="1:17" ht="48" x14ac:dyDescent="0.2">
      <c r="A2981">
        <v>2979</v>
      </c>
      <c r="B2981" s="1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3" t="s">
        <v>8271</v>
      </c>
      <c r="O2981" t="s">
        <v>8272</v>
      </c>
      <c r="P2981" s="16">
        <f t="shared" si="92"/>
        <v>41993.824340277773</v>
      </c>
      <c r="Q2981" s="17">
        <f t="shared" si="93"/>
        <v>2014</v>
      </c>
    </row>
    <row r="2982" spans="1:17" ht="48" x14ac:dyDescent="0.2">
      <c r="A2982">
        <v>2980</v>
      </c>
      <c r="B2982" s="1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3" t="s">
        <v>8271</v>
      </c>
      <c r="O2982" t="s">
        <v>8272</v>
      </c>
      <c r="P2982" s="16">
        <f t="shared" si="92"/>
        <v>42219.915856481486</v>
      </c>
      <c r="Q2982" s="17">
        <f t="shared" si="93"/>
        <v>2015</v>
      </c>
    </row>
    <row r="2983" spans="1:17" ht="48" x14ac:dyDescent="0.2">
      <c r="A2983">
        <v>2981</v>
      </c>
      <c r="B2983" s="1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8271</v>
      </c>
      <c r="O2983" t="s">
        <v>8311</v>
      </c>
      <c r="P2983" s="16">
        <f t="shared" si="92"/>
        <v>42225.559675925921</v>
      </c>
      <c r="Q2983" s="17">
        <f t="shared" si="93"/>
        <v>2015</v>
      </c>
    </row>
    <row r="2984" spans="1:17" ht="32" x14ac:dyDescent="0.2">
      <c r="A2984">
        <v>2982</v>
      </c>
      <c r="B2984" s="1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8271</v>
      </c>
      <c r="O2984" t="s">
        <v>8311</v>
      </c>
      <c r="P2984" s="16">
        <f t="shared" si="92"/>
        <v>42381.686840277776</v>
      </c>
      <c r="Q2984" s="17">
        <f t="shared" si="93"/>
        <v>2016</v>
      </c>
    </row>
    <row r="2985" spans="1:17" ht="48" x14ac:dyDescent="0.2">
      <c r="A2985">
        <v>2983</v>
      </c>
      <c r="B2985" s="1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8271</v>
      </c>
      <c r="O2985" t="s">
        <v>8311</v>
      </c>
      <c r="P2985" s="16">
        <f t="shared" si="92"/>
        <v>41894.632361111115</v>
      </c>
      <c r="Q2985" s="17">
        <f t="shared" si="93"/>
        <v>2014</v>
      </c>
    </row>
    <row r="2986" spans="1:17" ht="48" x14ac:dyDescent="0.2">
      <c r="A2986">
        <v>2984</v>
      </c>
      <c r="B2986" s="1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8271</v>
      </c>
      <c r="O2986" t="s">
        <v>8311</v>
      </c>
      <c r="P2986" s="16">
        <f t="shared" si="92"/>
        <v>42576.278715277775</v>
      </c>
      <c r="Q2986" s="17">
        <f t="shared" si="93"/>
        <v>2016</v>
      </c>
    </row>
    <row r="2987" spans="1:17" ht="48" x14ac:dyDescent="0.2">
      <c r="A2987">
        <v>2985</v>
      </c>
      <c r="B2987" s="1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8271</v>
      </c>
      <c r="O2987" t="s">
        <v>8311</v>
      </c>
      <c r="P2987" s="16">
        <f t="shared" si="92"/>
        <v>42654.973703703698</v>
      </c>
      <c r="Q2987" s="17">
        <f t="shared" si="93"/>
        <v>2016</v>
      </c>
    </row>
    <row r="2988" spans="1:17" ht="48" x14ac:dyDescent="0.2">
      <c r="A2988">
        <v>2986</v>
      </c>
      <c r="B2988" s="1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8271</v>
      </c>
      <c r="O2988" t="s">
        <v>8311</v>
      </c>
      <c r="P2988" s="16">
        <f t="shared" si="92"/>
        <v>42431.500069444446</v>
      </c>
      <c r="Q2988" s="17">
        <f t="shared" si="93"/>
        <v>2016</v>
      </c>
    </row>
    <row r="2989" spans="1:17" ht="48" x14ac:dyDescent="0.2">
      <c r="A2989">
        <v>2987</v>
      </c>
      <c r="B2989" s="1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8271</v>
      </c>
      <c r="O2989" t="s">
        <v>8311</v>
      </c>
      <c r="P2989" s="16">
        <f t="shared" si="92"/>
        <v>42627.307303240741</v>
      </c>
      <c r="Q2989" s="17">
        <f t="shared" si="93"/>
        <v>2016</v>
      </c>
    </row>
    <row r="2990" spans="1:17" ht="48" x14ac:dyDescent="0.2">
      <c r="A2990">
        <v>2988</v>
      </c>
      <c r="B2990" s="1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8271</v>
      </c>
      <c r="O2990" t="s">
        <v>8311</v>
      </c>
      <c r="P2990" s="16">
        <f t="shared" si="92"/>
        <v>42511.362048611118</v>
      </c>
      <c r="Q2990" s="17">
        <f t="shared" si="93"/>
        <v>2016</v>
      </c>
    </row>
    <row r="2991" spans="1:17" ht="16" x14ac:dyDescent="0.2">
      <c r="A2991">
        <v>2989</v>
      </c>
      <c r="B2991" s="1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8271</v>
      </c>
      <c r="O2991" t="s">
        <v>8311</v>
      </c>
      <c r="P2991" s="16">
        <f t="shared" si="92"/>
        <v>42337.02039351852</v>
      </c>
      <c r="Q2991" s="17">
        <f t="shared" si="93"/>
        <v>2015</v>
      </c>
    </row>
    <row r="2992" spans="1:17" ht="48" x14ac:dyDescent="0.2">
      <c r="A2992">
        <v>2990</v>
      </c>
      <c r="B2992" s="1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8271</v>
      </c>
      <c r="O2992" t="s">
        <v>8311</v>
      </c>
      <c r="P2992" s="16">
        <f t="shared" si="92"/>
        <v>42341.57430555555</v>
      </c>
      <c r="Q2992" s="17">
        <f t="shared" si="93"/>
        <v>2015</v>
      </c>
    </row>
    <row r="2993" spans="1:17" ht="48" x14ac:dyDescent="0.2">
      <c r="A2993">
        <v>2991</v>
      </c>
      <c r="B2993" s="1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8271</v>
      </c>
      <c r="O2993" t="s">
        <v>8311</v>
      </c>
      <c r="P2993" s="16">
        <f t="shared" si="92"/>
        <v>42740.837152777778</v>
      </c>
      <c r="Q2993" s="17">
        <f t="shared" si="93"/>
        <v>2017</v>
      </c>
    </row>
    <row r="2994" spans="1:17" ht="48" x14ac:dyDescent="0.2">
      <c r="A2994">
        <v>2992</v>
      </c>
      <c r="B2994" s="1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8271</v>
      </c>
      <c r="O2994" t="s">
        <v>8311</v>
      </c>
      <c r="P2994" s="16">
        <f t="shared" si="92"/>
        <v>42622.767476851848</v>
      </c>
      <c r="Q2994" s="17">
        <f t="shared" si="93"/>
        <v>2016</v>
      </c>
    </row>
    <row r="2995" spans="1:17" ht="16" x14ac:dyDescent="0.2">
      <c r="A2995">
        <v>2993</v>
      </c>
      <c r="B2995" s="1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8271</v>
      </c>
      <c r="O2995" t="s">
        <v>8311</v>
      </c>
      <c r="P2995" s="16">
        <f t="shared" si="92"/>
        <v>42390.838738425926</v>
      </c>
      <c r="Q2995" s="17">
        <f t="shared" si="93"/>
        <v>2016</v>
      </c>
    </row>
    <row r="2996" spans="1:17" ht="48" x14ac:dyDescent="0.2">
      <c r="A2996">
        <v>2994</v>
      </c>
      <c r="B2996" s="1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8271</v>
      </c>
      <c r="O2996" t="s">
        <v>8311</v>
      </c>
      <c r="P2996" s="16">
        <f t="shared" si="92"/>
        <v>41885.478842592594</v>
      </c>
      <c r="Q2996" s="17">
        <f t="shared" si="93"/>
        <v>2014</v>
      </c>
    </row>
    <row r="2997" spans="1:17" ht="48" x14ac:dyDescent="0.2">
      <c r="A2997">
        <v>2995</v>
      </c>
      <c r="B2997" s="1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8271</v>
      </c>
      <c r="O2997" t="s">
        <v>8311</v>
      </c>
      <c r="P2997" s="16">
        <f t="shared" si="92"/>
        <v>42724.665173611109</v>
      </c>
      <c r="Q2997" s="17">
        <f t="shared" si="93"/>
        <v>2016</v>
      </c>
    </row>
    <row r="2998" spans="1:17" ht="32" x14ac:dyDescent="0.2">
      <c r="A2998">
        <v>2996</v>
      </c>
      <c r="B2998" s="1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8271</v>
      </c>
      <c r="O2998" t="s">
        <v>8311</v>
      </c>
      <c r="P2998" s="16">
        <f t="shared" si="92"/>
        <v>42090.912500000006</v>
      </c>
      <c r="Q2998" s="17">
        <f t="shared" si="93"/>
        <v>2015</v>
      </c>
    </row>
    <row r="2999" spans="1:17" ht="48" x14ac:dyDescent="0.2">
      <c r="A2999">
        <v>2997</v>
      </c>
      <c r="B2999" s="1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8271</v>
      </c>
      <c r="O2999" t="s">
        <v>8311</v>
      </c>
      <c r="P2999" s="16">
        <f t="shared" si="92"/>
        <v>42775.733715277776</v>
      </c>
      <c r="Q2999" s="17">
        <f t="shared" si="93"/>
        <v>2017</v>
      </c>
    </row>
    <row r="3000" spans="1:17" ht="48" x14ac:dyDescent="0.2">
      <c r="A3000">
        <v>2998</v>
      </c>
      <c r="B3000" s="1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8271</v>
      </c>
      <c r="O3000" t="s">
        <v>8311</v>
      </c>
      <c r="P3000" s="16">
        <f t="shared" si="92"/>
        <v>41778.193622685183</v>
      </c>
      <c r="Q3000" s="17">
        <f t="shared" si="93"/>
        <v>2014</v>
      </c>
    </row>
    <row r="3001" spans="1:17" ht="48" x14ac:dyDescent="0.2">
      <c r="A3001">
        <v>2999</v>
      </c>
      <c r="B3001" s="1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8271</v>
      </c>
      <c r="O3001" t="s">
        <v>8311</v>
      </c>
      <c r="P3001" s="16">
        <f t="shared" si="92"/>
        <v>42780.740277777775</v>
      </c>
      <c r="Q3001" s="17">
        <f t="shared" si="93"/>
        <v>2017</v>
      </c>
    </row>
    <row r="3002" spans="1:17" ht="48" x14ac:dyDescent="0.2">
      <c r="A3002">
        <v>3000</v>
      </c>
      <c r="B3002" s="1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8271</v>
      </c>
      <c r="O3002" t="s">
        <v>8311</v>
      </c>
      <c r="P3002" s="16">
        <f t="shared" si="92"/>
        <v>42752.827199074076</v>
      </c>
      <c r="Q3002" s="17">
        <f t="shared" si="93"/>
        <v>2017</v>
      </c>
    </row>
    <row r="3003" spans="1:17" ht="48" x14ac:dyDescent="0.2">
      <c r="A3003">
        <v>3001</v>
      </c>
      <c r="B3003" s="1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8271</v>
      </c>
      <c r="O3003" t="s">
        <v>8311</v>
      </c>
      <c r="P3003" s="16">
        <f t="shared" si="92"/>
        <v>42534.895625000005</v>
      </c>
      <c r="Q3003" s="17">
        <f t="shared" si="93"/>
        <v>2016</v>
      </c>
    </row>
    <row r="3004" spans="1:17" ht="32" x14ac:dyDescent="0.2">
      <c r="A3004">
        <v>3002</v>
      </c>
      <c r="B3004" s="1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8271</v>
      </c>
      <c r="O3004" t="s">
        <v>8311</v>
      </c>
      <c r="P3004" s="16">
        <f t="shared" si="92"/>
        <v>41239.83625</v>
      </c>
      <c r="Q3004" s="17">
        <f t="shared" si="93"/>
        <v>2012</v>
      </c>
    </row>
    <row r="3005" spans="1:17" ht="48" x14ac:dyDescent="0.2">
      <c r="A3005">
        <v>3003</v>
      </c>
      <c r="B3005" s="1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8271</v>
      </c>
      <c r="O3005" t="s">
        <v>8311</v>
      </c>
      <c r="P3005" s="16">
        <f t="shared" si="92"/>
        <v>42398.849259259259</v>
      </c>
      <c r="Q3005" s="17">
        <f t="shared" si="93"/>
        <v>2016</v>
      </c>
    </row>
    <row r="3006" spans="1:17" ht="48" x14ac:dyDescent="0.2">
      <c r="A3006">
        <v>3004</v>
      </c>
      <c r="B3006" s="1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8271</v>
      </c>
      <c r="O3006" t="s">
        <v>8311</v>
      </c>
      <c r="P3006" s="16">
        <f t="shared" si="92"/>
        <v>41928.881064814814</v>
      </c>
      <c r="Q3006" s="17">
        <f t="shared" si="93"/>
        <v>2014</v>
      </c>
    </row>
    <row r="3007" spans="1:17" ht="48" x14ac:dyDescent="0.2">
      <c r="A3007">
        <v>3005</v>
      </c>
      <c r="B3007" s="1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8271</v>
      </c>
      <c r="O3007" t="s">
        <v>8311</v>
      </c>
      <c r="P3007" s="16">
        <f t="shared" si="92"/>
        <v>41888.674826388888</v>
      </c>
      <c r="Q3007" s="17">
        <f t="shared" si="93"/>
        <v>2014</v>
      </c>
    </row>
    <row r="3008" spans="1:17" ht="32" x14ac:dyDescent="0.2">
      <c r="A3008">
        <v>3006</v>
      </c>
      <c r="B3008" s="1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8271</v>
      </c>
      <c r="O3008" t="s">
        <v>8311</v>
      </c>
      <c r="P3008" s="16">
        <f t="shared" si="92"/>
        <v>41957.756840277783</v>
      </c>
      <c r="Q3008" s="17">
        <f t="shared" si="93"/>
        <v>2014</v>
      </c>
    </row>
    <row r="3009" spans="1:17" ht="32" x14ac:dyDescent="0.2">
      <c r="A3009">
        <v>3007</v>
      </c>
      <c r="B3009" s="1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8271</v>
      </c>
      <c r="O3009" t="s">
        <v>8311</v>
      </c>
      <c r="P3009" s="16">
        <f t="shared" si="92"/>
        <v>42098.216238425928</v>
      </c>
      <c r="Q3009" s="17">
        <f t="shared" si="93"/>
        <v>2015</v>
      </c>
    </row>
    <row r="3010" spans="1:17" ht="48" x14ac:dyDescent="0.2">
      <c r="A3010">
        <v>3008</v>
      </c>
      <c r="B3010" s="1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8271</v>
      </c>
      <c r="O3010" t="s">
        <v>8311</v>
      </c>
      <c r="P3010" s="16">
        <f t="shared" si="92"/>
        <v>42360.212025462963</v>
      </c>
      <c r="Q3010" s="17">
        <f t="shared" si="93"/>
        <v>2015</v>
      </c>
    </row>
    <row r="3011" spans="1:17" ht="48" x14ac:dyDescent="0.2">
      <c r="A3011">
        <v>3009</v>
      </c>
      <c r="B3011" s="1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8271</v>
      </c>
      <c r="O3011" t="s">
        <v>8311</v>
      </c>
      <c r="P3011" s="16">
        <f t="shared" ref="P3011:P3074" si="94">(((J3011/60)/60)/24)+DATE(1970,1,1)</f>
        <v>41939.569907407407</v>
      </c>
      <c r="Q3011" s="17">
        <f t="shared" ref="Q3011:Q3074" si="95">YEAR(P3011)</f>
        <v>2014</v>
      </c>
    </row>
    <row r="3012" spans="1:17" ht="48" x14ac:dyDescent="0.2">
      <c r="A3012">
        <v>3010</v>
      </c>
      <c r="B3012" s="1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8271</v>
      </c>
      <c r="O3012" t="s">
        <v>8311</v>
      </c>
      <c r="P3012" s="16">
        <f t="shared" si="94"/>
        <v>41996.832395833335</v>
      </c>
      <c r="Q3012" s="17">
        <f t="shared" si="95"/>
        <v>2014</v>
      </c>
    </row>
    <row r="3013" spans="1:17" ht="48" x14ac:dyDescent="0.2">
      <c r="A3013">
        <v>3011</v>
      </c>
      <c r="B3013" s="1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8271</v>
      </c>
      <c r="O3013" t="s">
        <v>8311</v>
      </c>
      <c r="P3013" s="16">
        <f t="shared" si="94"/>
        <v>42334.468935185185</v>
      </c>
      <c r="Q3013" s="17">
        <f t="shared" si="95"/>
        <v>2015</v>
      </c>
    </row>
    <row r="3014" spans="1:17" ht="48" x14ac:dyDescent="0.2">
      <c r="A3014">
        <v>3012</v>
      </c>
      <c r="B3014" s="1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8271</v>
      </c>
      <c r="O3014" t="s">
        <v>8311</v>
      </c>
      <c r="P3014" s="16">
        <f t="shared" si="94"/>
        <v>42024.702893518523</v>
      </c>
      <c r="Q3014" s="17">
        <f t="shared" si="95"/>
        <v>2015</v>
      </c>
    </row>
    <row r="3015" spans="1:17" ht="48" x14ac:dyDescent="0.2">
      <c r="A3015">
        <v>3013</v>
      </c>
      <c r="B3015" s="1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8271</v>
      </c>
      <c r="O3015" t="s">
        <v>8311</v>
      </c>
      <c r="P3015" s="16">
        <f t="shared" si="94"/>
        <v>42146.836215277777</v>
      </c>
      <c r="Q3015" s="17">
        <f t="shared" si="95"/>
        <v>2015</v>
      </c>
    </row>
    <row r="3016" spans="1:17" ht="48" x14ac:dyDescent="0.2">
      <c r="A3016">
        <v>3014</v>
      </c>
      <c r="B3016" s="1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8271</v>
      </c>
      <c r="O3016" t="s">
        <v>8311</v>
      </c>
      <c r="P3016" s="16">
        <f t="shared" si="94"/>
        <v>41920.123611111114</v>
      </c>
      <c r="Q3016" s="17">
        <f t="shared" si="95"/>
        <v>2014</v>
      </c>
    </row>
    <row r="3017" spans="1:17" ht="48" x14ac:dyDescent="0.2">
      <c r="A3017">
        <v>3015</v>
      </c>
      <c r="B3017" s="1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8271</v>
      </c>
      <c r="O3017" t="s">
        <v>8311</v>
      </c>
      <c r="P3017" s="16">
        <f t="shared" si="94"/>
        <v>41785.72729166667</v>
      </c>
      <c r="Q3017" s="17">
        <f t="shared" si="95"/>
        <v>2014</v>
      </c>
    </row>
    <row r="3018" spans="1:17" ht="48" x14ac:dyDescent="0.2">
      <c r="A3018">
        <v>3016</v>
      </c>
      <c r="B3018" s="1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8271</v>
      </c>
      <c r="O3018" t="s">
        <v>8311</v>
      </c>
      <c r="P3018" s="16">
        <f t="shared" si="94"/>
        <v>41778.548055555555</v>
      </c>
      <c r="Q3018" s="17">
        <f t="shared" si="95"/>
        <v>2014</v>
      </c>
    </row>
    <row r="3019" spans="1:17" ht="48" x14ac:dyDescent="0.2">
      <c r="A3019">
        <v>3017</v>
      </c>
      <c r="B3019" s="1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8271</v>
      </c>
      <c r="O3019" t="s">
        <v>8311</v>
      </c>
      <c r="P3019" s="16">
        <f t="shared" si="94"/>
        <v>41841.850034722222</v>
      </c>
      <c r="Q3019" s="17">
        <f t="shared" si="95"/>
        <v>2014</v>
      </c>
    </row>
    <row r="3020" spans="1:17" ht="48" x14ac:dyDescent="0.2">
      <c r="A3020">
        <v>3018</v>
      </c>
      <c r="B3020" s="1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8271</v>
      </c>
      <c r="O3020" t="s">
        <v>8311</v>
      </c>
      <c r="P3020" s="16">
        <f t="shared" si="94"/>
        <v>42163.29833333334</v>
      </c>
      <c r="Q3020" s="17">
        <f t="shared" si="95"/>
        <v>2015</v>
      </c>
    </row>
    <row r="3021" spans="1:17" ht="48" x14ac:dyDescent="0.2">
      <c r="A3021">
        <v>3019</v>
      </c>
      <c r="B3021" s="1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8271</v>
      </c>
      <c r="O3021" t="s">
        <v>8311</v>
      </c>
      <c r="P3021" s="16">
        <f t="shared" si="94"/>
        <v>41758.833564814813</v>
      </c>
      <c r="Q3021" s="17">
        <f t="shared" si="95"/>
        <v>2014</v>
      </c>
    </row>
    <row r="3022" spans="1:17" ht="48" x14ac:dyDescent="0.2">
      <c r="A3022">
        <v>3020</v>
      </c>
      <c r="B3022" s="1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8271</v>
      </c>
      <c r="O3022" t="s">
        <v>8311</v>
      </c>
      <c r="P3022" s="16">
        <f t="shared" si="94"/>
        <v>42170.846446759257</v>
      </c>
      <c r="Q3022" s="17">
        <f t="shared" si="95"/>
        <v>2015</v>
      </c>
    </row>
    <row r="3023" spans="1:17" ht="48" x14ac:dyDescent="0.2">
      <c r="A3023">
        <v>3021</v>
      </c>
      <c r="B3023" s="1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8271</v>
      </c>
      <c r="O3023" t="s">
        <v>8311</v>
      </c>
      <c r="P3023" s="16">
        <f t="shared" si="94"/>
        <v>42660.618854166663</v>
      </c>
      <c r="Q3023" s="17">
        <f t="shared" si="95"/>
        <v>2016</v>
      </c>
    </row>
    <row r="3024" spans="1:17" ht="48" x14ac:dyDescent="0.2">
      <c r="A3024">
        <v>3022</v>
      </c>
      <c r="B3024" s="1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8271</v>
      </c>
      <c r="O3024" t="s">
        <v>8311</v>
      </c>
      <c r="P3024" s="16">
        <f t="shared" si="94"/>
        <v>42564.95380787037</v>
      </c>
      <c r="Q3024" s="17">
        <f t="shared" si="95"/>
        <v>2016</v>
      </c>
    </row>
    <row r="3025" spans="1:17" ht="48" x14ac:dyDescent="0.2">
      <c r="A3025">
        <v>3023</v>
      </c>
      <c r="B3025" s="1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8271</v>
      </c>
      <c r="O3025" t="s">
        <v>8311</v>
      </c>
      <c r="P3025" s="16">
        <f t="shared" si="94"/>
        <v>42121.675763888896</v>
      </c>
      <c r="Q3025" s="17">
        <f t="shared" si="95"/>
        <v>2015</v>
      </c>
    </row>
    <row r="3026" spans="1:17" ht="48" x14ac:dyDescent="0.2">
      <c r="A3026">
        <v>3024</v>
      </c>
      <c r="B3026" s="1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8271</v>
      </c>
      <c r="O3026" t="s">
        <v>8311</v>
      </c>
      <c r="P3026" s="16">
        <f t="shared" si="94"/>
        <v>41158.993923611109</v>
      </c>
      <c r="Q3026" s="17">
        <f t="shared" si="95"/>
        <v>2012</v>
      </c>
    </row>
    <row r="3027" spans="1:17" ht="48" x14ac:dyDescent="0.2">
      <c r="A3027">
        <v>3025</v>
      </c>
      <c r="B3027" s="1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8271</v>
      </c>
      <c r="O3027" t="s">
        <v>8311</v>
      </c>
      <c r="P3027" s="16">
        <f t="shared" si="94"/>
        <v>41761.509409722225</v>
      </c>
      <c r="Q3027" s="17">
        <f t="shared" si="95"/>
        <v>2014</v>
      </c>
    </row>
    <row r="3028" spans="1:17" ht="48" x14ac:dyDescent="0.2">
      <c r="A3028">
        <v>3026</v>
      </c>
      <c r="B3028" s="1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8271</v>
      </c>
      <c r="O3028" t="s">
        <v>8311</v>
      </c>
      <c r="P3028" s="16">
        <f t="shared" si="94"/>
        <v>42783.459398148145</v>
      </c>
      <c r="Q3028" s="17">
        <f t="shared" si="95"/>
        <v>2017</v>
      </c>
    </row>
    <row r="3029" spans="1:17" ht="32" x14ac:dyDescent="0.2">
      <c r="A3029">
        <v>3027</v>
      </c>
      <c r="B3029" s="1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8271</v>
      </c>
      <c r="O3029" t="s">
        <v>8311</v>
      </c>
      <c r="P3029" s="16">
        <f t="shared" si="94"/>
        <v>42053.704293981486</v>
      </c>
      <c r="Q3029" s="17">
        <f t="shared" si="95"/>
        <v>2015</v>
      </c>
    </row>
    <row r="3030" spans="1:17" ht="32" x14ac:dyDescent="0.2">
      <c r="A3030">
        <v>3028</v>
      </c>
      <c r="B3030" s="1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8271</v>
      </c>
      <c r="O3030" t="s">
        <v>8311</v>
      </c>
      <c r="P3030" s="16">
        <f t="shared" si="94"/>
        <v>42567.264178240745</v>
      </c>
      <c r="Q3030" s="17">
        <f t="shared" si="95"/>
        <v>2016</v>
      </c>
    </row>
    <row r="3031" spans="1:17" ht="48" x14ac:dyDescent="0.2">
      <c r="A3031">
        <v>3029</v>
      </c>
      <c r="B3031" s="1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8271</v>
      </c>
      <c r="O3031" t="s">
        <v>8311</v>
      </c>
      <c r="P3031" s="16">
        <f t="shared" si="94"/>
        <v>41932.708877314813</v>
      </c>
      <c r="Q3031" s="17">
        <f t="shared" si="95"/>
        <v>2014</v>
      </c>
    </row>
    <row r="3032" spans="1:17" ht="48" x14ac:dyDescent="0.2">
      <c r="A3032">
        <v>3030</v>
      </c>
      <c r="B3032" s="1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8271</v>
      </c>
      <c r="O3032" t="s">
        <v>8311</v>
      </c>
      <c r="P3032" s="16">
        <f t="shared" si="94"/>
        <v>42233.747349537036</v>
      </c>
      <c r="Q3032" s="17">
        <f t="shared" si="95"/>
        <v>2015</v>
      </c>
    </row>
    <row r="3033" spans="1:17" ht="80" x14ac:dyDescent="0.2">
      <c r="A3033">
        <v>3031</v>
      </c>
      <c r="B3033" s="1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8271</v>
      </c>
      <c r="O3033" t="s">
        <v>8311</v>
      </c>
      <c r="P3033" s="16">
        <f t="shared" si="94"/>
        <v>42597.882488425923</v>
      </c>
      <c r="Q3033" s="17">
        <f t="shared" si="95"/>
        <v>2016</v>
      </c>
    </row>
    <row r="3034" spans="1:17" ht="48" x14ac:dyDescent="0.2">
      <c r="A3034">
        <v>3032</v>
      </c>
      <c r="B3034" s="1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8271</v>
      </c>
      <c r="O3034" t="s">
        <v>8311</v>
      </c>
      <c r="P3034" s="16">
        <f t="shared" si="94"/>
        <v>42228.044664351852</v>
      </c>
      <c r="Q3034" s="17">
        <f t="shared" si="95"/>
        <v>2015</v>
      </c>
    </row>
    <row r="3035" spans="1:17" ht="48" x14ac:dyDescent="0.2">
      <c r="A3035">
        <v>3033</v>
      </c>
      <c r="B3035" s="1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8271</v>
      </c>
      <c r="O3035" t="s">
        <v>8311</v>
      </c>
      <c r="P3035" s="16">
        <f t="shared" si="94"/>
        <v>42570.110243055555</v>
      </c>
      <c r="Q3035" s="17">
        <f t="shared" si="95"/>
        <v>2016</v>
      </c>
    </row>
    <row r="3036" spans="1:17" ht="64" x14ac:dyDescent="0.2">
      <c r="A3036">
        <v>3034</v>
      </c>
      <c r="B3036" s="1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8271</v>
      </c>
      <c r="O3036" t="s">
        <v>8311</v>
      </c>
      <c r="P3036" s="16">
        <f t="shared" si="94"/>
        <v>42644.535358796296</v>
      </c>
      <c r="Q3036" s="17">
        <f t="shared" si="95"/>
        <v>2016</v>
      </c>
    </row>
    <row r="3037" spans="1:17" ht="32" x14ac:dyDescent="0.2">
      <c r="A3037">
        <v>3035</v>
      </c>
      <c r="B3037" s="1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8271</v>
      </c>
      <c r="O3037" t="s">
        <v>8311</v>
      </c>
      <c r="P3037" s="16">
        <f t="shared" si="94"/>
        <v>41368.560289351852</v>
      </c>
      <c r="Q3037" s="17">
        <f t="shared" si="95"/>
        <v>2013</v>
      </c>
    </row>
    <row r="3038" spans="1:17" ht="48" x14ac:dyDescent="0.2">
      <c r="A3038">
        <v>3036</v>
      </c>
      <c r="B3038" s="1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8271</v>
      </c>
      <c r="O3038" t="s">
        <v>8311</v>
      </c>
      <c r="P3038" s="16">
        <f t="shared" si="94"/>
        <v>41466.785231481481</v>
      </c>
      <c r="Q3038" s="17">
        <f t="shared" si="95"/>
        <v>2013</v>
      </c>
    </row>
    <row r="3039" spans="1:17" ht="64" x14ac:dyDescent="0.2">
      <c r="A3039">
        <v>3037</v>
      </c>
      <c r="B3039" s="1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8271</v>
      </c>
      <c r="O3039" t="s">
        <v>8311</v>
      </c>
      <c r="P3039" s="16">
        <f t="shared" si="94"/>
        <v>40378.893206018518</v>
      </c>
      <c r="Q3039" s="17">
        <f t="shared" si="95"/>
        <v>2010</v>
      </c>
    </row>
    <row r="3040" spans="1:17" ht="48" x14ac:dyDescent="0.2">
      <c r="A3040">
        <v>3038</v>
      </c>
      <c r="B3040" s="1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8271</v>
      </c>
      <c r="O3040" t="s">
        <v>8311</v>
      </c>
      <c r="P3040" s="16">
        <f t="shared" si="94"/>
        <v>42373.252280092594</v>
      </c>
      <c r="Q3040" s="17">
        <f t="shared" si="95"/>
        <v>2016</v>
      </c>
    </row>
    <row r="3041" spans="1:17" ht="48" x14ac:dyDescent="0.2">
      <c r="A3041">
        <v>3039</v>
      </c>
      <c r="B3041" s="1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8271</v>
      </c>
      <c r="O3041" t="s">
        <v>8311</v>
      </c>
      <c r="P3041" s="16">
        <f t="shared" si="94"/>
        <v>41610.794421296298</v>
      </c>
      <c r="Q3041" s="17">
        <f t="shared" si="95"/>
        <v>2013</v>
      </c>
    </row>
    <row r="3042" spans="1:17" ht="48" x14ac:dyDescent="0.2">
      <c r="A3042">
        <v>3040</v>
      </c>
      <c r="B3042" s="1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8271</v>
      </c>
      <c r="O3042" t="s">
        <v>8311</v>
      </c>
      <c r="P3042" s="16">
        <f t="shared" si="94"/>
        <v>42177.791909722218</v>
      </c>
      <c r="Q3042" s="17">
        <f t="shared" si="95"/>
        <v>2015</v>
      </c>
    </row>
    <row r="3043" spans="1:17" ht="32" x14ac:dyDescent="0.2">
      <c r="A3043">
        <v>3041</v>
      </c>
      <c r="B3043" s="1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8271</v>
      </c>
      <c r="O3043" t="s">
        <v>8311</v>
      </c>
      <c r="P3043" s="16">
        <f t="shared" si="94"/>
        <v>42359.868611111116</v>
      </c>
      <c r="Q3043" s="17">
        <f t="shared" si="95"/>
        <v>2015</v>
      </c>
    </row>
    <row r="3044" spans="1:17" ht="48" x14ac:dyDescent="0.2">
      <c r="A3044">
        <v>3042</v>
      </c>
      <c r="B3044" s="1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8271</v>
      </c>
      <c r="O3044" t="s">
        <v>8311</v>
      </c>
      <c r="P3044" s="16">
        <f t="shared" si="94"/>
        <v>42253.688043981485</v>
      </c>
      <c r="Q3044" s="17">
        <f t="shared" si="95"/>
        <v>2015</v>
      </c>
    </row>
    <row r="3045" spans="1:17" ht="48" x14ac:dyDescent="0.2">
      <c r="A3045">
        <v>3043</v>
      </c>
      <c r="B3045" s="1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8271</v>
      </c>
      <c r="O3045" t="s">
        <v>8311</v>
      </c>
      <c r="P3045" s="16">
        <f t="shared" si="94"/>
        <v>42083.070590277777</v>
      </c>
      <c r="Q3045" s="17">
        <f t="shared" si="95"/>
        <v>2015</v>
      </c>
    </row>
    <row r="3046" spans="1:17" ht="48" x14ac:dyDescent="0.2">
      <c r="A3046">
        <v>3044</v>
      </c>
      <c r="B3046" s="1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8271</v>
      </c>
      <c r="O3046" t="s">
        <v>8311</v>
      </c>
      <c r="P3046" s="16">
        <f t="shared" si="94"/>
        <v>42387.7268287037</v>
      </c>
      <c r="Q3046" s="17">
        <f t="shared" si="95"/>
        <v>2016</v>
      </c>
    </row>
    <row r="3047" spans="1:17" ht="48" x14ac:dyDescent="0.2">
      <c r="A3047">
        <v>3045</v>
      </c>
      <c r="B3047" s="1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8271</v>
      </c>
      <c r="O3047" t="s">
        <v>8311</v>
      </c>
      <c r="P3047" s="16">
        <f t="shared" si="94"/>
        <v>41843.155729166669</v>
      </c>
      <c r="Q3047" s="17">
        <f t="shared" si="95"/>
        <v>2014</v>
      </c>
    </row>
    <row r="3048" spans="1:17" ht="48" x14ac:dyDescent="0.2">
      <c r="A3048">
        <v>3046</v>
      </c>
      <c r="B3048" s="1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8271</v>
      </c>
      <c r="O3048" t="s">
        <v>8311</v>
      </c>
      <c r="P3048" s="16">
        <f t="shared" si="94"/>
        <v>41862.803078703706</v>
      </c>
      <c r="Q3048" s="17">
        <f t="shared" si="95"/>
        <v>2014</v>
      </c>
    </row>
    <row r="3049" spans="1:17" ht="48" x14ac:dyDescent="0.2">
      <c r="A3049">
        <v>3047</v>
      </c>
      <c r="B3049" s="1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8271</v>
      </c>
      <c r="O3049" t="s">
        <v>8311</v>
      </c>
      <c r="P3049" s="16">
        <f t="shared" si="94"/>
        <v>42443.989050925928</v>
      </c>
      <c r="Q3049" s="17">
        <f t="shared" si="95"/>
        <v>2016</v>
      </c>
    </row>
    <row r="3050" spans="1:17" ht="48" x14ac:dyDescent="0.2">
      <c r="A3050">
        <v>3048</v>
      </c>
      <c r="B3050" s="1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8271</v>
      </c>
      <c r="O3050" t="s">
        <v>8311</v>
      </c>
      <c r="P3050" s="16">
        <f t="shared" si="94"/>
        <v>41975.901180555549</v>
      </c>
      <c r="Q3050" s="17">
        <f t="shared" si="95"/>
        <v>2014</v>
      </c>
    </row>
    <row r="3051" spans="1:17" ht="48" x14ac:dyDescent="0.2">
      <c r="A3051">
        <v>3049</v>
      </c>
      <c r="B3051" s="1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8271</v>
      </c>
      <c r="O3051" t="s">
        <v>8311</v>
      </c>
      <c r="P3051" s="16">
        <f t="shared" si="94"/>
        <v>42139.014525462961</v>
      </c>
      <c r="Q3051" s="17">
        <f t="shared" si="95"/>
        <v>2015</v>
      </c>
    </row>
    <row r="3052" spans="1:17" ht="32" x14ac:dyDescent="0.2">
      <c r="A3052">
        <v>3050</v>
      </c>
      <c r="B3052" s="1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8271</v>
      </c>
      <c r="O3052" t="s">
        <v>8311</v>
      </c>
      <c r="P3052" s="16">
        <f t="shared" si="94"/>
        <v>42465.16851851852</v>
      </c>
      <c r="Q3052" s="17">
        <f t="shared" si="95"/>
        <v>2016</v>
      </c>
    </row>
    <row r="3053" spans="1:17" ht="48" hidden="1" x14ac:dyDescent="0.2">
      <c r="A3053">
        <v>3051</v>
      </c>
      <c r="B3053" s="1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8271</v>
      </c>
      <c r="O3053" t="s">
        <v>8311</v>
      </c>
      <c r="P3053" s="16">
        <f t="shared" si="94"/>
        <v>42744.416030092587</v>
      </c>
      <c r="Q3053" s="17">
        <f t="shared" si="95"/>
        <v>2017</v>
      </c>
    </row>
    <row r="3054" spans="1:17" ht="32" hidden="1" x14ac:dyDescent="0.2">
      <c r="A3054">
        <v>3052</v>
      </c>
      <c r="B3054" s="1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8271</v>
      </c>
      <c r="O3054" t="s">
        <v>8311</v>
      </c>
      <c r="P3054" s="16">
        <f t="shared" si="94"/>
        <v>42122.670069444444</v>
      </c>
      <c r="Q3054" s="17">
        <f t="shared" si="95"/>
        <v>2015</v>
      </c>
    </row>
    <row r="3055" spans="1:17" ht="48" hidden="1" x14ac:dyDescent="0.2">
      <c r="A3055">
        <v>3053</v>
      </c>
      <c r="B3055" s="1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8271</v>
      </c>
      <c r="O3055" t="s">
        <v>8311</v>
      </c>
      <c r="P3055" s="16">
        <f t="shared" si="94"/>
        <v>41862.761724537035</v>
      </c>
      <c r="Q3055" s="17">
        <f t="shared" si="95"/>
        <v>2014</v>
      </c>
    </row>
    <row r="3056" spans="1:17" ht="48" hidden="1" x14ac:dyDescent="0.2">
      <c r="A3056">
        <v>3054</v>
      </c>
      <c r="B3056" s="1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8271</v>
      </c>
      <c r="O3056" t="s">
        <v>8311</v>
      </c>
      <c r="P3056" s="16">
        <f t="shared" si="94"/>
        <v>42027.832800925928</v>
      </c>
      <c r="Q3056" s="17">
        <f t="shared" si="95"/>
        <v>2015</v>
      </c>
    </row>
    <row r="3057" spans="1:17" ht="48" hidden="1" x14ac:dyDescent="0.2">
      <c r="A3057">
        <v>3055</v>
      </c>
      <c r="B3057" s="1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8271</v>
      </c>
      <c r="O3057" t="s">
        <v>8311</v>
      </c>
      <c r="P3057" s="16">
        <f t="shared" si="94"/>
        <v>41953.95821759259</v>
      </c>
      <c r="Q3057" s="17">
        <f t="shared" si="95"/>
        <v>2014</v>
      </c>
    </row>
    <row r="3058" spans="1:17" ht="48" hidden="1" x14ac:dyDescent="0.2">
      <c r="A3058">
        <v>3056</v>
      </c>
      <c r="B3058" s="1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8271</v>
      </c>
      <c r="O3058" t="s">
        <v>8311</v>
      </c>
      <c r="P3058" s="16">
        <f t="shared" si="94"/>
        <v>41851.636388888888</v>
      </c>
      <c r="Q3058" s="17">
        <f t="shared" si="95"/>
        <v>2014</v>
      </c>
    </row>
    <row r="3059" spans="1:17" ht="48" hidden="1" x14ac:dyDescent="0.2">
      <c r="A3059">
        <v>3057</v>
      </c>
      <c r="B3059" s="1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8271</v>
      </c>
      <c r="O3059" t="s">
        <v>8311</v>
      </c>
      <c r="P3059" s="16">
        <f t="shared" si="94"/>
        <v>42433.650590277779</v>
      </c>
      <c r="Q3059" s="17">
        <f t="shared" si="95"/>
        <v>2016</v>
      </c>
    </row>
    <row r="3060" spans="1:17" ht="48" hidden="1" x14ac:dyDescent="0.2">
      <c r="A3060">
        <v>3058</v>
      </c>
      <c r="B3060" s="1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8271</v>
      </c>
      <c r="O3060" t="s">
        <v>8311</v>
      </c>
      <c r="P3060" s="16">
        <f t="shared" si="94"/>
        <v>42460.374305555553</v>
      </c>
      <c r="Q3060" s="17">
        <f t="shared" si="95"/>
        <v>2016</v>
      </c>
    </row>
    <row r="3061" spans="1:17" ht="48" hidden="1" x14ac:dyDescent="0.2">
      <c r="A3061">
        <v>3059</v>
      </c>
      <c r="B3061" s="1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8271</v>
      </c>
      <c r="O3061" t="s">
        <v>8311</v>
      </c>
      <c r="P3061" s="16">
        <f t="shared" si="94"/>
        <v>41829.935717592591</v>
      </c>
      <c r="Q3061" s="17">
        <f t="shared" si="95"/>
        <v>2014</v>
      </c>
    </row>
    <row r="3062" spans="1:17" ht="32" hidden="1" x14ac:dyDescent="0.2">
      <c r="A3062">
        <v>3060</v>
      </c>
      <c r="B3062" s="1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8271</v>
      </c>
      <c r="O3062" t="s">
        <v>8311</v>
      </c>
      <c r="P3062" s="16">
        <f t="shared" si="94"/>
        <v>42245.274699074071</v>
      </c>
      <c r="Q3062" s="17">
        <f t="shared" si="95"/>
        <v>2015</v>
      </c>
    </row>
    <row r="3063" spans="1:17" ht="16" hidden="1" x14ac:dyDescent="0.2">
      <c r="A3063">
        <v>3061</v>
      </c>
      <c r="B3063" s="1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8271</v>
      </c>
      <c r="O3063" t="s">
        <v>8311</v>
      </c>
      <c r="P3063" s="16">
        <f t="shared" si="94"/>
        <v>41834.784120370372</v>
      </c>
      <c r="Q3063" s="17">
        <f t="shared" si="95"/>
        <v>2014</v>
      </c>
    </row>
    <row r="3064" spans="1:17" ht="48" hidden="1" x14ac:dyDescent="0.2">
      <c r="A3064">
        <v>3062</v>
      </c>
      <c r="B3064" s="1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8271</v>
      </c>
      <c r="O3064" t="s">
        <v>8311</v>
      </c>
      <c r="P3064" s="16">
        <f t="shared" si="94"/>
        <v>42248.535787037035</v>
      </c>
      <c r="Q3064" s="17">
        <f t="shared" si="95"/>
        <v>2015</v>
      </c>
    </row>
    <row r="3065" spans="1:17" ht="32" hidden="1" x14ac:dyDescent="0.2">
      <c r="A3065">
        <v>3063</v>
      </c>
      <c r="B3065" s="1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8271</v>
      </c>
      <c r="O3065" t="s">
        <v>8311</v>
      </c>
      <c r="P3065" s="16">
        <f t="shared" si="94"/>
        <v>42630.922893518517</v>
      </c>
      <c r="Q3065" s="17">
        <f t="shared" si="95"/>
        <v>2016</v>
      </c>
    </row>
    <row r="3066" spans="1:17" ht="32" hidden="1" x14ac:dyDescent="0.2">
      <c r="A3066">
        <v>3064</v>
      </c>
      <c r="B3066" s="1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8271</v>
      </c>
      <c r="O3066" t="s">
        <v>8311</v>
      </c>
      <c r="P3066" s="16">
        <f t="shared" si="94"/>
        <v>42299.130162037036</v>
      </c>
      <c r="Q3066" s="17">
        <f t="shared" si="95"/>
        <v>2015</v>
      </c>
    </row>
    <row r="3067" spans="1:17" ht="48" hidden="1" x14ac:dyDescent="0.2">
      <c r="A3067">
        <v>3065</v>
      </c>
      <c r="B3067" s="1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8271</v>
      </c>
      <c r="O3067" t="s">
        <v>8311</v>
      </c>
      <c r="P3067" s="16">
        <f t="shared" si="94"/>
        <v>41825.055231481485</v>
      </c>
      <c r="Q3067" s="17">
        <f t="shared" si="95"/>
        <v>2014</v>
      </c>
    </row>
    <row r="3068" spans="1:17" ht="48" hidden="1" x14ac:dyDescent="0.2">
      <c r="A3068">
        <v>3066</v>
      </c>
      <c r="B3068" s="1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8271</v>
      </c>
      <c r="O3068" t="s">
        <v>8311</v>
      </c>
      <c r="P3068" s="16">
        <f t="shared" si="94"/>
        <v>42531.228437500002</v>
      </c>
      <c r="Q3068" s="17">
        <f t="shared" si="95"/>
        <v>2016</v>
      </c>
    </row>
    <row r="3069" spans="1:17" ht="48" hidden="1" x14ac:dyDescent="0.2">
      <c r="A3069">
        <v>3067</v>
      </c>
      <c r="B3069" s="1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8271</v>
      </c>
      <c r="O3069" t="s">
        <v>8311</v>
      </c>
      <c r="P3069" s="16">
        <f t="shared" si="94"/>
        <v>42226.938414351855</v>
      </c>
      <c r="Q3069" s="17">
        <f t="shared" si="95"/>
        <v>2015</v>
      </c>
    </row>
    <row r="3070" spans="1:17" ht="48" hidden="1" x14ac:dyDescent="0.2">
      <c r="A3070">
        <v>3068</v>
      </c>
      <c r="B3070" s="1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8271</v>
      </c>
      <c r="O3070" t="s">
        <v>8311</v>
      </c>
      <c r="P3070" s="16">
        <f t="shared" si="94"/>
        <v>42263.691574074073</v>
      </c>
      <c r="Q3070" s="17">
        <f t="shared" si="95"/>
        <v>2015</v>
      </c>
    </row>
    <row r="3071" spans="1:17" ht="48" hidden="1" x14ac:dyDescent="0.2">
      <c r="A3071">
        <v>3069</v>
      </c>
      <c r="B3071" s="1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8271</v>
      </c>
      <c r="O3071" t="s">
        <v>8311</v>
      </c>
      <c r="P3071" s="16">
        <f t="shared" si="94"/>
        <v>41957.833726851852</v>
      </c>
      <c r="Q3071" s="17">
        <f t="shared" si="95"/>
        <v>2014</v>
      </c>
    </row>
    <row r="3072" spans="1:17" ht="48" hidden="1" x14ac:dyDescent="0.2">
      <c r="A3072">
        <v>3070</v>
      </c>
      <c r="B3072" s="1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8271</v>
      </c>
      <c r="O3072" t="s">
        <v>8311</v>
      </c>
      <c r="P3072" s="16">
        <f t="shared" si="94"/>
        <v>42690.733437499999</v>
      </c>
      <c r="Q3072" s="17">
        <f t="shared" si="95"/>
        <v>2016</v>
      </c>
    </row>
    <row r="3073" spans="1:17" ht="48" hidden="1" x14ac:dyDescent="0.2">
      <c r="A3073">
        <v>3071</v>
      </c>
      <c r="B3073" s="1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8271</v>
      </c>
      <c r="O3073" t="s">
        <v>8311</v>
      </c>
      <c r="P3073" s="16">
        <f t="shared" si="94"/>
        <v>42097.732418981483</v>
      </c>
      <c r="Q3073" s="17">
        <f t="shared" si="95"/>
        <v>2015</v>
      </c>
    </row>
    <row r="3074" spans="1:17" ht="48" hidden="1" x14ac:dyDescent="0.2">
      <c r="A3074">
        <v>3072</v>
      </c>
      <c r="B3074" s="1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8271</v>
      </c>
      <c r="O3074" t="s">
        <v>8311</v>
      </c>
      <c r="P3074" s="16">
        <f t="shared" si="94"/>
        <v>42658.690532407403</v>
      </c>
      <c r="Q3074" s="17">
        <f t="shared" si="95"/>
        <v>2016</v>
      </c>
    </row>
    <row r="3075" spans="1:17" ht="48" hidden="1" x14ac:dyDescent="0.2">
      <c r="A3075">
        <v>3073</v>
      </c>
      <c r="B3075" s="1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8271</v>
      </c>
      <c r="O3075" t="s">
        <v>8311</v>
      </c>
      <c r="P3075" s="16">
        <f t="shared" ref="P3075:P3138" si="96">(((J3075/60)/60)/24)+DATE(1970,1,1)</f>
        <v>42111.684027777781</v>
      </c>
      <c r="Q3075" s="17">
        <f t="shared" ref="Q3075:Q3138" si="97">YEAR(P3075)</f>
        <v>2015</v>
      </c>
    </row>
    <row r="3076" spans="1:17" ht="64" hidden="1" x14ac:dyDescent="0.2">
      <c r="A3076">
        <v>3074</v>
      </c>
      <c r="B3076" s="1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8271</v>
      </c>
      <c r="O3076" t="s">
        <v>8311</v>
      </c>
      <c r="P3076" s="16">
        <f t="shared" si="96"/>
        <v>42409.571284722217</v>
      </c>
      <c r="Q3076" s="17">
        <f t="shared" si="97"/>
        <v>2016</v>
      </c>
    </row>
    <row r="3077" spans="1:17" ht="48" hidden="1" x14ac:dyDescent="0.2">
      <c r="A3077">
        <v>3075</v>
      </c>
      <c r="B3077" s="1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8271</v>
      </c>
      <c r="O3077" t="s">
        <v>8311</v>
      </c>
      <c r="P3077" s="16">
        <f t="shared" si="96"/>
        <v>42551.102314814809</v>
      </c>
      <c r="Q3077" s="17">
        <f t="shared" si="97"/>
        <v>2016</v>
      </c>
    </row>
    <row r="3078" spans="1:17" ht="32" hidden="1" x14ac:dyDescent="0.2">
      <c r="A3078">
        <v>3076</v>
      </c>
      <c r="B3078" s="1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8271</v>
      </c>
      <c r="O3078" t="s">
        <v>8311</v>
      </c>
      <c r="P3078" s="16">
        <f t="shared" si="96"/>
        <v>42226.651886574073</v>
      </c>
      <c r="Q3078" s="17">
        <f t="shared" si="97"/>
        <v>2015</v>
      </c>
    </row>
    <row r="3079" spans="1:17" ht="48" hidden="1" x14ac:dyDescent="0.2">
      <c r="A3079">
        <v>3077</v>
      </c>
      <c r="B3079" s="1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8271</v>
      </c>
      <c r="O3079" t="s">
        <v>8311</v>
      </c>
      <c r="P3079" s="16">
        <f t="shared" si="96"/>
        <v>42766.956921296296</v>
      </c>
      <c r="Q3079" s="17">
        <f t="shared" si="97"/>
        <v>2017</v>
      </c>
    </row>
    <row r="3080" spans="1:17" ht="48" hidden="1" x14ac:dyDescent="0.2">
      <c r="A3080">
        <v>3078</v>
      </c>
      <c r="B3080" s="1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8271</v>
      </c>
      <c r="O3080" t="s">
        <v>8311</v>
      </c>
      <c r="P3080" s="16">
        <f t="shared" si="96"/>
        <v>42031.138831018514</v>
      </c>
      <c r="Q3080" s="17">
        <f t="shared" si="97"/>
        <v>2015</v>
      </c>
    </row>
    <row r="3081" spans="1:17" ht="48" hidden="1" x14ac:dyDescent="0.2">
      <c r="A3081">
        <v>3079</v>
      </c>
      <c r="B3081" s="1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8271</v>
      </c>
      <c r="O3081" t="s">
        <v>8311</v>
      </c>
      <c r="P3081" s="16">
        <f t="shared" si="96"/>
        <v>42055.713368055556</v>
      </c>
      <c r="Q3081" s="17">
        <f t="shared" si="97"/>
        <v>2015</v>
      </c>
    </row>
    <row r="3082" spans="1:17" ht="48" hidden="1" x14ac:dyDescent="0.2">
      <c r="A3082">
        <v>3080</v>
      </c>
      <c r="B3082" s="1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8271</v>
      </c>
      <c r="O3082" t="s">
        <v>8311</v>
      </c>
      <c r="P3082" s="16">
        <f t="shared" si="96"/>
        <v>41940.028287037036</v>
      </c>
      <c r="Q3082" s="17">
        <f t="shared" si="97"/>
        <v>2014</v>
      </c>
    </row>
    <row r="3083" spans="1:17" ht="48" hidden="1" x14ac:dyDescent="0.2">
      <c r="A3083">
        <v>3081</v>
      </c>
      <c r="B3083" s="1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8271</v>
      </c>
      <c r="O3083" t="s">
        <v>8311</v>
      </c>
      <c r="P3083" s="16">
        <f t="shared" si="96"/>
        <v>42237.181608796294</v>
      </c>
      <c r="Q3083" s="17">
        <f t="shared" si="97"/>
        <v>2015</v>
      </c>
    </row>
    <row r="3084" spans="1:17" ht="48" hidden="1" x14ac:dyDescent="0.2">
      <c r="A3084">
        <v>3082</v>
      </c>
      <c r="B3084" s="1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8271</v>
      </c>
      <c r="O3084" t="s">
        <v>8311</v>
      </c>
      <c r="P3084" s="16">
        <f t="shared" si="96"/>
        <v>42293.922986111109</v>
      </c>
      <c r="Q3084" s="17">
        <f t="shared" si="97"/>
        <v>2015</v>
      </c>
    </row>
    <row r="3085" spans="1:17" ht="64" hidden="1" x14ac:dyDescent="0.2">
      <c r="A3085">
        <v>3083</v>
      </c>
      <c r="B3085" s="1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8271</v>
      </c>
      <c r="O3085" t="s">
        <v>8311</v>
      </c>
      <c r="P3085" s="16">
        <f t="shared" si="96"/>
        <v>41853.563402777778</v>
      </c>
      <c r="Q3085" s="17">
        <f t="shared" si="97"/>
        <v>2014</v>
      </c>
    </row>
    <row r="3086" spans="1:17" ht="48" hidden="1" x14ac:dyDescent="0.2">
      <c r="A3086">
        <v>3084</v>
      </c>
      <c r="B3086" s="1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8271</v>
      </c>
      <c r="O3086" t="s">
        <v>8311</v>
      </c>
      <c r="P3086" s="16">
        <f t="shared" si="96"/>
        <v>42100.723738425921</v>
      </c>
      <c r="Q3086" s="17">
        <f t="shared" si="97"/>
        <v>2015</v>
      </c>
    </row>
    <row r="3087" spans="1:17" ht="48" hidden="1" x14ac:dyDescent="0.2">
      <c r="A3087">
        <v>3085</v>
      </c>
      <c r="B3087" s="1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8271</v>
      </c>
      <c r="O3087" t="s">
        <v>8311</v>
      </c>
      <c r="P3087" s="16">
        <f t="shared" si="96"/>
        <v>42246.883784722217</v>
      </c>
      <c r="Q3087" s="17">
        <f t="shared" si="97"/>
        <v>2015</v>
      </c>
    </row>
    <row r="3088" spans="1:17" ht="48" hidden="1" x14ac:dyDescent="0.2">
      <c r="A3088">
        <v>3086</v>
      </c>
      <c r="B3088" s="1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8271</v>
      </c>
      <c r="O3088" t="s">
        <v>8311</v>
      </c>
      <c r="P3088" s="16">
        <f t="shared" si="96"/>
        <v>42173.67082175926</v>
      </c>
      <c r="Q3088" s="17">
        <f t="shared" si="97"/>
        <v>2015</v>
      </c>
    </row>
    <row r="3089" spans="1:17" ht="48" hidden="1" x14ac:dyDescent="0.2">
      <c r="A3089">
        <v>3087</v>
      </c>
      <c r="B3089" s="1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8271</v>
      </c>
      <c r="O3089" t="s">
        <v>8311</v>
      </c>
      <c r="P3089" s="16">
        <f t="shared" si="96"/>
        <v>42665.150347222225</v>
      </c>
      <c r="Q3089" s="17">
        <f t="shared" si="97"/>
        <v>2016</v>
      </c>
    </row>
    <row r="3090" spans="1:17" ht="32" hidden="1" x14ac:dyDescent="0.2">
      <c r="A3090">
        <v>3088</v>
      </c>
      <c r="B3090" s="1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8271</v>
      </c>
      <c r="O3090" t="s">
        <v>8311</v>
      </c>
      <c r="P3090" s="16">
        <f t="shared" si="96"/>
        <v>41981.57230324074</v>
      </c>
      <c r="Q3090" s="17">
        <f t="shared" si="97"/>
        <v>2014</v>
      </c>
    </row>
    <row r="3091" spans="1:17" ht="32" hidden="1" x14ac:dyDescent="0.2">
      <c r="A3091">
        <v>3089</v>
      </c>
      <c r="B3091" s="1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8271</v>
      </c>
      <c r="O3091" t="s">
        <v>8311</v>
      </c>
      <c r="P3091" s="16">
        <f t="shared" si="96"/>
        <v>42528.542627314819</v>
      </c>
      <c r="Q3091" s="17">
        <f t="shared" si="97"/>
        <v>2016</v>
      </c>
    </row>
    <row r="3092" spans="1:17" ht="48" hidden="1" x14ac:dyDescent="0.2">
      <c r="A3092">
        <v>3090</v>
      </c>
      <c r="B3092" s="1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8271</v>
      </c>
      <c r="O3092" t="s">
        <v>8311</v>
      </c>
      <c r="P3092" s="16">
        <f t="shared" si="96"/>
        <v>42065.818807870368</v>
      </c>
      <c r="Q3092" s="17">
        <f t="shared" si="97"/>
        <v>2015</v>
      </c>
    </row>
    <row r="3093" spans="1:17" ht="48" hidden="1" x14ac:dyDescent="0.2">
      <c r="A3093">
        <v>3091</v>
      </c>
      <c r="B3093" s="1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8271</v>
      </c>
      <c r="O3093" t="s">
        <v>8311</v>
      </c>
      <c r="P3093" s="16">
        <f t="shared" si="96"/>
        <v>42566.948414351849</v>
      </c>
      <c r="Q3093" s="17">
        <f t="shared" si="97"/>
        <v>2016</v>
      </c>
    </row>
    <row r="3094" spans="1:17" ht="48" hidden="1" x14ac:dyDescent="0.2">
      <c r="A3094">
        <v>3092</v>
      </c>
      <c r="B3094" s="1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8271</v>
      </c>
      <c r="O3094" t="s">
        <v>8311</v>
      </c>
      <c r="P3094" s="16">
        <f t="shared" si="96"/>
        <v>42255.619351851856</v>
      </c>
      <c r="Q3094" s="17">
        <f t="shared" si="97"/>
        <v>2015</v>
      </c>
    </row>
    <row r="3095" spans="1:17" ht="48" hidden="1" x14ac:dyDescent="0.2">
      <c r="A3095">
        <v>3093</v>
      </c>
      <c r="B3095" s="1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8271</v>
      </c>
      <c r="O3095" t="s">
        <v>8311</v>
      </c>
      <c r="P3095" s="16">
        <f t="shared" si="96"/>
        <v>41760.909039351849</v>
      </c>
      <c r="Q3095" s="17">
        <f t="shared" si="97"/>
        <v>2014</v>
      </c>
    </row>
    <row r="3096" spans="1:17" ht="32" hidden="1" x14ac:dyDescent="0.2">
      <c r="A3096">
        <v>3094</v>
      </c>
      <c r="B3096" s="1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8271</v>
      </c>
      <c r="O3096" t="s">
        <v>8311</v>
      </c>
      <c r="P3096" s="16">
        <f t="shared" si="96"/>
        <v>42207.795787037037</v>
      </c>
      <c r="Q3096" s="17">
        <f t="shared" si="97"/>
        <v>2015</v>
      </c>
    </row>
    <row r="3097" spans="1:17" ht="48" hidden="1" x14ac:dyDescent="0.2">
      <c r="A3097">
        <v>3095</v>
      </c>
      <c r="B3097" s="1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8271</v>
      </c>
      <c r="O3097" t="s">
        <v>8311</v>
      </c>
      <c r="P3097" s="16">
        <f t="shared" si="96"/>
        <v>42523.025231481486</v>
      </c>
      <c r="Q3097" s="17">
        <f t="shared" si="97"/>
        <v>2016</v>
      </c>
    </row>
    <row r="3098" spans="1:17" ht="48" hidden="1" x14ac:dyDescent="0.2">
      <c r="A3098">
        <v>3096</v>
      </c>
      <c r="B3098" s="1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8271</v>
      </c>
      <c r="O3098" t="s">
        <v>8311</v>
      </c>
      <c r="P3098" s="16">
        <f t="shared" si="96"/>
        <v>42114.825532407413</v>
      </c>
      <c r="Q3098" s="17">
        <f t="shared" si="97"/>
        <v>2015</v>
      </c>
    </row>
    <row r="3099" spans="1:17" ht="48" hidden="1" x14ac:dyDescent="0.2">
      <c r="A3099">
        <v>3097</v>
      </c>
      <c r="B3099" s="1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8271</v>
      </c>
      <c r="O3099" t="s">
        <v>8311</v>
      </c>
      <c r="P3099" s="16">
        <f t="shared" si="96"/>
        <v>42629.503483796296</v>
      </c>
      <c r="Q3099" s="17">
        <f t="shared" si="97"/>
        <v>2016</v>
      </c>
    </row>
    <row r="3100" spans="1:17" ht="48" hidden="1" x14ac:dyDescent="0.2">
      <c r="A3100">
        <v>3098</v>
      </c>
      <c r="B3100" s="1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8271</v>
      </c>
      <c r="O3100" t="s">
        <v>8311</v>
      </c>
      <c r="P3100" s="16">
        <f t="shared" si="96"/>
        <v>42359.792233796295</v>
      </c>
      <c r="Q3100" s="17">
        <f t="shared" si="97"/>
        <v>2015</v>
      </c>
    </row>
    <row r="3101" spans="1:17" ht="48" hidden="1" x14ac:dyDescent="0.2">
      <c r="A3101">
        <v>3099</v>
      </c>
      <c r="B3101" s="1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8271</v>
      </c>
      <c r="O3101" t="s">
        <v>8311</v>
      </c>
      <c r="P3101" s="16">
        <f t="shared" si="96"/>
        <v>42382.189710648148</v>
      </c>
      <c r="Q3101" s="17">
        <f t="shared" si="97"/>
        <v>2016</v>
      </c>
    </row>
    <row r="3102" spans="1:17" ht="48" hidden="1" x14ac:dyDescent="0.2">
      <c r="A3102">
        <v>3100</v>
      </c>
      <c r="B3102" s="1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8271</v>
      </c>
      <c r="O3102" t="s">
        <v>8311</v>
      </c>
      <c r="P3102" s="16">
        <f t="shared" si="96"/>
        <v>41902.622395833336</v>
      </c>
      <c r="Q3102" s="17">
        <f t="shared" si="97"/>
        <v>2014</v>
      </c>
    </row>
    <row r="3103" spans="1:17" ht="48" hidden="1" x14ac:dyDescent="0.2">
      <c r="A3103">
        <v>3101</v>
      </c>
      <c r="B3103" s="1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8271</v>
      </c>
      <c r="O3103" t="s">
        <v>8311</v>
      </c>
      <c r="P3103" s="16">
        <f t="shared" si="96"/>
        <v>42171.383530092593</v>
      </c>
      <c r="Q3103" s="17">
        <f t="shared" si="97"/>
        <v>2015</v>
      </c>
    </row>
    <row r="3104" spans="1:17" ht="48" hidden="1" x14ac:dyDescent="0.2">
      <c r="A3104">
        <v>3102</v>
      </c>
      <c r="B3104" s="1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8271</v>
      </c>
      <c r="O3104" t="s">
        <v>8311</v>
      </c>
      <c r="P3104" s="16">
        <f t="shared" si="96"/>
        <v>42555.340486111112</v>
      </c>
      <c r="Q3104" s="17">
        <f t="shared" si="97"/>
        <v>2016</v>
      </c>
    </row>
    <row r="3105" spans="1:17" ht="32" hidden="1" x14ac:dyDescent="0.2">
      <c r="A3105">
        <v>3103</v>
      </c>
      <c r="B3105" s="1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8271</v>
      </c>
      <c r="O3105" t="s">
        <v>8311</v>
      </c>
      <c r="P3105" s="16">
        <f t="shared" si="96"/>
        <v>42107.156319444446</v>
      </c>
      <c r="Q3105" s="17">
        <f t="shared" si="97"/>
        <v>2015</v>
      </c>
    </row>
    <row r="3106" spans="1:17" ht="48" hidden="1" x14ac:dyDescent="0.2">
      <c r="A3106">
        <v>3104</v>
      </c>
      <c r="B3106" s="1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8271</v>
      </c>
      <c r="O3106" t="s">
        <v>8311</v>
      </c>
      <c r="P3106" s="16">
        <f t="shared" si="96"/>
        <v>42006.908692129626</v>
      </c>
      <c r="Q3106" s="17">
        <f t="shared" si="97"/>
        <v>2015</v>
      </c>
    </row>
    <row r="3107" spans="1:17" ht="48" hidden="1" x14ac:dyDescent="0.2">
      <c r="A3107">
        <v>3105</v>
      </c>
      <c r="B3107" s="1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8271</v>
      </c>
      <c r="O3107" t="s">
        <v>8311</v>
      </c>
      <c r="P3107" s="16">
        <f t="shared" si="96"/>
        <v>41876.718935185185</v>
      </c>
      <c r="Q3107" s="17">
        <f t="shared" si="97"/>
        <v>2014</v>
      </c>
    </row>
    <row r="3108" spans="1:17" ht="48" hidden="1" x14ac:dyDescent="0.2">
      <c r="A3108">
        <v>3106</v>
      </c>
      <c r="B3108" s="1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8271</v>
      </c>
      <c r="O3108" t="s">
        <v>8311</v>
      </c>
      <c r="P3108" s="16">
        <f t="shared" si="96"/>
        <v>42241.429120370376</v>
      </c>
      <c r="Q3108" s="17">
        <f t="shared" si="97"/>
        <v>2015</v>
      </c>
    </row>
    <row r="3109" spans="1:17" ht="48" hidden="1" x14ac:dyDescent="0.2">
      <c r="A3109">
        <v>3107</v>
      </c>
      <c r="B3109" s="1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8271</v>
      </c>
      <c r="O3109" t="s">
        <v>8311</v>
      </c>
      <c r="P3109" s="16">
        <f t="shared" si="96"/>
        <v>42128.814247685179</v>
      </c>
      <c r="Q3109" s="17">
        <f t="shared" si="97"/>
        <v>2015</v>
      </c>
    </row>
    <row r="3110" spans="1:17" ht="16" hidden="1" x14ac:dyDescent="0.2">
      <c r="A3110">
        <v>3108</v>
      </c>
      <c r="B3110" s="1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8271</v>
      </c>
      <c r="O3110" t="s">
        <v>8311</v>
      </c>
      <c r="P3110" s="16">
        <f t="shared" si="96"/>
        <v>42062.680486111116</v>
      </c>
      <c r="Q3110" s="17">
        <f t="shared" si="97"/>
        <v>2015</v>
      </c>
    </row>
    <row r="3111" spans="1:17" ht="48" hidden="1" x14ac:dyDescent="0.2">
      <c r="A3111">
        <v>3109</v>
      </c>
      <c r="B3111" s="1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8271</v>
      </c>
      <c r="O3111" t="s">
        <v>8311</v>
      </c>
      <c r="P3111" s="16">
        <f t="shared" si="96"/>
        <v>41844.125115740739</v>
      </c>
      <c r="Q3111" s="17">
        <f t="shared" si="97"/>
        <v>2014</v>
      </c>
    </row>
    <row r="3112" spans="1:17" ht="48" hidden="1" x14ac:dyDescent="0.2">
      <c r="A3112">
        <v>3110</v>
      </c>
      <c r="B3112" s="1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8271</v>
      </c>
      <c r="O3112" t="s">
        <v>8311</v>
      </c>
      <c r="P3112" s="16">
        <f t="shared" si="96"/>
        <v>42745.031469907408</v>
      </c>
      <c r="Q3112" s="17">
        <f t="shared" si="97"/>
        <v>2017</v>
      </c>
    </row>
    <row r="3113" spans="1:17" ht="32" hidden="1" x14ac:dyDescent="0.2">
      <c r="A3113">
        <v>3111</v>
      </c>
      <c r="B3113" s="1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8271</v>
      </c>
      <c r="O3113" t="s">
        <v>8311</v>
      </c>
      <c r="P3113" s="16">
        <f t="shared" si="96"/>
        <v>41885.595138888886</v>
      </c>
      <c r="Q3113" s="17">
        <f t="shared" si="97"/>
        <v>2014</v>
      </c>
    </row>
    <row r="3114" spans="1:17" ht="48" hidden="1" x14ac:dyDescent="0.2">
      <c r="A3114">
        <v>3112</v>
      </c>
      <c r="B3114" s="1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8271</v>
      </c>
      <c r="O3114" t="s">
        <v>8311</v>
      </c>
      <c r="P3114" s="16">
        <f t="shared" si="96"/>
        <v>42615.121921296297</v>
      </c>
      <c r="Q3114" s="17">
        <f t="shared" si="97"/>
        <v>2016</v>
      </c>
    </row>
    <row r="3115" spans="1:17" ht="48" hidden="1" x14ac:dyDescent="0.2">
      <c r="A3115">
        <v>3113</v>
      </c>
      <c r="B3115" s="1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8271</v>
      </c>
      <c r="O3115" t="s">
        <v>8311</v>
      </c>
      <c r="P3115" s="16">
        <f t="shared" si="96"/>
        <v>42081.731273148151</v>
      </c>
      <c r="Q3115" s="17">
        <f t="shared" si="97"/>
        <v>2015</v>
      </c>
    </row>
    <row r="3116" spans="1:17" ht="48" hidden="1" x14ac:dyDescent="0.2">
      <c r="A3116">
        <v>3114</v>
      </c>
      <c r="B3116" s="1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8271</v>
      </c>
      <c r="O3116" t="s">
        <v>8311</v>
      </c>
      <c r="P3116" s="16">
        <f t="shared" si="96"/>
        <v>41843.632523148146</v>
      </c>
      <c r="Q3116" s="17">
        <f t="shared" si="97"/>
        <v>2014</v>
      </c>
    </row>
    <row r="3117" spans="1:17" ht="48" hidden="1" x14ac:dyDescent="0.2">
      <c r="A3117">
        <v>3115</v>
      </c>
      <c r="B3117" s="1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8271</v>
      </c>
      <c r="O3117" t="s">
        <v>8311</v>
      </c>
      <c r="P3117" s="16">
        <f t="shared" si="96"/>
        <v>42496.447071759263</v>
      </c>
      <c r="Q3117" s="17">
        <f t="shared" si="97"/>
        <v>2016</v>
      </c>
    </row>
    <row r="3118" spans="1:17" ht="48" hidden="1" x14ac:dyDescent="0.2">
      <c r="A3118">
        <v>3116</v>
      </c>
      <c r="B3118" s="1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8271</v>
      </c>
      <c r="O3118" t="s">
        <v>8311</v>
      </c>
      <c r="P3118" s="16">
        <f t="shared" si="96"/>
        <v>42081.515335648146</v>
      </c>
      <c r="Q3118" s="17">
        <f t="shared" si="97"/>
        <v>2015</v>
      </c>
    </row>
    <row r="3119" spans="1:17" ht="48" hidden="1" x14ac:dyDescent="0.2">
      <c r="A3119">
        <v>3117</v>
      </c>
      <c r="B3119" s="1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8271</v>
      </c>
      <c r="O3119" t="s">
        <v>8311</v>
      </c>
      <c r="P3119" s="16">
        <f t="shared" si="96"/>
        <v>42509.374537037031</v>
      </c>
      <c r="Q3119" s="17">
        <f t="shared" si="97"/>
        <v>2016</v>
      </c>
    </row>
    <row r="3120" spans="1:17" ht="32" hidden="1" x14ac:dyDescent="0.2">
      <c r="A3120">
        <v>3118</v>
      </c>
      <c r="B3120" s="1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8271</v>
      </c>
      <c r="O3120" t="s">
        <v>8311</v>
      </c>
      <c r="P3120" s="16">
        <f t="shared" si="96"/>
        <v>42534.649571759262</v>
      </c>
      <c r="Q3120" s="17">
        <f t="shared" si="97"/>
        <v>2016</v>
      </c>
    </row>
    <row r="3121" spans="1:17" ht="48" hidden="1" x14ac:dyDescent="0.2">
      <c r="A3121">
        <v>3119</v>
      </c>
      <c r="B3121" s="1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8271</v>
      </c>
      <c r="O3121" t="s">
        <v>8311</v>
      </c>
      <c r="P3121" s="16">
        <f t="shared" si="96"/>
        <v>42060.04550925926</v>
      </c>
      <c r="Q3121" s="17">
        <f t="shared" si="97"/>
        <v>2015</v>
      </c>
    </row>
    <row r="3122" spans="1:17" ht="48" hidden="1" x14ac:dyDescent="0.2">
      <c r="A3122">
        <v>3120</v>
      </c>
      <c r="B3122" s="1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8271</v>
      </c>
      <c r="O3122" t="s">
        <v>8311</v>
      </c>
      <c r="P3122" s="16">
        <f t="shared" si="96"/>
        <v>42435.942083333335</v>
      </c>
      <c r="Q3122" s="17">
        <f t="shared" si="97"/>
        <v>2016</v>
      </c>
    </row>
    <row r="3123" spans="1:17" ht="32" hidden="1" x14ac:dyDescent="0.2">
      <c r="A3123">
        <v>3121</v>
      </c>
      <c r="B3123" s="1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8271</v>
      </c>
      <c r="O3123" t="s">
        <v>8311</v>
      </c>
      <c r="P3123" s="16">
        <f t="shared" si="96"/>
        <v>41848.679803240739</v>
      </c>
      <c r="Q3123" s="17">
        <f t="shared" si="97"/>
        <v>2014</v>
      </c>
    </row>
    <row r="3124" spans="1:17" ht="16" hidden="1" x14ac:dyDescent="0.2">
      <c r="A3124">
        <v>3122</v>
      </c>
      <c r="B3124" s="1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8271</v>
      </c>
      <c r="O3124" t="s">
        <v>8311</v>
      </c>
      <c r="P3124" s="16">
        <f t="shared" si="96"/>
        <v>42678.932083333333</v>
      </c>
      <c r="Q3124" s="17">
        <f t="shared" si="97"/>
        <v>2016</v>
      </c>
    </row>
    <row r="3125" spans="1:17" ht="48" hidden="1" x14ac:dyDescent="0.2">
      <c r="A3125">
        <v>3123</v>
      </c>
      <c r="B3125" s="1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8271</v>
      </c>
      <c r="O3125" t="s">
        <v>8311</v>
      </c>
      <c r="P3125" s="16">
        <f t="shared" si="96"/>
        <v>42530.993032407408</v>
      </c>
      <c r="Q3125" s="17">
        <f t="shared" si="97"/>
        <v>2016</v>
      </c>
    </row>
    <row r="3126" spans="1:17" ht="32" hidden="1" x14ac:dyDescent="0.2">
      <c r="A3126">
        <v>3124</v>
      </c>
      <c r="B3126" s="1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8271</v>
      </c>
      <c r="O3126" t="s">
        <v>8311</v>
      </c>
      <c r="P3126" s="16">
        <f t="shared" si="96"/>
        <v>41977.780104166668</v>
      </c>
      <c r="Q3126" s="17">
        <f t="shared" si="97"/>
        <v>2014</v>
      </c>
    </row>
    <row r="3127" spans="1:17" ht="16" hidden="1" x14ac:dyDescent="0.2">
      <c r="A3127">
        <v>3125</v>
      </c>
      <c r="B3127" s="1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8271</v>
      </c>
      <c r="O3127" t="s">
        <v>8311</v>
      </c>
      <c r="P3127" s="16">
        <f t="shared" si="96"/>
        <v>42346.20685185185</v>
      </c>
      <c r="Q3127" s="17">
        <f t="shared" si="97"/>
        <v>2015</v>
      </c>
    </row>
    <row r="3128" spans="1:17" ht="80" hidden="1" x14ac:dyDescent="0.2">
      <c r="A3128">
        <v>3126</v>
      </c>
      <c r="B3128" s="1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8271</v>
      </c>
      <c r="O3128" t="s">
        <v>8311</v>
      </c>
      <c r="P3128" s="16">
        <f t="shared" si="96"/>
        <v>42427.01807870371</v>
      </c>
      <c r="Q3128" s="17">
        <f t="shared" si="97"/>
        <v>2016</v>
      </c>
    </row>
    <row r="3129" spans="1:17" ht="48" hidden="1" x14ac:dyDescent="0.2">
      <c r="A3129">
        <v>3127</v>
      </c>
      <c r="B3129" s="1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8271</v>
      </c>
      <c r="O3129" t="s">
        <v>8311</v>
      </c>
      <c r="P3129" s="16">
        <f t="shared" si="96"/>
        <v>42034.856817129628</v>
      </c>
      <c r="Q3129" s="17">
        <f t="shared" si="97"/>
        <v>2015</v>
      </c>
    </row>
    <row r="3130" spans="1:17" ht="48" hidden="1" x14ac:dyDescent="0.2">
      <c r="A3130">
        <v>3128</v>
      </c>
      <c r="B3130" s="1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3" t="s">
        <v>8271</v>
      </c>
      <c r="O3130" t="s">
        <v>8272</v>
      </c>
      <c r="P3130" s="16">
        <f t="shared" si="96"/>
        <v>42780.825706018513</v>
      </c>
      <c r="Q3130" s="17">
        <f t="shared" si="97"/>
        <v>2017</v>
      </c>
    </row>
    <row r="3131" spans="1:17" ht="48" hidden="1" x14ac:dyDescent="0.2">
      <c r="A3131">
        <v>3129</v>
      </c>
      <c r="B3131" s="1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3" t="s">
        <v>8271</v>
      </c>
      <c r="O3131" t="s">
        <v>8272</v>
      </c>
      <c r="P3131" s="16">
        <f t="shared" si="96"/>
        <v>42803.842812499999</v>
      </c>
      <c r="Q3131" s="17">
        <f t="shared" si="97"/>
        <v>2017</v>
      </c>
    </row>
    <row r="3132" spans="1:17" ht="32" hidden="1" x14ac:dyDescent="0.2">
      <c r="A3132">
        <v>3130</v>
      </c>
      <c r="B3132" s="1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3" t="s">
        <v>8271</v>
      </c>
      <c r="O3132" t="s">
        <v>8272</v>
      </c>
      <c r="P3132" s="16">
        <f t="shared" si="96"/>
        <v>42808.640231481477</v>
      </c>
      <c r="Q3132" s="17">
        <f t="shared" si="97"/>
        <v>2017</v>
      </c>
    </row>
    <row r="3133" spans="1:17" ht="32" hidden="1" x14ac:dyDescent="0.2">
      <c r="A3133">
        <v>3131</v>
      </c>
      <c r="B3133" s="1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3" t="s">
        <v>8271</v>
      </c>
      <c r="O3133" t="s">
        <v>8272</v>
      </c>
      <c r="P3133" s="16">
        <f t="shared" si="96"/>
        <v>42803.579224537039</v>
      </c>
      <c r="Q3133" s="17">
        <f t="shared" si="97"/>
        <v>2017</v>
      </c>
    </row>
    <row r="3134" spans="1:17" ht="32" hidden="1" x14ac:dyDescent="0.2">
      <c r="A3134">
        <v>3132</v>
      </c>
      <c r="B3134" s="1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3" t="s">
        <v>8271</v>
      </c>
      <c r="O3134" t="s">
        <v>8272</v>
      </c>
      <c r="P3134" s="16">
        <f t="shared" si="96"/>
        <v>42786.350231481483</v>
      </c>
      <c r="Q3134" s="17">
        <f t="shared" si="97"/>
        <v>2017</v>
      </c>
    </row>
    <row r="3135" spans="1:17" ht="48" hidden="1" x14ac:dyDescent="0.2">
      <c r="A3135">
        <v>3133</v>
      </c>
      <c r="B3135" s="1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8271</v>
      </c>
      <c r="O3135" t="s">
        <v>8272</v>
      </c>
      <c r="P3135" s="16">
        <f t="shared" si="96"/>
        <v>42788.565208333333</v>
      </c>
      <c r="Q3135" s="17">
        <f t="shared" si="97"/>
        <v>2017</v>
      </c>
    </row>
    <row r="3136" spans="1:17" ht="48" hidden="1" x14ac:dyDescent="0.2">
      <c r="A3136">
        <v>3134</v>
      </c>
      <c r="B3136" s="1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8271</v>
      </c>
      <c r="O3136" t="s">
        <v>8272</v>
      </c>
      <c r="P3136" s="16">
        <f t="shared" si="96"/>
        <v>42800.720127314817</v>
      </c>
      <c r="Q3136" s="17">
        <f t="shared" si="97"/>
        <v>2017</v>
      </c>
    </row>
    <row r="3137" spans="1:17" ht="48" hidden="1" x14ac:dyDescent="0.2">
      <c r="A3137">
        <v>3135</v>
      </c>
      <c r="B3137" s="1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3" t="s">
        <v>8271</v>
      </c>
      <c r="O3137" t="s">
        <v>8272</v>
      </c>
      <c r="P3137" s="16">
        <f t="shared" si="96"/>
        <v>42807.151863425926</v>
      </c>
      <c r="Q3137" s="17">
        <f t="shared" si="97"/>
        <v>2017</v>
      </c>
    </row>
    <row r="3138" spans="1:17" ht="48" hidden="1" x14ac:dyDescent="0.2">
      <c r="A3138">
        <v>3136</v>
      </c>
      <c r="B3138" s="1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8271</v>
      </c>
      <c r="O3138" t="s">
        <v>8272</v>
      </c>
      <c r="P3138" s="16">
        <f t="shared" si="96"/>
        <v>42789.462430555555</v>
      </c>
      <c r="Q3138" s="17">
        <f t="shared" si="97"/>
        <v>2017</v>
      </c>
    </row>
    <row r="3139" spans="1:17" ht="32" hidden="1" x14ac:dyDescent="0.2">
      <c r="A3139">
        <v>3137</v>
      </c>
      <c r="B3139" s="1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3" t="s">
        <v>8271</v>
      </c>
      <c r="O3139" t="s">
        <v>8272</v>
      </c>
      <c r="P3139" s="16">
        <f t="shared" ref="P3139:P3202" si="98">(((J3139/60)/60)/24)+DATE(1970,1,1)</f>
        <v>42807.885057870371</v>
      </c>
      <c r="Q3139" s="17">
        <f t="shared" ref="Q3139:Q3202" si="99">YEAR(P3139)</f>
        <v>2017</v>
      </c>
    </row>
    <row r="3140" spans="1:17" ht="64" hidden="1" x14ac:dyDescent="0.2">
      <c r="A3140">
        <v>3138</v>
      </c>
      <c r="B3140" s="1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8271</v>
      </c>
      <c r="O3140" t="s">
        <v>8272</v>
      </c>
      <c r="P3140" s="16">
        <f t="shared" si="98"/>
        <v>42809.645914351851</v>
      </c>
      <c r="Q3140" s="17">
        <f t="shared" si="99"/>
        <v>2017</v>
      </c>
    </row>
    <row r="3141" spans="1:17" ht="48" hidden="1" x14ac:dyDescent="0.2">
      <c r="A3141">
        <v>3139</v>
      </c>
      <c r="B3141" s="1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8271</v>
      </c>
      <c r="O3141" t="s">
        <v>8272</v>
      </c>
      <c r="P3141" s="16">
        <f t="shared" si="98"/>
        <v>42785.270370370374</v>
      </c>
      <c r="Q3141" s="17">
        <f t="shared" si="99"/>
        <v>2017</v>
      </c>
    </row>
    <row r="3142" spans="1:17" ht="48" hidden="1" x14ac:dyDescent="0.2">
      <c r="A3142">
        <v>3140</v>
      </c>
      <c r="B3142" s="1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8271</v>
      </c>
      <c r="O3142" t="s">
        <v>8272</v>
      </c>
      <c r="P3142" s="16">
        <f t="shared" si="98"/>
        <v>42802.718784722223</v>
      </c>
      <c r="Q3142" s="17">
        <f t="shared" si="99"/>
        <v>2017</v>
      </c>
    </row>
    <row r="3143" spans="1:17" ht="64" hidden="1" x14ac:dyDescent="0.2">
      <c r="A3143">
        <v>3141</v>
      </c>
      <c r="B3143" s="1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8271</v>
      </c>
      <c r="O3143" t="s">
        <v>8272</v>
      </c>
      <c r="P3143" s="16">
        <f t="shared" si="98"/>
        <v>42800.753333333334</v>
      </c>
      <c r="Q3143" s="17">
        <f t="shared" si="99"/>
        <v>2017</v>
      </c>
    </row>
    <row r="3144" spans="1:17" ht="48" hidden="1" x14ac:dyDescent="0.2">
      <c r="A3144">
        <v>3142</v>
      </c>
      <c r="B3144" s="1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8271</v>
      </c>
      <c r="O3144" t="s">
        <v>8272</v>
      </c>
      <c r="P3144" s="16">
        <f t="shared" si="98"/>
        <v>42783.513182870374</v>
      </c>
      <c r="Q3144" s="17">
        <f t="shared" si="99"/>
        <v>2017</v>
      </c>
    </row>
    <row r="3145" spans="1:17" ht="64" hidden="1" x14ac:dyDescent="0.2">
      <c r="A3145">
        <v>3143</v>
      </c>
      <c r="B3145" s="1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8271</v>
      </c>
      <c r="O3145" t="s">
        <v>8272</v>
      </c>
      <c r="P3145" s="16">
        <f t="shared" si="98"/>
        <v>42808.358287037037</v>
      </c>
      <c r="Q3145" s="17">
        <f t="shared" si="99"/>
        <v>2017</v>
      </c>
    </row>
    <row r="3146" spans="1:17" ht="64" hidden="1" x14ac:dyDescent="0.2">
      <c r="A3146">
        <v>3144</v>
      </c>
      <c r="B3146" s="1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3" t="s">
        <v>8271</v>
      </c>
      <c r="O3146" t="s">
        <v>8272</v>
      </c>
      <c r="P3146" s="16">
        <f t="shared" si="98"/>
        <v>42796.538275462968</v>
      </c>
      <c r="Q3146" s="17">
        <f t="shared" si="99"/>
        <v>2017</v>
      </c>
    </row>
    <row r="3147" spans="1:17" ht="32" hidden="1" x14ac:dyDescent="0.2">
      <c r="A3147">
        <v>3145</v>
      </c>
      <c r="B3147" s="1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3" t="s">
        <v>8271</v>
      </c>
      <c r="O3147" t="s">
        <v>8272</v>
      </c>
      <c r="P3147" s="16">
        <f t="shared" si="98"/>
        <v>42762.040902777779</v>
      </c>
      <c r="Q3147" s="17">
        <f t="shared" si="99"/>
        <v>2017</v>
      </c>
    </row>
    <row r="3148" spans="1:17" ht="32" hidden="1" x14ac:dyDescent="0.2">
      <c r="A3148">
        <v>3146</v>
      </c>
      <c r="B3148" s="1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8271</v>
      </c>
      <c r="O3148" t="s">
        <v>8272</v>
      </c>
      <c r="P3148" s="16">
        <f t="shared" si="98"/>
        <v>42796.682476851856</v>
      </c>
      <c r="Q3148" s="17">
        <f t="shared" si="99"/>
        <v>2017</v>
      </c>
    </row>
    <row r="3149" spans="1:17" ht="48" x14ac:dyDescent="0.2">
      <c r="A3149">
        <v>3147</v>
      </c>
      <c r="B3149" s="1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3" t="s">
        <v>8271</v>
      </c>
      <c r="O3149" t="s">
        <v>8272</v>
      </c>
      <c r="P3149" s="16">
        <f t="shared" si="98"/>
        <v>41909.969386574077</v>
      </c>
      <c r="Q3149" s="17">
        <f t="shared" si="99"/>
        <v>2014</v>
      </c>
    </row>
    <row r="3150" spans="1:17" ht="32" x14ac:dyDescent="0.2">
      <c r="A3150">
        <v>3148</v>
      </c>
      <c r="B3150" s="1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3" t="s">
        <v>8271</v>
      </c>
      <c r="O3150" t="s">
        <v>8272</v>
      </c>
      <c r="P3150" s="16">
        <f t="shared" si="98"/>
        <v>41891.665324074071</v>
      </c>
      <c r="Q3150" s="17">
        <f t="shared" si="99"/>
        <v>2014</v>
      </c>
    </row>
    <row r="3151" spans="1:17" ht="48" x14ac:dyDescent="0.2">
      <c r="A3151">
        <v>3149</v>
      </c>
      <c r="B3151" s="1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3" t="s">
        <v>8271</v>
      </c>
      <c r="O3151" t="s">
        <v>8272</v>
      </c>
      <c r="P3151" s="16">
        <f t="shared" si="98"/>
        <v>41226.017361111109</v>
      </c>
      <c r="Q3151" s="17">
        <f t="shared" si="99"/>
        <v>2012</v>
      </c>
    </row>
    <row r="3152" spans="1:17" ht="64" x14ac:dyDescent="0.2">
      <c r="A3152">
        <v>3150</v>
      </c>
      <c r="B3152" s="1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3" t="s">
        <v>8271</v>
      </c>
      <c r="O3152" t="s">
        <v>8272</v>
      </c>
      <c r="P3152" s="16">
        <f t="shared" si="98"/>
        <v>40478.263923611114</v>
      </c>
      <c r="Q3152" s="17">
        <f t="shared" si="99"/>
        <v>2010</v>
      </c>
    </row>
    <row r="3153" spans="1:17" ht="32" x14ac:dyDescent="0.2">
      <c r="A3153">
        <v>3151</v>
      </c>
      <c r="B3153" s="1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3" t="s">
        <v>8271</v>
      </c>
      <c r="O3153" t="s">
        <v>8272</v>
      </c>
      <c r="P3153" s="16">
        <f t="shared" si="98"/>
        <v>41862.83997685185</v>
      </c>
      <c r="Q3153" s="17">
        <f t="shared" si="99"/>
        <v>2014</v>
      </c>
    </row>
    <row r="3154" spans="1:17" ht="48" x14ac:dyDescent="0.2">
      <c r="A3154">
        <v>3152</v>
      </c>
      <c r="B3154" s="1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8271</v>
      </c>
      <c r="O3154" t="s">
        <v>8272</v>
      </c>
      <c r="P3154" s="16">
        <f t="shared" si="98"/>
        <v>41550.867673611108</v>
      </c>
      <c r="Q3154" s="17">
        <f t="shared" si="99"/>
        <v>2013</v>
      </c>
    </row>
    <row r="3155" spans="1:17" ht="48" x14ac:dyDescent="0.2">
      <c r="A3155">
        <v>3153</v>
      </c>
      <c r="B3155" s="1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3" t="s">
        <v>8271</v>
      </c>
      <c r="O3155" t="s">
        <v>8272</v>
      </c>
      <c r="P3155" s="16">
        <f t="shared" si="98"/>
        <v>40633.154363425929</v>
      </c>
      <c r="Q3155" s="17">
        <f t="shared" si="99"/>
        <v>2011</v>
      </c>
    </row>
    <row r="3156" spans="1:17" ht="48" x14ac:dyDescent="0.2">
      <c r="A3156">
        <v>3154</v>
      </c>
      <c r="B3156" s="1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3" t="s">
        <v>8271</v>
      </c>
      <c r="O3156" t="s">
        <v>8272</v>
      </c>
      <c r="P3156" s="16">
        <f t="shared" si="98"/>
        <v>40970.875671296293</v>
      </c>
      <c r="Q3156" s="17">
        <f t="shared" si="99"/>
        <v>2012</v>
      </c>
    </row>
    <row r="3157" spans="1:17" ht="48" x14ac:dyDescent="0.2">
      <c r="A3157">
        <v>3155</v>
      </c>
      <c r="B3157" s="1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8271</v>
      </c>
      <c r="O3157" t="s">
        <v>8272</v>
      </c>
      <c r="P3157" s="16">
        <f t="shared" si="98"/>
        <v>41233.499131944445</v>
      </c>
      <c r="Q3157" s="17">
        <f t="shared" si="99"/>
        <v>2012</v>
      </c>
    </row>
    <row r="3158" spans="1:17" ht="48" x14ac:dyDescent="0.2">
      <c r="A3158">
        <v>3156</v>
      </c>
      <c r="B3158" s="1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3" t="s">
        <v>8271</v>
      </c>
      <c r="O3158" t="s">
        <v>8272</v>
      </c>
      <c r="P3158" s="16">
        <f t="shared" si="98"/>
        <v>41026.953055555554</v>
      </c>
      <c r="Q3158" s="17">
        <f t="shared" si="99"/>
        <v>2012</v>
      </c>
    </row>
    <row r="3159" spans="1:17" ht="32" x14ac:dyDescent="0.2">
      <c r="A3159">
        <v>3157</v>
      </c>
      <c r="B3159" s="1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3" t="s">
        <v>8271</v>
      </c>
      <c r="O3159" t="s">
        <v>8272</v>
      </c>
      <c r="P3159" s="16">
        <f t="shared" si="98"/>
        <v>41829.788252314815</v>
      </c>
      <c r="Q3159" s="17">
        <f t="shared" si="99"/>
        <v>2014</v>
      </c>
    </row>
    <row r="3160" spans="1:17" ht="32" x14ac:dyDescent="0.2">
      <c r="A3160">
        <v>3158</v>
      </c>
      <c r="B3160" s="1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3" t="s">
        <v>8271</v>
      </c>
      <c r="O3160" t="s">
        <v>8272</v>
      </c>
      <c r="P3160" s="16">
        <f t="shared" si="98"/>
        <v>41447.839722222219</v>
      </c>
      <c r="Q3160" s="17">
        <f t="shared" si="99"/>
        <v>2013</v>
      </c>
    </row>
    <row r="3161" spans="1:17" ht="32" x14ac:dyDescent="0.2">
      <c r="A3161">
        <v>3159</v>
      </c>
      <c r="B3161" s="1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3" t="s">
        <v>8271</v>
      </c>
      <c r="O3161" t="s">
        <v>8272</v>
      </c>
      <c r="P3161" s="16">
        <f t="shared" si="98"/>
        <v>40884.066678240742</v>
      </c>
      <c r="Q3161" s="17">
        <f t="shared" si="99"/>
        <v>2011</v>
      </c>
    </row>
    <row r="3162" spans="1:17" ht="48" x14ac:dyDescent="0.2">
      <c r="A3162">
        <v>3160</v>
      </c>
      <c r="B3162" s="1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3" t="s">
        <v>8271</v>
      </c>
      <c r="O3162" t="s">
        <v>8272</v>
      </c>
      <c r="P3162" s="16">
        <f t="shared" si="98"/>
        <v>41841.26489583333</v>
      </c>
      <c r="Q3162" s="17">
        <f t="shared" si="99"/>
        <v>2014</v>
      </c>
    </row>
    <row r="3163" spans="1:17" ht="48" x14ac:dyDescent="0.2">
      <c r="A3163">
        <v>3161</v>
      </c>
      <c r="B3163" s="1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8271</v>
      </c>
      <c r="O3163" t="s">
        <v>8272</v>
      </c>
      <c r="P3163" s="16">
        <f t="shared" si="98"/>
        <v>41897.536134259259</v>
      </c>
      <c r="Q3163" s="17">
        <f t="shared" si="99"/>
        <v>2014</v>
      </c>
    </row>
    <row r="3164" spans="1:17" ht="48" x14ac:dyDescent="0.2">
      <c r="A3164">
        <v>3162</v>
      </c>
      <c r="B3164" s="1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3" t="s">
        <v>8271</v>
      </c>
      <c r="O3164" t="s">
        <v>8272</v>
      </c>
      <c r="P3164" s="16">
        <f t="shared" si="98"/>
        <v>41799.685902777775</v>
      </c>
      <c r="Q3164" s="17">
        <f t="shared" si="99"/>
        <v>2014</v>
      </c>
    </row>
    <row r="3165" spans="1:17" ht="48" x14ac:dyDescent="0.2">
      <c r="A3165">
        <v>3163</v>
      </c>
      <c r="B3165" s="1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3" t="s">
        <v>8271</v>
      </c>
      <c r="O3165" t="s">
        <v>8272</v>
      </c>
      <c r="P3165" s="16">
        <f t="shared" si="98"/>
        <v>41775.753761574073</v>
      </c>
      <c r="Q3165" s="17">
        <f t="shared" si="99"/>
        <v>2014</v>
      </c>
    </row>
    <row r="3166" spans="1:17" ht="48" x14ac:dyDescent="0.2">
      <c r="A3166">
        <v>3164</v>
      </c>
      <c r="B3166" s="1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3" t="s">
        <v>8271</v>
      </c>
      <c r="O3166" t="s">
        <v>8272</v>
      </c>
      <c r="P3166" s="16">
        <f t="shared" si="98"/>
        <v>41766.80572916667</v>
      </c>
      <c r="Q3166" s="17">
        <f t="shared" si="99"/>
        <v>2014</v>
      </c>
    </row>
    <row r="3167" spans="1:17" ht="48" x14ac:dyDescent="0.2">
      <c r="A3167">
        <v>3165</v>
      </c>
      <c r="B3167" s="1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3" t="s">
        <v>8271</v>
      </c>
      <c r="O3167" t="s">
        <v>8272</v>
      </c>
      <c r="P3167" s="16">
        <f t="shared" si="98"/>
        <v>40644.159259259257</v>
      </c>
      <c r="Q3167" s="17">
        <f t="shared" si="99"/>
        <v>2011</v>
      </c>
    </row>
    <row r="3168" spans="1:17" ht="48" x14ac:dyDescent="0.2">
      <c r="A3168">
        <v>3166</v>
      </c>
      <c r="B3168" s="1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3" t="s">
        <v>8271</v>
      </c>
      <c r="O3168" t="s">
        <v>8272</v>
      </c>
      <c r="P3168" s="16">
        <f t="shared" si="98"/>
        <v>41940.69158564815</v>
      </c>
      <c r="Q3168" s="17">
        <f t="shared" si="99"/>
        <v>2014</v>
      </c>
    </row>
    <row r="3169" spans="1:17" ht="32" x14ac:dyDescent="0.2">
      <c r="A3169">
        <v>3167</v>
      </c>
      <c r="B3169" s="1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3" t="s">
        <v>8271</v>
      </c>
      <c r="O3169" t="s">
        <v>8272</v>
      </c>
      <c r="P3169" s="16">
        <f t="shared" si="98"/>
        <v>41839.175706018519</v>
      </c>
      <c r="Q3169" s="17">
        <f t="shared" si="99"/>
        <v>2014</v>
      </c>
    </row>
    <row r="3170" spans="1:17" ht="48" x14ac:dyDescent="0.2">
      <c r="A3170">
        <v>3168</v>
      </c>
      <c r="B3170" s="1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3" t="s">
        <v>8271</v>
      </c>
      <c r="O3170" t="s">
        <v>8272</v>
      </c>
      <c r="P3170" s="16">
        <f t="shared" si="98"/>
        <v>41772.105937500004</v>
      </c>
      <c r="Q3170" s="17">
        <f t="shared" si="99"/>
        <v>2014</v>
      </c>
    </row>
    <row r="3171" spans="1:17" ht="32" x14ac:dyDescent="0.2">
      <c r="A3171">
        <v>3169</v>
      </c>
      <c r="B3171" s="1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3" t="s">
        <v>8271</v>
      </c>
      <c r="O3171" t="s">
        <v>8272</v>
      </c>
      <c r="P3171" s="16">
        <f t="shared" si="98"/>
        <v>41591.737974537034</v>
      </c>
      <c r="Q3171" s="17">
        <f t="shared" si="99"/>
        <v>2013</v>
      </c>
    </row>
    <row r="3172" spans="1:17" ht="32" x14ac:dyDescent="0.2">
      <c r="A3172">
        <v>3170</v>
      </c>
      <c r="B3172" s="1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3" t="s">
        <v>8271</v>
      </c>
      <c r="O3172" t="s">
        <v>8272</v>
      </c>
      <c r="P3172" s="16">
        <f t="shared" si="98"/>
        <v>41789.080370370371</v>
      </c>
      <c r="Q3172" s="17">
        <f t="shared" si="99"/>
        <v>2014</v>
      </c>
    </row>
    <row r="3173" spans="1:17" ht="48" x14ac:dyDescent="0.2">
      <c r="A3173">
        <v>3171</v>
      </c>
      <c r="B3173" s="1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8271</v>
      </c>
      <c r="O3173" t="s">
        <v>8272</v>
      </c>
      <c r="P3173" s="16">
        <f t="shared" si="98"/>
        <v>42466.608310185184</v>
      </c>
      <c r="Q3173" s="17">
        <f t="shared" si="99"/>
        <v>2016</v>
      </c>
    </row>
    <row r="3174" spans="1:17" ht="48" x14ac:dyDescent="0.2">
      <c r="A3174">
        <v>3172</v>
      </c>
      <c r="B3174" s="1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3" t="s">
        <v>8271</v>
      </c>
      <c r="O3174" t="s">
        <v>8272</v>
      </c>
      <c r="P3174" s="16">
        <f t="shared" si="98"/>
        <v>40923.729953703703</v>
      </c>
      <c r="Q3174" s="17">
        <f t="shared" si="99"/>
        <v>2012</v>
      </c>
    </row>
    <row r="3175" spans="1:17" ht="48" x14ac:dyDescent="0.2">
      <c r="A3175">
        <v>3173</v>
      </c>
      <c r="B3175" s="1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3" t="s">
        <v>8271</v>
      </c>
      <c r="O3175" t="s">
        <v>8272</v>
      </c>
      <c r="P3175" s="16">
        <f t="shared" si="98"/>
        <v>41878.878379629627</v>
      </c>
      <c r="Q3175" s="17">
        <f t="shared" si="99"/>
        <v>2014</v>
      </c>
    </row>
    <row r="3176" spans="1:17" ht="48" x14ac:dyDescent="0.2">
      <c r="A3176">
        <v>3174</v>
      </c>
      <c r="B3176" s="1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3" t="s">
        <v>8271</v>
      </c>
      <c r="O3176" t="s">
        <v>8272</v>
      </c>
      <c r="P3176" s="16">
        <f t="shared" si="98"/>
        <v>41862.864675925928</v>
      </c>
      <c r="Q3176" s="17">
        <f t="shared" si="99"/>
        <v>2014</v>
      </c>
    </row>
    <row r="3177" spans="1:17" ht="48" x14ac:dyDescent="0.2">
      <c r="A3177">
        <v>3175</v>
      </c>
      <c r="B3177" s="1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3" t="s">
        <v>8271</v>
      </c>
      <c r="O3177" t="s">
        <v>8272</v>
      </c>
      <c r="P3177" s="16">
        <f t="shared" si="98"/>
        <v>40531.886886574073</v>
      </c>
      <c r="Q3177" s="17">
        <f t="shared" si="99"/>
        <v>2010</v>
      </c>
    </row>
    <row r="3178" spans="1:17" ht="48" x14ac:dyDescent="0.2">
      <c r="A3178">
        <v>3176</v>
      </c>
      <c r="B3178" s="1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3" t="s">
        <v>8271</v>
      </c>
      <c r="O3178" t="s">
        <v>8272</v>
      </c>
      <c r="P3178" s="16">
        <f t="shared" si="98"/>
        <v>41477.930914351848</v>
      </c>
      <c r="Q3178" s="17">
        <f t="shared" si="99"/>
        <v>2013</v>
      </c>
    </row>
    <row r="3179" spans="1:17" ht="48" x14ac:dyDescent="0.2">
      <c r="A3179">
        <v>3177</v>
      </c>
      <c r="B3179" s="1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3" t="s">
        <v>8271</v>
      </c>
      <c r="O3179" t="s">
        <v>8272</v>
      </c>
      <c r="P3179" s="16">
        <f t="shared" si="98"/>
        <v>41781.666770833333</v>
      </c>
      <c r="Q3179" s="17">
        <f t="shared" si="99"/>
        <v>2014</v>
      </c>
    </row>
    <row r="3180" spans="1:17" ht="48" x14ac:dyDescent="0.2">
      <c r="A3180">
        <v>3178</v>
      </c>
      <c r="B3180" s="1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8271</v>
      </c>
      <c r="O3180" t="s">
        <v>8272</v>
      </c>
      <c r="P3180" s="16">
        <f t="shared" si="98"/>
        <v>41806.605034722219</v>
      </c>
      <c r="Q3180" s="17">
        <f t="shared" si="99"/>
        <v>2014</v>
      </c>
    </row>
    <row r="3181" spans="1:17" ht="32" x14ac:dyDescent="0.2">
      <c r="A3181">
        <v>3179</v>
      </c>
      <c r="B3181" s="1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3" t="s">
        <v>8271</v>
      </c>
      <c r="O3181" t="s">
        <v>8272</v>
      </c>
      <c r="P3181" s="16">
        <f t="shared" si="98"/>
        <v>41375.702210648145</v>
      </c>
      <c r="Q3181" s="17">
        <f t="shared" si="99"/>
        <v>2013</v>
      </c>
    </row>
    <row r="3182" spans="1:17" ht="48" x14ac:dyDescent="0.2">
      <c r="A3182">
        <v>3180</v>
      </c>
      <c r="B3182" s="1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8271</v>
      </c>
      <c r="O3182" t="s">
        <v>8272</v>
      </c>
      <c r="P3182" s="16">
        <f t="shared" si="98"/>
        <v>41780.412604166668</v>
      </c>
      <c r="Q3182" s="17">
        <f t="shared" si="99"/>
        <v>2014</v>
      </c>
    </row>
    <row r="3183" spans="1:17" ht="48" x14ac:dyDescent="0.2">
      <c r="A3183">
        <v>3181</v>
      </c>
      <c r="B3183" s="1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8271</v>
      </c>
      <c r="O3183" t="s">
        <v>8272</v>
      </c>
      <c r="P3183" s="16">
        <f t="shared" si="98"/>
        <v>41779.310034722221</v>
      </c>
      <c r="Q3183" s="17">
        <f t="shared" si="99"/>
        <v>2014</v>
      </c>
    </row>
    <row r="3184" spans="1:17" ht="64" x14ac:dyDescent="0.2">
      <c r="A3184">
        <v>3182</v>
      </c>
      <c r="B3184" s="1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3" t="s">
        <v>8271</v>
      </c>
      <c r="O3184" t="s">
        <v>8272</v>
      </c>
      <c r="P3184" s="16">
        <f t="shared" si="98"/>
        <v>40883.949317129627</v>
      </c>
      <c r="Q3184" s="17">
        <f t="shared" si="99"/>
        <v>2011</v>
      </c>
    </row>
    <row r="3185" spans="1:17" ht="48" x14ac:dyDescent="0.2">
      <c r="A3185">
        <v>3183</v>
      </c>
      <c r="B3185" s="1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3" t="s">
        <v>8271</v>
      </c>
      <c r="O3185" t="s">
        <v>8272</v>
      </c>
      <c r="P3185" s="16">
        <f t="shared" si="98"/>
        <v>41491.79478009259</v>
      </c>
      <c r="Q3185" s="17">
        <f t="shared" si="99"/>
        <v>2013</v>
      </c>
    </row>
    <row r="3186" spans="1:17" ht="48" x14ac:dyDescent="0.2">
      <c r="A3186">
        <v>3184</v>
      </c>
      <c r="B3186" s="1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3" t="s">
        <v>8271</v>
      </c>
      <c r="O3186" t="s">
        <v>8272</v>
      </c>
      <c r="P3186" s="16">
        <f t="shared" si="98"/>
        <v>41791.993414351848</v>
      </c>
      <c r="Q3186" s="17">
        <f t="shared" si="99"/>
        <v>2014</v>
      </c>
    </row>
    <row r="3187" spans="1:17" ht="48" x14ac:dyDescent="0.2">
      <c r="A3187">
        <v>3185</v>
      </c>
      <c r="B3187" s="1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8271</v>
      </c>
      <c r="O3187" t="s">
        <v>8272</v>
      </c>
      <c r="P3187" s="16">
        <f t="shared" si="98"/>
        <v>41829.977326388893</v>
      </c>
      <c r="Q3187" s="17">
        <f t="shared" si="99"/>
        <v>2014</v>
      </c>
    </row>
    <row r="3188" spans="1:17" ht="48" x14ac:dyDescent="0.2">
      <c r="A3188">
        <v>3186</v>
      </c>
      <c r="B3188" s="1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8271</v>
      </c>
      <c r="O3188" t="s">
        <v>8272</v>
      </c>
      <c r="P3188" s="16">
        <f t="shared" si="98"/>
        <v>41868.924050925925</v>
      </c>
      <c r="Q3188" s="17">
        <f t="shared" si="99"/>
        <v>2014</v>
      </c>
    </row>
    <row r="3189" spans="1:17" ht="48" x14ac:dyDescent="0.2">
      <c r="A3189">
        <v>3187</v>
      </c>
      <c r="B3189" s="1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3" t="s">
        <v>8271</v>
      </c>
      <c r="O3189" t="s">
        <v>8272</v>
      </c>
      <c r="P3189" s="16">
        <f t="shared" si="98"/>
        <v>41835.666354166664</v>
      </c>
      <c r="Q3189" s="17">
        <f t="shared" si="99"/>
        <v>2014</v>
      </c>
    </row>
    <row r="3190" spans="1:17" ht="48" hidden="1" x14ac:dyDescent="0.2">
      <c r="A3190">
        <v>3188</v>
      </c>
      <c r="B3190" s="1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8271</v>
      </c>
      <c r="O3190" t="s">
        <v>8313</v>
      </c>
      <c r="P3190" s="16">
        <f t="shared" si="98"/>
        <v>42144.415532407409</v>
      </c>
      <c r="Q3190" s="17">
        <f t="shared" si="99"/>
        <v>2015</v>
      </c>
    </row>
    <row r="3191" spans="1:17" ht="48" hidden="1" x14ac:dyDescent="0.2">
      <c r="A3191">
        <v>3189</v>
      </c>
      <c r="B3191" s="1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8271</v>
      </c>
      <c r="O3191" t="s">
        <v>8313</v>
      </c>
      <c r="P3191" s="16">
        <f t="shared" si="98"/>
        <v>42118.346435185187</v>
      </c>
      <c r="Q3191" s="17">
        <f t="shared" si="99"/>
        <v>2015</v>
      </c>
    </row>
    <row r="3192" spans="1:17" ht="48" hidden="1" x14ac:dyDescent="0.2">
      <c r="A3192">
        <v>3190</v>
      </c>
      <c r="B3192" s="1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8271</v>
      </c>
      <c r="O3192" t="s">
        <v>8313</v>
      </c>
      <c r="P3192" s="16">
        <f t="shared" si="98"/>
        <v>42683.151331018518</v>
      </c>
      <c r="Q3192" s="17">
        <f t="shared" si="99"/>
        <v>2016</v>
      </c>
    </row>
    <row r="3193" spans="1:17" ht="48" hidden="1" x14ac:dyDescent="0.2">
      <c r="A3193">
        <v>3191</v>
      </c>
      <c r="B3193" s="1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8271</v>
      </c>
      <c r="O3193" t="s">
        <v>8313</v>
      </c>
      <c r="P3193" s="16">
        <f t="shared" si="98"/>
        <v>42538.755428240736</v>
      </c>
      <c r="Q3193" s="17">
        <f t="shared" si="99"/>
        <v>2016</v>
      </c>
    </row>
    <row r="3194" spans="1:17" ht="48" hidden="1" x14ac:dyDescent="0.2">
      <c r="A3194">
        <v>3192</v>
      </c>
      <c r="B3194" s="1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8271</v>
      </c>
      <c r="O3194" t="s">
        <v>8313</v>
      </c>
      <c r="P3194" s="16">
        <f t="shared" si="98"/>
        <v>42018.94049768518</v>
      </c>
      <c r="Q3194" s="17">
        <f t="shared" si="99"/>
        <v>2015</v>
      </c>
    </row>
    <row r="3195" spans="1:17" ht="48" hidden="1" x14ac:dyDescent="0.2">
      <c r="A3195">
        <v>3193</v>
      </c>
      <c r="B3195" s="1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8271</v>
      </c>
      <c r="O3195" t="s">
        <v>8313</v>
      </c>
      <c r="P3195" s="16">
        <f t="shared" si="98"/>
        <v>42010.968240740738</v>
      </c>
      <c r="Q3195" s="17">
        <f t="shared" si="99"/>
        <v>2015</v>
      </c>
    </row>
    <row r="3196" spans="1:17" ht="48" hidden="1" x14ac:dyDescent="0.2">
      <c r="A3196">
        <v>3194</v>
      </c>
      <c r="B3196" s="1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8271</v>
      </c>
      <c r="O3196" t="s">
        <v>8313</v>
      </c>
      <c r="P3196" s="16">
        <f t="shared" si="98"/>
        <v>42182.062476851846</v>
      </c>
      <c r="Q3196" s="17">
        <f t="shared" si="99"/>
        <v>2015</v>
      </c>
    </row>
    <row r="3197" spans="1:17" ht="48" hidden="1" x14ac:dyDescent="0.2">
      <c r="A3197">
        <v>3195</v>
      </c>
      <c r="B3197" s="1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8271</v>
      </c>
      <c r="O3197" t="s">
        <v>8313</v>
      </c>
      <c r="P3197" s="16">
        <f t="shared" si="98"/>
        <v>42017.594236111108</v>
      </c>
      <c r="Q3197" s="17">
        <f t="shared" si="99"/>
        <v>2015</v>
      </c>
    </row>
    <row r="3198" spans="1:17" ht="48" hidden="1" x14ac:dyDescent="0.2">
      <c r="A3198">
        <v>3196</v>
      </c>
      <c r="B3198" s="1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8271</v>
      </c>
      <c r="O3198" t="s">
        <v>8313</v>
      </c>
      <c r="P3198" s="16">
        <f t="shared" si="98"/>
        <v>42157.598090277781</v>
      </c>
      <c r="Q3198" s="17">
        <f t="shared" si="99"/>
        <v>2015</v>
      </c>
    </row>
    <row r="3199" spans="1:17" ht="32" hidden="1" x14ac:dyDescent="0.2">
      <c r="A3199">
        <v>3197</v>
      </c>
      <c r="B3199" s="1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8271</v>
      </c>
      <c r="O3199" t="s">
        <v>8313</v>
      </c>
      <c r="P3199" s="16">
        <f t="shared" si="98"/>
        <v>42009.493263888886</v>
      </c>
      <c r="Q3199" s="17">
        <f t="shared" si="99"/>
        <v>2015</v>
      </c>
    </row>
    <row r="3200" spans="1:17" ht="48" hidden="1" x14ac:dyDescent="0.2">
      <c r="A3200">
        <v>3198</v>
      </c>
      <c r="B3200" s="1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8271</v>
      </c>
      <c r="O3200" t="s">
        <v>8313</v>
      </c>
      <c r="P3200" s="16">
        <f t="shared" si="98"/>
        <v>42013.424502314811</v>
      </c>
      <c r="Q3200" s="17">
        <f t="shared" si="99"/>
        <v>2015</v>
      </c>
    </row>
    <row r="3201" spans="1:17" ht="48" hidden="1" x14ac:dyDescent="0.2">
      <c r="A3201">
        <v>3199</v>
      </c>
      <c r="B3201" s="1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8271</v>
      </c>
      <c r="O3201" t="s">
        <v>8313</v>
      </c>
      <c r="P3201" s="16">
        <f t="shared" si="98"/>
        <v>41858.761782407404</v>
      </c>
      <c r="Q3201" s="17">
        <f t="shared" si="99"/>
        <v>2014</v>
      </c>
    </row>
    <row r="3202" spans="1:17" ht="48" hidden="1" x14ac:dyDescent="0.2">
      <c r="A3202">
        <v>3200</v>
      </c>
      <c r="B3202" s="1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8271</v>
      </c>
      <c r="O3202" t="s">
        <v>8313</v>
      </c>
      <c r="P3202" s="16">
        <f t="shared" si="98"/>
        <v>42460.320613425924</v>
      </c>
      <c r="Q3202" s="17">
        <f t="shared" si="99"/>
        <v>2016</v>
      </c>
    </row>
    <row r="3203" spans="1:17" ht="48" hidden="1" x14ac:dyDescent="0.2">
      <c r="A3203">
        <v>3201</v>
      </c>
      <c r="B3203" s="1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8271</v>
      </c>
      <c r="O3203" t="s">
        <v>8313</v>
      </c>
      <c r="P3203" s="16">
        <f t="shared" ref="P3203:P3266" si="100">(((J3203/60)/60)/24)+DATE(1970,1,1)</f>
        <v>41861.767094907409</v>
      </c>
      <c r="Q3203" s="17">
        <f t="shared" ref="Q3203:Q3266" si="101">YEAR(P3203)</f>
        <v>2014</v>
      </c>
    </row>
    <row r="3204" spans="1:17" ht="48" hidden="1" x14ac:dyDescent="0.2">
      <c r="A3204">
        <v>3202</v>
      </c>
      <c r="B3204" s="1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8271</v>
      </c>
      <c r="O3204" t="s">
        <v>8313</v>
      </c>
      <c r="P3204" s="16">
        <f t="shared" si="100"/>
        <v>42293.853541666671</v>
      </c>
      <c r="Q3204" s="17">
        <f t="shared" si="101"/>
        <v>2015</v>
      </c>
    </row>
    <row r="3205" spans="1:17" ht="32" hidden="1" x14ac:dyDescent="0.2">
      <c r="A3205">
        <v>3203</v>
      </c>
      <c r="B3205" s="1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8271</v>
      </c>
      <c r="O3205" t="s">
        <v>8313</v>
      </c>
      <c r="P3205" s="16">
        <f t="shared" si="100"/>
        <v>42242.988680555558</v>
      </c>
      <c r="Q3205" s="17">
        <f t="shared" si="101"/>
        <v>2015</v>
      </c>
    </row>
    <row r="3206" spans="1:17" ht="48" hidden="1" x14ac:dyDescent="0.2">
      <c r="A3206">
        <v>3204</v>
      </c>
      <c r="B3206" s="1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8271</v>
      </c>
      <c r="O3206" t="s">
        <v>8313</v>
      </c>
      <c r="P3206" s="16">
        <f t="shared" si="100"/>
        <v>42172.686099537037</v>
      </c>
      <c r="Q3206" s="17">
        <f t="shared" si="101"/>
        <v>2015</v>
      </c>
    </row>
    <row r="3207" spans="1:17" ht="48" hidden="1" x14ac:dyDescent="0.2">
      <c r="A3207">
        <v>3205</v>
      </c>
      <c r="B3207" s="1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8271</v>
      </c>
      <c r="O3207" t="s">
        <v>8313</v>
      </c>
      <c r="P3207" s="16">
        <f t="shared" si="100"/>
        <v>42095.374675925923</v>
      </c>
      <c r="Q3207" s="17">
        <f t="shared" si="101"/>
        <v>2015</v>
      </c>
    </row>
    <row r="3208" spans="1:17" ht="48" hidden="1" x14ac:dyDescent="0.2">
      <c r="A3208">
        <v>3206</v>
      </c>
      <c r="B3208" s="1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8271</v>
      </c>
      <c r="O3208" t="s">
        <v>8313</v>
      </c>
      <c r="P3208" s="16">
        <f t="shared" si="100"/>
        <v>42236.276053240741</v>
      </c>
      <c r="Q3208" s="17">
        <f t="shared" si="101"/>
        <v>2015</v>
      </c>
    </row>
    <row r="3209" spans="1:17" ht="48" hidden="1" x14ac:dyDescent="0.2">
      <c r="A3209">
        <v>3207</v>
      </c>
      <c r="B3209" s="1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8271</v>
      </c>
      <c r="O3209" t="s">
        <v>8313</v>
      </c>
      <c r="P3209" s="16">
        <f t="shared" si="100"/>
        <v>42057.277858796297</v>
      </c>
      <c r="Q3209" s="17">
        <f t="shared" si="101"/>
        <v>2015</v>
      </c>
    </row>
    <row r="3210" spans="1:17" ht="48" x14ac:dyDescent="0.2">
      <c r="A3210">
        <v>3208</v>
      </c>
      <c r="B3210" s="1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3" t="s">
        <v>8271</v>
      </c>
      <c r="O3210" t="s">
        <v>8272</v>
      </c>
      <c r="P3210" s="16">
        <f t="shared" si="100"/>
        <v>41827.605057870373</v>
      </c>
      <c r="Q3210" s="17">
        <f t="shared" si="101"/>
        <v>2014</v>
      </c>
    </row>
    <row r="3211" spans="1:17" ht="48" x14ac:dyDescent="0.2">
      <c r="A3211">
        <v>3209</v>
      </c>
      <c r="B3211" s="1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3" t="s">
        <v>8271</v>
      </c>
      <c r="O3211" t="s">
        <v>8272</v>
      </c>
      <c r="P3211" s="16">
        <f t="shared" si="100"/>
        <v>41778.637245370373</v>
      </c>
      <c r="Q3211" s="17">
        <f t="shared" si="101"/>
        <v>2014</v>
      </c>
    </row>
    <row r="3212" spans="1:17" ht="48" x14ac:dyDescent="0.2">
      <c r="A3212">
        <v>3210</v>
      </c>
      <c r="B3212" s="1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3" t="s">
        <v>8271</v>
      </c>
      <c r="O3212" t="s">
        <v>8272</v>
      </c>
      <c r="P3212" s="16">
        <f t="shared" si="100"/>
        <v>41013.936562499999</v>
      </c>
      <c r="Q3212" s="17">
        <f t="shared" si="101"/>
        <v>2012</v>
      </c>
    </row>
    <row r="3213" spans="1:17" ht="48" x14ac:dyDescent="0.2">
      <c r="A3213">
        <v>3211</v>
      </c>
      <c r="B3213" s="1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3" t="s">
        <v>8271</v>
      </c>
      <c r="O3213" t="s">
        <v>8272</v>
      </c>
      <c r="P3213" s="16">
        <f t="shared" si="100"/>
        <v>41834.586574074077</v>
      </c>
      <c r="Q3213" s="17">
        <f t="shared" si="101"/>
        <v>2014</v>
      </c>
    </row>
    <row r="3214" spans="1:17" ht="32" x14ac:dyDescent="0.2">
      <c r="A3214">
        <v>3212</v>
      </c>
      <c r="B3214" s="1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3" t="s">
        <v>8271</v>
      </c>
      <c r="O3214" t="s">
        <v>8272</v>
      </c>
      <c r="P3214" s="16">
        <f t="shared" si="100"/>
        <v>41829.795729166668</v>
      </c>
      <c r="Q3214" s="17">
        <f t="shared" si="101"/>
        <v>2014</v>
      </c>
    </row>
    <row r="3215" spans="1:17" ht="48" x14ac:dyDescent="0.2">
      <c r="A3215">
        <v>3213</v>
      </c>
      <c r="B3215" s="1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8271</v>
      </c>
      <c r="O3215" t="s">
        <v>8272</v>
      </c>
      <c r="P3215" s="16">
        <f t="shared" si="100"/>
        <v>42171.763414351852</v>
      </c>
      <c r="Q3215" s="17">
        <f t="shared" si="101"/>
        <v>2015</v>
      </c>
    </row>
    <row r="3216" spans="1:17" ht="48" x14ac:dyDescent="0.2">
      <c r="A3216">
        <v>3214</v>
      </c>
      <c r="B3216" s="1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8271</v>
      </c>
      <c r="O3216" t="s">
        <v>8272</v>
      </c>
      <c r="P3216" s="16">
        <f t="shared" si="100"/>
        <v>42337.792511574073</v>
      </c>
      <c r="Q3216" s="17">
        <f t="shared" si="101"/>
        <v>2015</v>
      </c>
    </row>
    <row r="3217" spans="1:17" ht="64" x14ac:dyDescent="0.2">
      <c r="A3217">
        <v>3215</v>
      </c>
      <c r="B3217" s="1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3" t="s">
        <v>8271</v>
      </c>
      <c r="O3217" t="s">
        <v>8272</v>
      </c>
      <c r="P3217" s="16">
        <f t="shared" si="100"/>
        <v>42219.665173611109</v>
      </c>
      <c r="Q3217" s="17">
        <f t="shared" si="101"/>
        <v>2015</v>
      </c>
    </row>
    <row r="3218" spans="1:17" ht="48" x14ac:dyDescent="0.2">
      <c r="A3218">
        <v>3216</v>
      </c>
      <c r="B3218" s="1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8271</v>
      </c>
      <c r="O3218" t="s">
        <v>8272</v>
      </c>
      <c r="P3218" s="16">
        <f t="shared" si="100"/>
        <v>42165.462627314817</v>
      </c>
      <c r="Q3218" s="17">
        <f t="shared" si="101"/>
        <v>2015</v>
      </c>
    </row>
    <row r="3219" spans="1:17" ht="32" x14ac:dyDescent="0.2">
      <c r="A3219">
        <v>3217</v>
      </c>
      <c r="B3219" s="1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3" t="s">
        <v>8271</v>
      </c>
      <c r="O3219" t="s">
        <v>8272</v>
      </c>
      <c r="P3219" s="16">
        <f t="shared" si="100"/>
        <v>42648.546111111107</v>
      </c>
      <c r="Q3219" s="17">
        <f t="shared" si="101"/>
        <v>2016</v>
      </c>
    </row>
    <row r="3220" spans="1:17" ht="48" x14ac:dyDescent="0.2">
      <c r="A3220">
        <v>3218</v>
      </c>
      <c r="B3220" s="1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8271</v>
      </c>
      <c r="O3220" t="s">
        <v>8272</v>
      </c>
      <c r="P3220" s="16">
        <f t="shared" si="100"/>
        <v>41971.002152777779</v>
      </c>
      <c r="Q3220" s="17">
        <f t="shared" si="101"/>
        <v>2014</v>
      </c>
    </row>
    <row r="3221" spans="1:17" ht="32" x14ac:dyDescent="0.2">
      <c r="A3221">
        <v>3219</v>
      </c>
      <c r="B3221" s="1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3" t="s">
        <v>8271</v>
      </c>
      <c r="O3221" t="s">
        <v>8272</v>
      </c>
      <c r="P3221" s="16">
        <f t="shared" si="100"/>
        <v>42050.983182870375</v>
      </c>
      <c r="Q3221" s="17">
        <f t="shared" si="101"/>
        <v>2015</v>
      </c>
    </row>
    <row r="3222" spans="1:17" ht="32" x14ac:dyDescent="0.2">
      <c r="A3222">
        <v>3220</v>
      </c>
      <c r="B3222" s="1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3" t="s">
        <v>8271</v>
      </c>
      <c r="O3222" t="s">
        <v>8272</v>
      </c>
      <c r="P3222" s="16">
        <f t="shared" si="100"/>
        <v>42772.833379629628</v>
      </c>
      <c r="Q3222" s="17">
        <f t="shared" si="101"/>
        <v>2017</v>
      </c>
    </row>
    <row r="3223" spans="1:17" ht="48" x14ac:dyDescent="0.2">
      <c r="A3223">
        <v>3221</v>
      </c>
      <c r="B3223" s="1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8271</v>
      </c>
      <c r="O3223" t="s">
        <v>8272</v>
      </c>
      <c r="P3223" s="16">
        <f t="shared" si="100"/>
        <v>42155.696793981479</v>
      </c>
      <c r="Q3223" s="17">
        <f t="shared" si="101"/>
        <v>2015</v>
      </c>
    </row>
    <row r="3224" spans="1:17" ht="32" x14ac:dyDescent="0.2">
      <c r="A3224">
        <v>3222</v>
      </c>
      <c r="B3224" s="1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3" t="s">
        <v>8271</v>
      </c>
      <c r="O3224" t="s">
        <v>8272</v>
      </c>
      <c r="P3224" s="16">
        <f t="shared" si="100"/>
        <v>42270.582141203704</v>
      </c>
      <c r="Q3224" s="17">
        <f t="shared" si="101"/>
        <v>2015</v>
      </c>
    </row>
    <row r="3225" spans="1:17" ht="32" x14ac:dyDescent="0.2">
      <c r="A3225">
        <v>3223</v>
      </c>
      <c r="B3225" s="1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3" t="s">
        <v>8271</v>
      </c>
      <c r="O3225" t="s">
        <v>8272</v>
      </c>
      <c r="P3225" s="16">
        <f t="shared" si="100"/>
        <v>42206.835370370376</v>
      </c>
      <c r="Q3225" s="17">
        <f t="shared" si="101"/>
        <v>2015</v>
      </c>
    </row>
    <row r="3226" spans="1:17" ht="48" x14ac:dyDescent="0.2">
      <c r="A3226">
        <v>3224</v>
      </c>
      <c r="B3226" s="1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3" t="s">
        <v>8271</v>
      </c>
      <c r="O3226" t="s">
        <v>8272</v>
      </c>
      <c r="P3226" s="16">
        <f t="shared" si="100"/>
        <v>42697.850844907407</v>
      </c>
      <c r="Q3226" s="17">
        <f t="shared" si="101"/>
        <v>2016</v>
      </c>
    </row>
    <row r="3227" spans="1:17" ht="48" x14ac:dyDescent="0.2">
      <c r="A3227">
        <v>3225</v>
      </c>
      <c r="B3227" s="1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3" t="s">
        <v>8271</v>
      </c>
      <c r="O3227" t="s">
        <v>8272</v>
      </c>
      <c r="P3227" s="16">
        <f t="shared" si="100"/>
        <v>42503.559467592597</v>
      </c>
      <c r="Q3227" s="17">
        <f t="shared" si="101"/>
        <v>2016</v>
      </c>
    </row>
    <row r="3228" spans="1:17" ht="48" x14ac:dyDescent="0.2">
      <c r="A3228">
        <v>3226</v>
      </c>
      <c r="B3228" s="1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8271</v>
      </c>
      <c r="O3228" t="s">
        <v>8272</v>
      </c>
      <c r="P3228" s="16">
        <f t="shared" si="100"/>
        <v>42277.583472222221</v>
      </c>
      <c r="Q3228" s="17">
        <f t="shared" si="101"/>
        <v>2015</v>
      </c>
    </row>
    <row r="3229" spans="1:17" ht="48" x14ac:dyDescent="0.2">
      <c r="A3229">
        <v>3227</v>
      </c>
      <c r="B3229" s="1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8271</v>
      </c>
      <c r="O3229" t="s">
        <v>8272</v>
      </c>
      <c r="P3229" s="16">
        <f t="shared" si="100"/>
        <v>42722.882361111115</v>
      </c>
      <c r="Q3229" s="17">
        <f t="shared" si="101"/>
        <v>2016</v>
      </c>
    </row>
    <row r="3230" spans="1:17" ht="16" x14ac:dyDescent="0.2">
      <c r="A3230">
        <v>3228</v>
      </c>
      <c r="B3230" s="1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3" t="s">
        <v>8271</v>
      </c>
      <c r="O3230" t="s">
        <v>8272</v>
      </c>
      <c r="P3230" s="16">
        <f t="shared" si="100"/>
        <v>42323.70930555556</v>
      </c>
      <c r="Q3230" s="17">
        <f t="shared" si="101"/>
        <v>2015</v>
      </c>
    </row>
    <row r="3231" spans="1:17" ht="48" x14ac:dyDescent="0.2">
      <c r="A3231">
        <v>3229</v>
      </c>
      <c r="B3231" s="1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3" t="s">
        <v>8271</v>
      </c>
      <c r="O3231" t="s">
        <v>8272</v>
      </c>
      <c r="P3231" s="16">
        <f t="shared" si="100"/>
        <v>41933.291643518518</v>
      </c>
      <c r="Q3231" s="17">
        <f t="shared" si="101"/>
        <v>2014</v>
      </c>
    </row>
    <row r="3232" spans="1:17" ht="48" x14ac:dyDescent="0.2">
      <c r="A3232">
        <v>3230</v>
      </c>
      <c r="B3232" s="1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3" t="s">
        <v>8271</v>
      </c>
      <c r="O3232" t="s">
        <v>8272</v>
      </c>
      <c r="P3232" s="16">
        <f t="shared" si="100"/>
        <v>41898.168125000004</v>
      </c>
      <c r="Q3232" s="17">
        <f t="shared" si="101"/>
        <v>2014</v>
      </c>
    </row>
    <row r="3233" spans="1:17" ht="48" x14ac:dyDescent="0.2">
      <c r="A3233">
        <v>3231</v>
      </c>
      <c r="B3233" s="1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3" t="s">
        <v>8271</v>
      </c>
      <c r="O3233" t="s">
        <v>8272</v>
      </c>
      <c r="P3233" s="16">
        <f t="shared" si="100"/>
        <v>42446.943831018521</v>
      </c>
      <c r="Q3233" s="17">
        <f t="shared" si="101"/>
        <v>2016</v>
      </c>
    </row>
    <row r="3234" spans="1:17" ht="48" x14ac:dyDescent="0.2">
      <c r="A3234">
        <v>3232</v>
      </c>
      <c r="B3234" s="1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3" t="s">
        <v>8271</v>
      </c>
      <c r="O3234" t="s">
        <v>8272</v>
      </c>
      <c r="P3234" s="16">
        <f t="shared" si="100"/>
        <v>42463.81385416667</v>
      </c>
      <c r="Q3234" s="17">
        <f t="shared" si="101"/>
        <v>2016</v>
      </c>
    </row>
    <row r="3235" spans="1:17" ht="48" x14ac:dyDescent="0.2">
      <c r="A3235">
        <v>3233</v>
      </c>
      <c r="B3235" s="1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3" t="s">
        <v>8271</v>
      </c>
      <c r="O3235" t="s">
        <v>8272</v>
      </c>
      <c r="P3235" s="16">
        <f t="shared" si="100"/>
        <v>42766.805034722223</v>
      </c>
      <c r="Q3235" s="17">
        <f t="shared" si="101"/>
        <v>2017</v>
      </c>
    </row>
    <row r="3236" spans="1:17" ht="48" x14ac:dyDescent="0.2">
      <c r="A3236">
        <v>3234</v>
      </c>
      <c r="B3236" s="1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8271</v>
      </c>
      <c r="O3236" t="s">
        <v>8272</v>
      </c>
      <c r="P3236" s="16">
        <f t="shared" si="100"/>
        <v>42734.789444444439</v>
      </c>
      <c r="Q3236" s="17">
        <f t="shared" si="101"/>
        <v>2016</v>
      </c>
    </row>
    <row r="3237" spans="1:17" ht="48" x14ac:dyDescent="0.2">
      <c r="A3237">
        <v>3235</v>
      </c>
      <c r="B3237" s="1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3" t="s">
        <v>8271</v>
      </c>
      <c r="O3237" t="s">
        <v>8272</v>
      </c>
      <c r="P3237" s="16">
        <f t="shared" si="100"/>
        <v>42522.347812499997</v>
      </c>
      <c r="Q3237" s="17">
        <f t="shared" si="101"/>
        <v>2016</v>
      </c>
    </row>
    <row r="3238" spans="1:17" ht="48" x14ac:dyDescent="0.2">
      <c r="A3238">
        <v>3236</v>
      </c>
      <c r="B3238" s="1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3" t="s">
        <v>8271</v>
      </c>
      <c r="O3238" t="s">
        <v>8272</v>
      </c>
      <c r="P3238" s="16">
        <f t="shared" si="100"/>
        <v>42702.917048611111</v>
      </c>
      <c r="Q3238" s="17">
        <f t="shared" si="101"/>
        <v>2016</v>
      </c>
    </row>
    <row r="3239" spans="1:17" ht="32" x14ac:dyDescent="0.2">
      <c r="A3239">
        <v>3237</v>
      </c>
      <c r="B3239" s="1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3" t="s">
        <v>8271</v>
      </c>
      <c r="O3239" t="s">
        <v>8272</v>
      </c>
      <c r="P3239" s="16">
        <f t="shared" si="100"/>
        <v>42252.474351851852</v>
      </c>
      <c r="Q3239" s="17">
        <f t="shared" si="101"/>
        <v>2015</v>
      </c>
    </row>
    <row r="3240" spans="1:17" ht="48" x14ac:dyDescent="0.2">
      <c r="A3240">
        <v>3238</v>
      </c>
      <c r="B3240" s="1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8271</v>
      </c>
      <c r="O3240" t="s">
        <v>8272</v>
      </c>
      <c r="P3240" s="16">
        <f t="shared" si="100"/>
        <v>42156.510393518518</v>
      </c>
      <c r="Q3240" s="17">
        <f t="shared" si="101"/>
        <v>2015</v>
      </c>
    </row>
    <row r="3241" spans="1:17" ht="48" x14ac:dyDescent="0.2">
      <c r="A3241">
        <v>3239</v>
      </c>
      <c r="B3241" s="1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8271</v>
      </c>
      <c r="O3241" t="s">
        <v>8272</v>
      </c>
      <c r="P3241" s="16">
        <f t="shared" si="100"/>
        <v>42278.089039351849</v>
      </c>
      <c r="Q3241" s="17">
        <f t="shared" si="101"/>
        <v>2015</v>
      </c>
    </row>
    <row r="3242" spans="1:17" ht="48" x14ac:dyDescent="0.2">
      <c r="A3242">
        <v>3240</v>
      </c>
      <c r="B3242" s="1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8271</v>
      </c>
      <c r="O3242" t="s">
        <v>8272</v>
      </c>
      <c r="P3242" s="16">
        <f t="shared" si="100"/>
        <v>42754.693842592591</v>
      </c>
      <c r="Q3242" s="17">
        <f t="shared" si="101"/>
        <v>2017</v>
      </c>
    </row>
    <row r="3243" spans="1:17" ht="64" x14ac:dyDescent="0.2">
      <c r="A3243">
        <v>3241</v>
      </c>
      <c r="B3243" s="1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3" t="s">
        <v>8271</v>
      </c>
      <c r="O3243" t="s">
        <v>8272</v>
      </c>
      <c r="P3243" s="16">
        <f t="shared" si="100"/>
        <v>41893.324884259258</v>
      </c>
      <c r="Q3243" s="17">
        <f t="shared" si="101"/>
        <v>2014</v>
      </c>
    </row>
    <row r="3244" spans="1:17" ht="32" x14ac:dyDescent="0.2">
      <c r="A3244">
        <v>3242</v>
      </c>
      <c r="B3244" s="1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3" t="s">
        <v>8271</v>
      </c>
      <c r="O3244" t="s">
        <v>8272</v>
      </c>
      <c r="P3244" s="16">
        <f t="shared" si="100"/>
        <v>41871.755694444444</v>
      </c>
      <c r="Q3244" s="17">
        <f t="shared" si="101"/>
        <v>2014</v>
      </c>
    </row>
    <row r="3245" spans="1:17" ht="48" x14ac:dyDescent="0.2">
      <c r="A3245">
        <v>3243</v>
      </c>
      <c r="B3245" s="1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3" t="s">
        <v>8271</v>
      </c>
      <c r="O3245" t="s">
        <v>8272</v>
      </c>
      <c r="P3245" s="16">
        <f t="shared" si="100"/>
        <v>42262.096782407403</v>
      </c>
      <c r="Q3245" s="17">
        <f t="shared" si="101"/>
        <v>2015</v>
      </c>
    </row>
    <row r="3246" spans="1:17" ht="48" x14ac:dyDescent="0.2">
      <c r="A3246">
        <v>3244</v>
      </c>
      <c r="B3246" s="1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8271</v>
      </c>
      <c r="O3246" t="s">
        <v>8272</v>
      </c>
      <c r="P3246" s="16">
        <f t="shared" si="100"/>
        <v>42675.694236111114</v>
      </c>
      <c r="Q3246" s="17">
        <f t="shared" si="101"/>
        <v>2016</v>
      </c>
    </row>
    <row r="3247" spans="1:17" ht="48" x14ac:dyDescent="0.2">
      <c r="A3247">
        <v>3245</v>
      </c>
      <c r="B3247" s="1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3" t="s">
        <v>8271</v>
      </c>
      <c r="O3247" t="s">
        <v>8272</v>
      </c>
      <c r="P3247" s="16">
        <f t="shared" si="100"/>
        <v>42135.60020833333</v>
      </c>
      <c r="Q3247" s="17">
        <f t="shared" si="101"/>
        <v>2015</v>
      </c>
    </row>
    <row r="3248" spans="1:17" ht="48" x14ac:dyDescent="0.2">
      <c r="A3248">
        <v>3246</v>
      </c>
      <c r="B3248" s="1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3" t="s">
        <v>8271</v>
      </c>
      <c r="O3248" t="s">
        <v>8272</v>
      </c>
      <c r="P3248" s="16">
        <f t="shared" si="100"/>
        <v>42230.472222222219</v>
      </c>
      <c r="Q3248" s="17">
        <f t="shared" si="101"/>
        <v>2015</v>
      </c>
    </row>
    <row r="3249" spans="1:17" ht="48" x14ac:dyDescent="0.2">
      <c r="A3249">
        <v>3247</v>
      </c>
      <c r="B3249" s="1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8271</v>
      </c>
      <c r="O3249" t="s">
        <v>8272</v>
      </c>
      <c r="P3249" s="16">
        <f t="shared" si="100"/>
        <v>42167.434166666666</v>
      </c>
      <c r="Q3249" s="17">
        <f t="shared" si="101"/>
        <v>2015</v>
      </c>
    </row>
    <row r="3250" spans="1:17" ht="32" x14ac:dyDescent="0.2">
      <c r="A3250">
        <v>3248</v>
      </c>
      <c r="B3250" s="1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3" t="s">
        <v>8271</v>
      </c>
      <c r="O3250" t="s">
        <v>8272</v>
      </c>
      <c r="P3250" s="16">
        <f t="shared" si="100"/>
        <v>42068.888391203705</v>
      </c>
      <c r="Q3250" s="17">
        <f t="shared" si="101"/>
        <v>2015</v>
      </c>
    </row>
    <row r="3251" spans="1:17" ht="48" x14ac:dyDescent="0.2">
      <c r="A3251">
        <v>3249</v>
      </c>
      <c r="B3251" s="1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3" t="s">
        <v>8271</v>
      </c>
      <c r="O3251" t="s">
        <v>8272</v>
      </c>
      <c r="P3251" s="16">
        <f t="shared" si="100"/>
        <v>42145.746689814812</v>
      </c>
      <c r="Q3251" s="17">
        <f t="shared" si="101"/>
        <v>2015</v>
      </c>
    </row>
    <row r="3252" spans="1:17" ht="48" x14ac:dyDescent="0.2">
      <c r="A3252">
        <v>3250</v>
      </c>
      <c r="B3252" s="1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3" t="s">
        <v>8271</v>
      </c>
      <c r="O3252" t="s">
        <v>8272</v>
      </c>
      <c r="P3252" s="16">
        <f t="shared" si="100"/>
        <v>41918.742175925923</v>
      </c>
      <c r="Q3252" s="17">
        <f t="shared" si="101"/>
        <v>2014</v>
      </c>
    </row>
    <row r="3253" spans="1:17" ht="48" x14ac:dyDescent="0.2">
      <c r="A3253">
        <v>3251</v>
      </c>
      <c r="B3253" s="1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3" t="s">
        <v>8271</v>
      </c>
      <c r="O3253" t="s">
        <v>8272</v>
      </c>
      <c r="P3253" s="16">
        <f t="shared" si="100"/>
        <v>42146.731087962966</v>
      </c>
      <c r="Q3253" s="17">
        <f t="shared" si="101"/>
        <v>2015</v>
      </c>
    </row>
    <row r="3254" spans="1:17" ht="32" x14ac:dyDescent="0.2">
      <c r="A3254">
        <v>3252</v>
      </c>
      <c r="B3254" s="1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8271</v>
      </c>
      <c r="O3254" t="s">
        <v>8272</v>
      </c>
      <c r="P3254" s="16">
        <f t="shared" si="100"/>
        <v>42590.472685185188</v>
      </c>
      <c r="Q3254" s="17">
        <f t="shared" si="101"/>
        <v>2016</v>
      </c>
    </row>
    <row r="3255" spans="1:17" ht="48" x14ac:dyDescent="0.2">
      <c r="A3255">
        <v>3253</v>
      </c>
      <c r="B3255" s="1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3" t="s">
        <v>8271</v>
      </c>
      <c r="O3255" t="s">
        <v>8272</v>
      </c>
      <c r="P3255" s="16">
        <f t="shared" si="100"/>
        <v>42602.576712962968</v>
      </c>
      <c r="Q3255" s="17">
        <f t="shared" si="101"/>
        <v>2016</v>
      </c>
    </row>
    <row r="3256" spans="1:17" ht="48" x14ac:dyDescent="0.2">
      <c r="A3256">
        <v>3254</v>
      </c>
      <c r="B3256" s="1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8271</v>
      </c>
      <c r="O3256" t="s">
        <v>8272</v>
      </c>
      <c r="P3256" s="16">
        <f t="shared" si="100"/>
        <v>42059.085752314815</v>
      </c>
      <c r="Q3256" s="17">
        <f t="shared" si="101"/>
        <v>2015</v>
      </c>
    </row>
    <row r="3257" spans="1:17" ht="48" x14ac:dyDescent="0.2">
      <c r="A3257">
        <v>3255</v>
      </c>
      <c r="B3257" s="1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8271</v>
      </c>
      <c r="O3257" t="s">
        <v>8272</v>
      </c>
      <c r="P3257" s="16">
        <f t="shared" si="100"/>
        <v>41889.768229166664</v>
      </c>
      <c r="Q3257" s="17">
        <f t="shared" si="101"/>
        <v>2014</v>
      </c>
    </row>
    <row r="3258" spans="1:17" ht="48" x14ac:dyDescent="0.2">
      <c r="A3258">
        <v>3256</v>
      </c>
      <c r="B3258" s="1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3" t="s">
        <v>8271</v>
      </c>
      <c r="O3258" t="s">
        <v>8272</v>
      </c>
      <c r="P3258" s="16">
        <f t="shared" si="100"/>
        <v>42144.573807870373</v>
      </c>
      <c r="Q3258" s="17">
        <f t="shared" si="101"/>
        <v>2015</v>
      </c>
    </row>
    <row r="3259" spans="1:17" ht="48" x14ac:dyDescent="0.2">
      <c r="A3259">
        <v>3257</v>
      </c>
      <c r="B3259" s="1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8271</v>
      </c>
      <c r="O3259" t="s">
        <v>8272</v>
      </c>
      <c r="P3259" s="16">
        <f t="shared" si="100"/>
        <v>42758.559629629628</v>
      </c>
      <c r="Q3259" s="17">
        <f t="shared" si="101"/>
        <v>2017</v>
      </c>
    </row>
    <row r="3260" spans="1:17" ht="32" x14ac:dyDescent="0.2">
      <c r="A3260">
        <v>3258</v>
      </c>
      <c r="B3260" s="1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3" t="s">
        <v>8271</v>
      </c>
      <c r="O3260" t="s">
        <v>8272</v>
      </c>
      <c r="P3260" s="16">
        <f t="shared" si="100"/>
        <v>41982.887280092589</v>
      </c>
      <c r="Q3260" s="17">
        <f t="shared" si="101"/>
        <v>2014</v>
      </c>
    </row>
    <row r="3261" spans="1:17" ht="48" x14ac:dyDescent="0.2">
      <c r="A3261">
        <v>3259</v>
      </c>
      <c r="B3261" s="1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3" t="s">
        <v>8271</v>
      </c>
      <c r="O3261" t="s">
        <v>8272</v>
      </c>
      <c r="P3261" s="16">
        <f t="shared" si="100"/>
        <v>42614.760937500003</v>
      </c>
      <c r="Q3261" s="17">
        <f t="shared" si="101"/>
        <v>2016</v>
      </c>
    </row>
    <row r="3262" spans="1:17" ht="48" x14ac:dyDescent="0.2">
      <c r="A3262">
        <v>3260</v>
      </c>
      <c r="B3262" s="1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3" t="s">
        <v>8271</v>
      </c>
      <c r="O3262" t="s">
        <v>8272</v>
      </c>
      <c r="P3262" s="16">
        <f t="shared" si="100"/>
        <v>42303.672662037032</v>
      </c>
      <c r="Q3262" s="17">
        <f t="shared" si="101"/>
        <v>2015</v>
      </c>
    </row>
    <row r="3263" spans="1:17" ht="48" x14ac:dyDescent="0.2">
      <c r="A3263">
        <v>3261</v>
      </c>
      <c r="B3263" s="1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3" t="s">
        <v>8271</v>
      </c>
      <c r="O3263" t="s">
        <v>8272</v>
      </c>
      <c r="P3263" s="16">
        <f t="shared" si="100"/>
        <v>42171.725416666668</v>
      </c>
      <c r="Q3263" s="17">
        <f t="shared" si="101"/>
        <v>2015</v>
      </c>
    </row>
    <row r="3264" spans="1:17" ht="32" x14ac:dyDescent="0.2">
      <c r="A3264">
        <v>3262</v>
      </c>
      <c r="B3264" s="1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3" t="s">
        <v>8271</v>
      </c>
      <c r="O3264" t="s">
        <v>8272</v>
      </c>
      <c r="P3264" s="16">
        <f t="shared" si="100"/>
        <v>41964.315532407403</v>
      </c>
      <c r="Q3264" s="17">
        <f t="shared" si="101"/>
        <v>2014</v>
      </c>
    </row>
    <row r="3265" spans="1:17" ht="32" x14ac:dyDescent="0.2">
      <c r="A3265">
        <v>3263</v>
      </c>
      <c r="B3265" s="1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3" t="s">
        <v>8271</v>
      </c>
      <c r="O3265" t="s">
        <v>8272</v>
      </c>
      <c r="P3265" s="16">
        <f t="shared" si="100"/>
        <v>42284.516064814816</v>
      </c>
      <c r="Q3265" s="17">
        <f t="shared" si="101"/>
        <v>2015</v>
      </c>
    </row>
    <row r="3266" spans="1:17" ht="32" x14ac:dyDescent="0.2">
      <c r="A3266">
        <v>3264</v>
      </c>
      <c r="B3266" s="1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3" t="s">
        <v>8271</v>
      </c>
      <c r="O3266" t="s">
        <v>8272</v>
      </c>
      <c r="P3266" s="16">
        <f t="shared" si="100"/>
        <v>42016.800208333334</v>
      </c>
      <c r="Q3266" s="17">
        <f t="shared" si="101"/>
        <v>2015</v>
      </c>
    </row>
    <row r="3267" spans="1:17" ht="48" x14ac:dyDescent="0.2">
      <c r="A3267">
        <v>3265</v>
      </c>
      <c r="B3267" s="1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8271</v>
      </c>
      <c r="O3267" t="s">
        <v>8272</v>
      </c>
      <c r="P3267" s="16">
        <f t="shared" ref="P3267:P3330" si="102">(((J3267/60)/60)/24)+DATE(1970,1,1)</f>
        <v>42311.711979166663</v>
      </c>
      <c r="Q3267" s="17">
        <f t="shared" ref="Q3267:Q3330" si="103">YEAR(P3267)</f>
        <v>2015</v>
      </c>
    </row>
    <row r="3268" spans="1:17" ht="48" x14ac:dyDescent="0.2">
      <c r="A3268">
        <v>3266</v>
      </c>
      <c r="B3268" s="1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3" t="s">
        <v>8271</v>
      </c>
      <c r="O3268" t="s">
        <v>8272</v>
      </c>
      <c r="P3268" s="16">
        <f t="shared" si="102"/>
        <v>42136.536134259266</v>
      </c>
      <c r="Q3268" s="17">
        <f t="shared" si="103"/>
        <v>2015</v>
      </c>
    </row>
    <row r="3269" spans="1:17" ht="48" x14ac:dyDescent="0.2">
      <c r="A3269">
        <v>3267</v>
      </c>
      <c r="B3269" s="1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3" t="s">
        <v>8271</v>
      </c>
      <c r="O3269" t="s">
        <v>8272</v>
      </c>
      <c r="P3269" s="16">
        <f t="shared" si="102"/>
        <v>42172.757638888885</v>
      </c>
      <c r="Q3269" s="17">
        <f t="shared" si="103"/>
        <v>2015</v>
      </c>
    </row>
    <row r="3270" spans="1:17" ht="48" x14ac:dyDescent="0.2">
      <c r="A3270">
        <v>3268</v>
      </c>
      <c r="B3270" s="1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3" t="s">
        <v>8271</v>
      </c>
      <c r="O3270" t="s">
        <v>8272</v>
      </c>
      <c r="P3270" s="16">
        <f t="shared" si="102"/>
        <v>42590.90425925926</v>
      </c>
      <c r="Q3270" s="17">
        <f t="shared" si="103"/>
        <v>2016</v>
      </c>
    </row>
    <row r="3271" spans="1:17" ht="48" x14ac:dyDescent="0.2">
      <c r="A3271">
        <v>3269</v>
      </c>
      <c r="B3271" s="1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8271</v>
      </c>
      <c r="O3271" t="s">
        <v>8272</v>
      </c>
      <c r="P3271" s="16">
        <f t="shared" si="102"/>
        <v>42137.395798611105</v>
      </c>
      <c r="Q3271" s="17">
        <f t="shared" si="103"/>
        <v>2015</v>
      </c>
    </row>
    <row r="3272" spans="1:17" ht="48" x14ac:dyDescent="0.2">
      <c r="A3272">
        <v>3270</v>
      </c>
      <c r="B3272" s="1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8271</v>
      </c>
      <c r="O3272" t="s">
        <v>8272</v>
      </c>
      <c r="P3272" s="16">
        <f t="shared" si="102"/>
        <v>42167.533159722225</v>
      </c>
      <c r="Q3272" s="17">
        <f t="shared" si="103"/>
        <v>2015</v>
      </c>
    </row>
    <row r="3273" spans="1:17" ht="16" x14ac:dyDescent="0.2">
      <c r="A3273">
        <v>3271</v>
      </c>
      <c r="B3273" s="1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8271</v>
      </c>
      <c r="O3273" t="s">
        <v>8272</v>
      </c>
      <c r="P3273" s="16">
        <f t="shared" si="102"/>
        <v>41915.437210648146</v>
      </c>
      <c r="Q3273" s="17">
        <f t="shared" si="103"/>
        <v>2014</v>
      </c>
    </row>
    <row r="3274" spans="1:17" ht="48" x14ac:dyDescent="0.2">
      <c r="A3274">
        <v>3272</v>
      </c>
      <c r="B3274" s="1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3" t="s">
        <v>8271</v>
      </c>
      <c r="O3274" t="s">
        <v>8272</v>
      </c>
      <c r="P3274" s="16">
        <f t="shared" si="102"/>
        <v>42284.500104166669</v>
      </c>
      <c r="Q3274" s="17">
        <f t="shared" si="103"/>
        <v>2015</v>
      </c>
    </row>
    <row r="3275" spans="1:17" ht="48" x14ac:dyDescent="0.2">
      <c r="A3275">
        <v>3273</v>
      </c>
      <c r="B3275" s="1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3" t="s">
        <v>8271</v>
      </c>
      <c r="O3275" t="s">
        <v>8272</v>
      </c>
      <c r="P3275" s="16">
        <f t="shared" si="102"/>
        <v>42611.801412037035</v>
      </c>
      <c r="Q3275" s="17">
        <f t="shared" si="103"/>
        <v>2016</v>
      </c>
    </row>
    <row r="3276" spans="1:17" ht="48" x14ac:dyDescent="0.2">
      <c r="A3276">
        <v>3274</v>
      </c>
      <c r="B3276" s="1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3" t="s">
        <v>8271</v>
      </c>
      <c r="O3276" t="s">
        <v>8272</v>
      </c>
      <c r="P3276" s="16">
        <f t="shared" si="102"/>
        <v>42400.704537037032</v>
      </c>
      <c r="Q3276" s="17">
        <f t="shared" si="103"/>
        <v>2016</v>
      </c>
    </row>
    <row r="3277" spans="1:17" ht="48" x14ac:dyDescent="0.2">
      <c r="A3277">
        <v>3275</v>
      </c>
      <c r="B3277" s="1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3" t="s">
        <v>8271</v>
      </c>
      <c r="O3277" t="s">
        <v>8272</v>
      </c>
      <c r="P3277" s="16">
        <f t="shared" si="102"/>
        <v>42017.88045138889</v>
      </c>
      <c r="Q3277" s="17">
        <f t="shared" si="103"/>
        <v>2015</v>
      </c>
    </row>
    <row r="3278" spans="1:17" ht="48" x14ac:dyDescent="0.2">
      <c r="A3278">
        <v>3276</v>
      </c>
      <c r="B3278" s="1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8271</v>
      </c>
      <c r="O3278" t="s">
        <v>8272</v>
      </c>
      <c r="P3278" s="16">
        <f t="shared" si="102"/>
        <v>42426.949988425928</v>
      </c>
      <c r="Q3278" s="17">
        <f t="shared" si="103"/>
        <v>2016</v>
      </c>
    </row>
    <row r="3279" spans="1:17" ht="48" x14ac:dyDescent="0.2">
      <c r="A3279">
        <v>3277</v>
      </c>
      <c r="B3279" s="1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8271</v>
      </c>
      <c r="O3279" t="s">
        <v>8272</v>
      </c>
      <c r="P3279" s="16">
        <f t="shared" si="102"/>
        <v>41931.682939814818</v>
      </c>
      <c r="Q3279" s="17">
        <f t="shared" si="103"/>
        <v>2014</v>
      </c>
    </row>
    <row r="3280" spans="1:17" ht="48" x14ac:dyDescent="0.2">
      <c r="A3280">
        <v>3278</v>
      </c>
      <c r="B3280" s="1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8271</v>
      </c>
      <c r="O3280" t="s">
        <v>8272</v>
      </c>
      <c r="P3280" s="16">
        <f t="shared" si="102"/>
        <v>42124.848414351851</v>
      </c>
      <c r="Q3280" s="17">
        <f t="shared" si="103"/>
        <v>2015</v>
      </c>
    </row>
    <row r="3281" spans="1:17" ht="48" x14ac:dyDescent="0.2">
      <c r="A3281">
        <v>3279</v>
      </c>
      <c r="B3281" s="1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3" t="s">
        <v>8271</v>
      </c>
      <c r="O3281" t="s">
        <v>8272</v>
      </c>
      <c r="P3281" s="16">
        <f t="shared" si="102"/>
        <v>42431.102534722217</v>
      </c>
      <c r="Q3281" s="17">
        <f t="shared" si="103"/>
        <v>2016</v>
      </c>
    </row>
    <row r="3282" spans="1:17" ht="48" x14ac:dyDescent="0.2">
      <c r="A3282">
        <v>3280</v>
      </c>
      <c r="B3282" s="1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3" t="s">
        <v>8271</v>
      </c>
      <c r="O3282" t="s">
        <v>8272</v>
      </c>
      <c r="P3282" s="16">
        <f t="shared" si="102"/>
        <v>42121.756921296299</v>
      </c>
      <c r="Q3282" s="17">
        <f t="shared" si="103"/>
        <v>2015</v>
      </c>
    </row>
    <row r="3283" spans="1:17" ht="32" x14ac:dyDescent="0.2">
      <c r="A3283">
        <v>3281</v>
      </c>
      <c r="B3283" s="1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3" t="s">
        <v>8271</v>
      </c>
      <c r="O3283" t="s">
        <v>8272</v>
      </c>
      <c r="P3283" s="16">
        <f t="shared" si="102"/>
        <v>42219.019733796296</v>
      </c>
      <c r="Q3283" s="17">
        <f t="shared" si="103"/>
        <v>2015</v>
      </c>
    </row>
    <row r="3284" spans="1:17" ht="48" x14ac:dyDescent="0.2">
      <c r="A3284">
        <v>3282</v>
      </c>
      <c r="B3284" s="1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3" t="s">
        <v>8271</v>
      </c>
      <c r="O3284" t="s">
        <v>8272</v>
      </c>
      <c r="P3284" s="16">
        <f t="shared" si="102"/>
        <v>42445.19430555556</v>
      </c>
      <c r="Q3284" s="17">
        <f t="shared" si="103"/>
        <v>2016</v>
      </c>
    </row>
    <row r="3285" spans="1:17" ht="48" x14ac:dyDescent="0.2">
      <c r="A3285">
        <v>3283</v>
      </c>
      <c r="B3285" s="1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8271</v>
      </c>
      <c r="O3285" t="s">
        <v>8272</v>
      </c>
      <c r="P3285" s="16">
        <f t="shared" si="102"/>
        <v>42379.74418981481</v>
      </c>
      <c r="Q3285" s="17">
        <f t="shared" si="103"/>
        <v>2016</v>
      </c>
    </row>
    <row r="3286" spans="1:17" ht="48" x14ac:dyDescent="0.2">
      <c r="A3286">
        <v>3284</v>
      </c>
      <c r="B3286" s="1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3" t="s">
        <v>8271</v>
      </c>
      <c r="O3286" t="s">
        <v>8272</v>
      </c>
      <c r="P3286" s="16">
        <f t="shared" si="102"/>
        <v>42380.884872685187</v>
      </c>
      <c r="Q3286" s="17">
        <f t="shared" si="103"/>
        <v>2016</v>
      </c>
    </row>
    <row r="3287" spans="1:17" ht="16" x14ac:dyDescent="0.2">
      <c r="A3287">
        <v>3285</v>
      </c>
      <c r="B3287" s="1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3" t="s">
        <v>8271</v>
      </c>
      <c r="O3287" t="s">
        <v>8272</v>
      </c>
      <c r="P3287" s="16">
        <f t="shared" si="102"/>
        <v>42762.942430555559</v>
      </c>
      <c r="Q3287" s="17">
        <f t="shared" si="103"/>
        <v>2017</v>
      </c>
    </row>
    <row r="3288" spans="1:17" ht="48" x14ac:dyDescent="0.2">
      <c r="A3288">
        <v>3286</v>
      </c>
      <c r="B3288" s="1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3" t="s">
        <v>8271</v>
      </c>
      <c r="O3288" t="s">
        <v>8272</v>
      </c>
      <c r="P3288" s="16">
        <f t="shared" si="102"/>
        <v>42567.840069444443</v>
      </c>
      <c r="Q3288" s="17">
        <f t="shared" si="103"/>
        <v>2016</v>
      </c>
    </row>
    <row r="3289" spans="1:17" ht="32" x14ac:dyDescent="0.2">
      <c r="A3289">
        <v>3287</v>
      </c>
      <c r="B3289" s="1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8271</v>
      </c>
      <c r="O3289" t="s">
        <v>8272</v>
      </c>
      <c r="P3289" s="16">
        <f t="shared" si="102"/>
        <v>42311.750324074077</v>
      </c>
      <c r="Q3289" s="17">
        <f t="shared" si="103"/>
        <v>2015</v>
      </c>
    </row>
    <row r="3290" spans="1:17" ht="48" x14ac:dyDescent="0.2">
      <c r="A3290">
        <v>3288</v>
      </c>
      <c r="B3290" s="1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8271</v>
      </c>
      <c r="O3290" t="s">
        <v>8272</v>
      </c>
      <c r="P3290" s="16">
        <f t="shared" si="102"/>
        <v>42505.774479166663</v>
      </c>
      <c r="Q3290" s="17">
        <f t="shared" si="103"/>
        <v>2016</v>
      </c>
    </row>
    <row r="3291" spans="1:17" ht="48" x14ac:dyDescent="0.2">
      <c r="A3291">
        <v>3289</v>
      </c>
      <c r="B3291" s="1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8271</v>
      </c>
      <c r="O3291" t="s">
        <v>8272</v>
      </c>
      <c r="P3291" s="16">
        <f t="shared" si="102"/>
        <v>42758.368078703701</v>
      </c>
      <c r="Q3291" s="17">
        <f t="shared" si="103"/>
        <v>2017</v>
      </c>
    </row>
    <row r="3292" spans="1:17" ht="80" x14ac:dyDescent="0.2">
      <c r="A3292">
        <v>3290</v>
      </c>
      <c r="B3292" s="1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8271</v>
      </c>
      <c r="O3292" t="s">
        <v>8272</v>
      </c>
      <c r="P3292" s="16">
        <f t="shared" si="102"/>
        <v>42775.51494212963</v>
      </c>
      <c r="Q3292" s="17">
        <f t="shared" si="103"/>
        <v>2017</v>
      </c>
    </row>
    <row r="3293" spans="1:17" ht="48" x14ac:dyDescent="0.2">
      <c r="A3293">
        <v>3291</v>
      </c>
      <c r="B3293" s="1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3" t="s">
        <v>8271</v>
      </c>
      <c r="O3293" t="s">
        <v>8272</v>
      </c>
      <c r="P3293" s="16">
        <f t="shared" si="102"/>
        <v>42232.702546296292</v>
      </c>
      <c r="Q3293" s="17">
        <f t="shared" si="103"/>
        <v>2015</v>
      </c>
    </row>
    <row r="3294" spans="1:17" ht="48" x14ac:dyDescent="0.2">
      <c r="A3294">
        <v>3292</v>
      </c>
      <c r="B3294" s="1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8271</v>
      </c>
      <c r="O3294" t="s">
        <v>8272</v>
      </c>
      <c r="P3294" s="16">
        <f t="shared" si="102"/>
        <v>42282.770231481481</v>
      </c>
      <c r="Q3294" s="17">
        <f t="shared" si="103"/>
        <v>2015</v>
      </c>
    </row>
    <row r="3295" spans="1:17" ht="48" x14ac:dyDescent="0.2">
      <c r="A3295">
        <v>3293</v>
      </c>
      <c r="B3295" s="1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8271</v>
      </c>
      <c r="O3295" t="s">
        <v>8272</v>
      </c>
      <c r="P3295" s="16">
        <f t="shared" si="102"/>
        <v>42768.425370370373</v>
      </c>
      <c r="Q3295" s="17">
        <f t="shared" si="103"/>
        <v>2017</v>
      </c>
    </row>
    <row r="3296" spans="1:17" ht="48" x14ac:dyDescent="0.2">
      <c r="A3296">
        <v>3294</v>
      </c>
      <c r="B3296" s="1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8271</v>
      </c>
      <c r="O3296" t="s">
        <v>8272</v>
      </c>
      <c r="P3296" s="16">
        <f t="shared" si="102"/>
        <v>42141.541134259256</v>
      </c>
      <c r="Q3296" s="17">
        <f t="shared" si="103"/>
        <v>2015</v>
      </c>
    </row>
    <row r="3297" spans="1:17" ht="48" x14ac:dyDescent="0.2">
      <c r="A3297">
        <v>3295</v>
      </c>
      <c r="B3297" s="1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8271</v>
      </c>
      <c r="O3297" t="s">
        <v>8272</v>
      </c>
      <c r="P3297" s="16">
        <f t="shared" si="102"/>
        <v>42609.442465277782</v>
      </c>
      <c r="Q3297" s="17">
        <f t="shared" si="103"/>
        <v>2016</v>
      </c>
    </row>
    <row r="3298" spans="1:17" ht="48" x14ac:dyDescent="0.2">
      <c r="A3298">
        <v>3296</v>
      </c>
      <c r="B3298" s="1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8271</v>
      </c>
      <c r="O3298" t="s">
        <v>8272</v>
      </c>
      <c r="P3298" s="16">
        <f t="shared" si="102"/>
        <v>42309.756620370375</v>
      </c>
      <c r="Q3298" s="17">
        <f t="shared" si="103"/>
        <v>2015</v>
      </c>
    </row>
    <row r="3299" spans="1:17" ht="48" x14ac:dyDescent="0.2">
      <c r="A3299">
        <v>3297</v>
      </c>
      <c r="B3299" s="1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8271</v>
      </c>
      <c r="O3299" t="s">
        <v>8272</v>
      </c>
      <c r="P3299" s="16">
        <f t="shared" si="102"/>
        <v>42193.771481481483</v>
      </c>
      <c r="Q3299" s="17">
        <f t="shared" si="103"/>
        <v>2015</v>
      </c>
    </row>
    <row r="3300" spans="1:17" ht="48" x14ac:dyDescent="0.2">
      <c r="A3300">
        <v>3298</v>
      </c>
      <c r="B3300" s="1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3" t="s">
        <v>8271</v>
      </c>
      <c r="O3300" t="s">
        <v>8272</v>
      </c>
      <c r="P3300" s="16">
        <f t="shared" si="102"/>
        <v>42239.957962962959</v>
      </c>
      <c r="Q3300" s="17">
        <f t="shared" si="103"/>
        <v>2015</v>
      </c>
    </row>
    <row r="3301" spans="1:17" ht="48" x14ac:dyDescent="0.2">
      <c r="A3301">
        <v>3299</v>
      </c>
      <c r="B3301" s="1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3" t="s">
        <v>8271</v>
      </c>
      <c r="O3301" t="s">
        <v>8272</v>
      </c>
      <c r="P3301" s="16">
        <f t="shared" si="102"/>
        <v>42261.917395833334</v>
      </c>
      <c r="Q3301" s="17">
        <f t="shared" si="103"/>
        <v>2015</v>
      </c>
    </row>
    <row r="3302" spans="1:17" ht="48" x14ac:dyDescent="0.2">
      <c r="A3302">
        <v>3300</v>
      </c>
      <c r="B3302" s="1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3" t="s">
        <v>8271</v>
      </c>
      <c r="O3302" t="s">
        <v>8272</v>
      </c>
      <c r="P3302" s="16">
        <f t="shared" si="102"/>
        <v>42102.743773148148</v>
      </c>
      <c r="Q3302" s="17">
        <f t="shared" si="103"/>
        <v>2015</v>
      </c>
    </row>
    <row r="3303" spans="1:17" ht="48" x14ac:dyDescent="0.2">
      <c r="A3303">
        <v>3301</v>
      </c>
      <c r="B3303" s="1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3" t="s">
        <v>8271</v>
      </c>
      <c r="O3303" t="s">
        <v>8272</v>
      </c>
      <c r="P3303" s="16">
        <f t="shared" si="102"/>
        <v>42538.73583333334</v>
      </c>
      <c r="Q3303" s="17">
        <f t="shared" si="103"/>
        <v>2016</v>
      </c>
    </row>
    <row r="3304" spans="1:17" ht="16" x14ac:dyDescent="0.2">
      <c r="A3304">
        <v>3302</v>
      </c>
      <c r="B3304" s="1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8271</v>
      </c>
      <c r="O3304" t="s">
        <v>8272</v>
      </c>
      <c r="P3304" s="16">
        <f t="shared" si="102"/>
        <v>42681.35157407407</v>
      </c>
      <c r="Q3304" s="17">
        <f t="shared" si="103"/>
        <v>2016</v>
      </c>
    </row>
    <row r="3305" spans="1:17" ht="48" x14ac:dyDescent="0.2">
      <c r="A3305">
        <v>3303</v>
      </c>
      <c r="B3305" s="1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3" t="s">
        <v>8271</v>
      </c>
      <c r="O3305" t="s">
        <v>8272</v>
      </c>
      <c r="P3305" s="16">
        <f t="shared" si="102"/>
        <v>42056.65143518518</v>
      </c>
      <c r="Q3305" s="17">
        <f t="shared" si="103"/>
        <v>2015</v>
      </c>
    </row>
    <row r="3306" spans="1:17" ht="48" x14ac:dyDescent="0.2">
      <c r="A3306">
        <v>3304</v>
      </c>
      <c r="B3306" s="1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3" t="s">
        <v>8271</v>
      </c>
      <c r="O3306" t="s">
        <v>8272</v>
      </c>
      <c r="P3306" s="16">
        <f t="shared" si="102"/>
        <v>42696.624444444446</v>
      </c>
      <c r="Q3306" s="17">
        <f t="shared" si="103"/>
        <v>2016</v>
      </c>
    </row>
    <row r="3307" spans="1:17" ht="48" x14ac:dyDescent="0.2">
      <c r="A3307">
        <v>3305</v>
      </c>
      <c r="B3307" s="1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3" t="s">
        <v>8271</v>
      </c>
      <c r="O3307" t="s">
        <v>8272</v>
      </c>
      <c r="P3307" s="16">
        <f t="shared" si="102"/>
        <v>42186.855879629627</v>
      </c>
      <c r="Q3307" s="17">
        <f t="shared" si="103"/>
        <v>2015</v>
      </c>
    </row>
    <row r="3308" spans="1:17" ht="48" x14ac:dyDescent="0.2">
      <c r="A3308">
        <v>3306</v>
      </c>
      <c r="B3308" s="1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3" t="s">
        <v>8271</v>
      </c>
      <c r="O3308" t="s">
        <v>8272</v>
      </c>
      <c r="P3308" s="16">
        <f t="shared" si="102"/>
        <v>42493.219236111108</v>
      </c>
      <c r="Q3308" s="17">
        <f t="shared" si="103"/>
        <v>2016</v>
      </c>
    </row>
    <row r="3309" spans="1:17" ht="48" x14ac:dyDescent="0.2">
      <c r="A3309">
        <v>3307</v>
      </c>
      <c r="B3309" s="1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3" t="s">
        <v>8271</v>
      </c>
      <c r="O3309" t="s">
        <v>8272</v>
      </c>
      <c r="P3309" s="16">
        <f t="shared" si="102"/>
        <v>42475.057164351849</v>
      </c>
      <c r="Q3309" s="17">
        <f t="shared" si="103"/>
        <v>2016</v>
      </c>
    </row>
    <row r="3310" spans="1:17" ht="48" x14ac:dyDescent="0.2">
      <c r="A3310">
        <v>3308</v>
      </c>
      <c r="B3310" s="1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3" t="s">
        <v>8271</v>
      </c>
      <c r="O3310" t="s">
        <v>8272</v>
      </c>
      <c r="P3310" s="16">
        <f t="shared" si="102"/>
        <v>42452.876909722225</v>
      </c>
      <c r="Q3310" s="17">
        <f t="shared" si="103"/>
        <v>2016</v>
      </c>
    </row>
    <row r="3311" spans="1:17" ht="32" x14ac:dyDescent="0.2">
      <c r="A3311">
        <v>3309</v>
      </c>
      <c r="B3311" s="1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8271</v>
      </c>
      <c r="O3311" t="s">
        <v>8272</v>
      </c>
      <c r="P3311" s="16">
        <f t="shared" si="102"/>
        <v>42628.650208333333</v>
      </c>
      <c r="Q3311" s="17">
        <f t="shared" si="103"/>
        <v>2016</v>
      </c>
    </row>
    <row r="3312" spans="1:17" ht="32" x14ac:dyDescent="0.2">
      <c r="A3312">
        <v>3310</v>
      </c>
      <c r="B3312" s="1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3" t="s">
        <v>8271</v>
      </c>
      <c r="O3312" t="s">
        <v>8272</v>
      </c>
      <c r="P3312" s="16">
        <f t="shared" si="102"/>
        <v>42253.928530092591</v>
      </c>
      <c r="Q3312" s="17">
        <f t="shared" si="103"/>
        <v>2015</v>
      </c>
    </row>
    <row r="3313" spans="1:17" ht="48" x14ac:dyDescent="0.2">
      <c r="A3313">
        <v>3311</v>
      </c>
      <c r="B3313" s="1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3" t="s">
        <v>8271</v>
      </c>
      <c r="O3313" t="s">
        <v>8272</v>
      </c>
      <c r="P3313" s="16">
        <f t="shared" si="102"/>
        <v>42264.29178240741</v>
      </c>
      <c r="Q3313" s="17">
        <f t="shared" si="103"/>
        <v>2015</v>
      </c>
    </row>
    <row r="3314" spans="1:17" ht="48" x14ac:dyDescent="0.2">
      <c r="A3314">
        <v>3312</v>
      </c>
      <c r="B3314" s="1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3" t="s">
        <v>8271</v>
      </c>
      <c r="O3314" t="s">
        <v>8272</v>
      </c>
      <c r="P3314" s="16">
        <f t="shared" si="102"/>
        <v>42664.809560185182</v>
      </c>
      <c r="Q3314" s="17">
        <f t="shared" si="103"/>
        <v>2016</v>
      </c>
    </row>
    <row r="3315" spans="1:17" ht="48" x14ac:dyDescent="0.2">
      <c r="A3315">
        <v>3313</v>
      </c>
      <c r="B3315" s="1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3" t="s">
        <v>8271</v>
      </c>
      <c r="O3315" t="s">
        <v>8272</v>
      </c>
      <c r="P3315" s="16">
        <f t="shared" si="102"/>
        <v>42382.244409722218</v>
      </c>
      <c r="Q3315" s="17">
        <f t="shared" si="103"/>
        <v>2016</v>
      </c>
    </row>
    <row r="3316" spans="1:17" ht="48" x14ac:dyDescent="0.2">
      <c r="A3316">
        <v>3314</v>
      </c>
      <c r="B3316" s="1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8271</v>
      </c>
      <c r="O3316" t="s">
        <v>8272</v>
      </c>
      <c r="P3316" s="16">
        <f t="shared" si="102"/>
        <v>42105.267488425925</v>
      </c>
      <c r="Q3316" s="17">
        <f t="shared" si="103"/>
        <v>2015</v>
      </c>
    </row>
    <row r="3317" spans="1:17" ht="48" x14ac:dyDescent="0.2">
      <c r="A3317">
        <v>3315</v>
      </c>
      <c r="B3317" s="1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8271</v>
      </c>
      <c r="O3317" t="s">
        <v>8272</v>
      </c>
      <c r="P3317" s="16">
        <f t="shared" si="102"/>
        <v>42466.303715277783</v>
      </c>
      <c r="Q3317" s="17">
        <f t="shared" si="103"/>
        <v>2016</v>
      </c>
    </row>
    <row r="3318" spans="1:17" ht="80" x14ac:dyDescent="0.2">
      <c r="A3318">
        <v>3316</v>
      </c>
      <c r="B3318" s="1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3" t="s">
        <v>8271</v>
      </c>
      <c r="O3318" t="s">
        <v>8272</v>
      </c>
      <c r="P3318" s="16">
        <f t="shared" si="102"/>
        <v>41826.871238425927</v>
      </c>
      <c r="Q3318" s="17">
        <f t="shared" si="103"/>
        <v>2014</v>
      </c>
    </row>
    <row r="3319" spans="1:17" ht="48" x14ac:dyDescent="0.2">
      <c r="A3319">
        <v>3317</v>
      </c>
      <c r="B3319" s="1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3" t="s">
        <v>8271</v>
      </c>
      <c r="O3319" t="s">
        <v>8272</v>
      </c>
      <c r="P3319" s="16">
        <f t="shared" si="102"/>
        <v>42499.039629629624</v>
      </c>
      <c r="Q3319" s="17">
        <f t="shared" si="103"/>
        <v>2016</v>
      </c>
    </row>
    <row r="3320" spans="1:17" ht="32" x14ac:dyDescent="0.2">
      <c r="A3320">
        <v>3318</v>
      </c>
      <c r="B3320" s="1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8271</v>
      </c>
      <c r="O3320" t="s">
        <v>8272</v>
      </c>
      <c r="P3320" s="16">
        <f t="shared" si="102"/>
        <v>42431.302002314813</v>
      </c>
      <c r="Q3320" s="17">
        <f t="shared" si="103"/>
        <v>2016</v>
      </c>
    </row>
    <row r="3321" spans="1:17" ht="48" x14ac:dyDescent="0.2">
      <c r="A3321">
        <v>3319</v>
      </c>
      <c r="B3321" s="1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8271</v>
      </c>
      <c r="O3321" t="s">
        <v>8272</v>
      </c>
      <c r="P3321" s="16">
        <f t="shared" si="102"/>
        <v>41990.585486111115</v>
      </c>
      <c r="Q3321" s="17">
        <f t="shared" si="103"/>
        <v>2014</v>
      </c>
    </row>
    <row r="3322" spans="1:17" ht="48" x14ac:dyDescent="0.2">
      <c r="A3322">
        <v>3320</v>
      </c>
      <c r="B3322" s="1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3" t="s">
        <v>8271</v>
      </c>
      <c r="O3322" t="s">
        <v>8272</v>
      </c>
      <c r="P3322" s="16">
        <f t="shared" si="102"/>
        <v>42513.045798611114</v>
      </c>
      <c r="Q3322" s="17">
        <f t="shared" si="103"/>
        <v>2016</v>
      </c>
    </row>
    <row r="3323" spans="1:17" ht="48" x14ac:dyDescent="0.2">
      <c r="A3323">
        <v>3321</v>
      </c>
      <c r="B3323" s="1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3" t="s">
        <v>8271</v>
      </c>
      <c r="O3323" t="s">
        <v>8272</v>
      </c>
      <c r="P3323" s="16">
        <f t="shared" si="102"/>
        <v>41914.100289351853</v>
      </c>
      <c r="Q3323" s="17">
        <f t="shared" si="103"/>
        <v>2014</v>
      </c>
    </row>
    <row r="3324" spans="1:17" ht="48" x14ac:dyDescent="0.2">
      <c r="A3324">
        <v>3322</v>
      </c>
      <c r="B3324" s="1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3" t="s">
        <v>8271</v>
      </c>
      <c r="O3324" t="s">
        <v>8272</v>
      </c>
      <c r="P3324" s="16">
        <f t="shared" si="102"/>
        <v>42521.010370370372</v>
      </c>
      <c r="Q3324" s="17">
        <f t="shared" si="103"/>
        <v>2016</v>
      </c>
    </row>
    <row r="3325" spans="1:17" ht="48" x14ac:dyDescent="0.2">
      <c r="A3325">
        <v>3323</v>
      </c>
      <c r="B3325" s="1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8271</v>
      </c>
      <c r="O3325" t="s">
        <v>8272</v>
      </c>
      <c r="P3325" s="16">
        <f t="shared" si="102"/>
        <v>42608.36583333333</v>
      </c>
      <c r="Q3325" s="17">
        <f t="shared" si="103"/>
        <v>2016</v>
      </c>
    </row>
    <row r="3326" spans="1:17" ht="32" x14ac:dyDescent="0.2">
      <c r="A3326">
        <v>3324</v>
      </c>
      <c r="B3326" s="1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8271</v>
      </c>
      <c r="O3326" t="s">
        <v>8272</v>
      </c>
      <c r="P3326" s="16">
        <f t="shared" si="102"/>
        <v>42512.58321759259</v>
      </c>
      <c r="Q3326" s="17">
        <f t="shared" si="103"/>
        <v>2016</v>
      </c>
    </row>
    <row r="3327" spans="1:17" ht="48" x14ac:dyDescent="0.2">
      <c r="A3327">
        <v>3325</v>
      </c>
      <c r="B3327" s="1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8271</v>
      </c>
      <c r="O3327" t="s">
        <v>8272</v>
      </c>
      <c r="P3327" s="16">
        <f t="shared" si="102"/>
        <v>42064.785613425927</v>
      </c>
      <c r="Q3327" s="17">
        <f t="shared" si="103"/>
        <v>2015</v>
      </c>
    </row>
    <row r="3328" spans="1:17" ht="48" x14ac:dyDescent="0.2">
      <c r="A3328">
        <v>3326</v>
      </c>
      <c r="B3328" s="1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3" t="s">
        <v>8271</v>
      </c>
      <c r="O3328" t="s">
        <v>8272</v>
      </c>
      <c r="P3328" s="16">
        <f t="shared" si="102"/>
        <v>42041.714178240742</v>
      </c>
      <c r="Q3328" s="17">
        <f t="shared" si="103"/>
        <v>2015</v>
      </c>
    </row>
    <row r="3329" spans="1:17" ht="48" x14ac:dyDescent="0.2">
      <c r="A3329">
        <v>3327</v>
      </c>
      <c r="B3329" s="1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8271</v>
      </c>
      <c r="O3329" t="s">
        <v>8272</v>
      </c>
      <c r="P3329" s="16">
        <f t="shared" si="102"/>
        <v>42468.374606481477</v>
      </c>
      <c r="Q3329" s="17">
        <f t="shared" si="103"/>
        <v>2016</v>
      </c>
    </row>
    <row r="3330" spans="1:17" ht="48" x14ac:dyDescent="0.2">
      <c r="A3330">
        <v>3328</v>
      </c>
      <c r="B3330" s="1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3" t="s">
        <v>8271</v>
      </c>
      <c r="O3330" t="s">
        <v>8272</v>
      </c>
      <c r="P3330" s="16">
        <f t="shared" si="102"/>
        <v>41822.57503472222</v>
      </c>
      <c r="Q3330" s="17">
        <f t="shared" si="103"/>
        <v>2014</v>
      </c>
    </row>
    <row r="3331" spans="1:17" ht="48" x14ac:dyDescent="0.2">
      <c r="A3331">
        <v>3329</v>
      </c>
      <c r="B3331" s="1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8271</v>
      </c>
      <c r="O3331" t="s">
        <v>8272</v>
      </c>
      <c r="P3331" s="16">
        <f t="shared" ref="P3331:P3394" si="104">(((J3331/60)/60)/24)+DATE(1970,1,1)</f>
        <v>41837.323009259257</v>
      </c>
      <c r="Q3331" s="17">
        <f t="shared" ref="Q3331:Q3394" si="105">YEAR(P3331)</f>
        <v>2014</v>
      </c>
    </row>
    <row r="3332" spans="1:17" ht="48" x14ac:dyDescent="0.2">
      <c r="A3332">
        <v>3330</v>
      </c>
      <c r="B3332" s="1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8271</v>
      </c>
      <c r="O3332" t="s">
        <v>8272</v>
      </c>
      <c r="P3332" s="16">
        <f t="shared" si="104"/>
        <v>42065.887361111112</v>
      </c>
      <c r="Q3332" s="17">
        <f t="shared" si="105"/>
        <v>2015</v>
      </c>
    </row>
    <row r="3333" spans="1:17" ht="48" x14ac:dyDescent="0.2">
      <c r="A3333">
        <v>3331</v>
      </c>
      <c r="B3333" s="1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3" t="s">
        <v>8271</v>
      </c>
      <c r="O3333" t="s">
        <v>8272</v>
      </c>
      <c r="P3333" s="16">
        <f t="shared" si="104"/>
        <v>42248.697754629626</v>
      </c>
      <c r="Q3333" s="17">
        <f t="shared" si="105"/>
        <v>2015</v>
      </c>
    </row>
    <row r="3334" spans="1:17" ht="48" x14ac:dyDescent="0.2">
      <c r="A3334">
        <v>3332</v>
      </c>
      <c r="B3334" s="1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3" t="s">
        <v>8271</v>
      </c>
      <c r="O3334" t="s">
        <v>8272</v>
      </c>
      <c r="P3334" s="16">
        <f t="shared" si="104"/>
        <v>41809.860300925924</v>
      </c>
      <c r="Q3334" s="17">
        <f t="shared" si="105"/>
        <v>2014</v>
      </c>
    </row>
    <row r="3335" spans="1:17" ht="48" x14ac:dyDescent="0.2">
      <c r="A3335">
        <v>3333</v>
      </c>
      <c r="B3335" s="1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3" t="s">
        <v>8271</v>
      </c>
      <c r="O3335" t="s">
        <v>8272</v>
      </c>
      <c r="P3335" s="16">
        <f t="shared" si="104"/>
        <v>42148.676851851851</v>
      </c>
      <c r="Q3335" s="17">
        <f t="shared" si="105"/>
        <v>2015</v>
      </c>
    </row>
    <row r="3336" spans="1:17" ht="32" x14ac:dyDescent="0.2">
      <c r="A3336">
        <v>3334</v>
      </c>
      <c r="B3336" s="1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3" t="s">
        <v>8271</v>
      </c>
      <c r="O3336" t="s">
        <v>8272</v>
      </c>
      <c r="P3336" s="16">
        <f t="shared" si="104"/>
        <v>42185.521087962959</v>
      </c>
      <c r="Q3336" s="17">
        <f t="shared" si="105"/>
        <v>2015</v>
      </c>
    </row>
    <row r="3337" spans="1:17" ht="48" x14ac:dyDescent="0.2">
      <c r="A3337">
        <v>3335</v>
      </c>
      <c r="B3337" s="1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8271</v>
      </c>
      <c r="O3337" t="s">
        <v>8272</v>
      </c>
      <c r="P3337" s="16">
        <f t="shared" si="104"/>
        <v>41827.674143518518</v>
      </c>
      <c r="Q3337" s="17">
        <f t="shared" si="105"/>
        <v>2014</v>
      </c>
    </row>
    <row r="3338" spans="1:17" ht="48" x14ac:dyDescent="0.2">
      <c r="A3338">
        <v>3336</v>
      </c>
      <c r="B3338" s="1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8271</v>
      </c>
      <c r="O3338" t="s">
        <v>8272</v>
      </c>
      <c r="P3338" s="16">
        <f t="shared" si="104"/>
        <v>42437.398680555561</v>
      </c>
      <c r="Q3338" s="17">
        <f t="shared" si="105"/>
        <v>2016</v>
      </c>
    </row>
    <row r="3339" spans="1:17" ht="48" x14ac:dyDescent="0.2">
      <c r="A3339">
        <v>3337</v>
      </c>
      <c r="B3339" s="1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8271</v>
      </c>
      <c r="O3339" t="s">
        <v>8272</v>
      </c>
      <c r="P3339" s="16">
        <f t="shared" si="104"/>
        <v>41901.282025462962</v>
      </c>
      <c r="Q3339" s="17">
        <f t="shared" si="105"/>
        <v>2014</v>
      </c>
    </row>
    <row r="3340" spans="1:17" ht="32" x14ac:dyDescent="0.2">
      <c r="A3340">
        <v>3338</v>
      </c>
      <c r="B3340" s="1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3" t="s">
        <v>8271</v>
      </c>
      <c r="O3340" t="s">
        <v>8272</v>
      </c>
      <c r="P3340" s="16">
        <f t="shared" si="104"/>
        <v>42769.574999999997</v>
      </c>
      <c r="Q3340" s="17">
        <f t="shared" si="105"/>
        <v>2017</v>
      </c>
    </row>
    <row r="3341" spans="1:17" ht="32" x14ac:dyDescent="0.2">
      <c r="A3341">
        <v>3339</v>
      </c>
      <c r="B3341" s="1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3" t="s">
        <v>8271</v>
      </c>
      <c r="O3341" t="s">
        <v>8272</v>
      </c>
      <c r="P3341" s="16">
        <f t="shared" si="104"/>
        <v>42549.665717592594</v>
      </c>
      <c r="Q3341" s="17">
        <f t="shared" si="105"/>
        <v>2016</v>
      </c>
    </row>
    <row r="3342" spans="1:17" ht="48" x14ac:dyDescent="0.2">
      <c r="A3342">
        <v>3340</v>
      </c>
      <c r="B3342" s="1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3" t="s">
        <v>8271</v>
      </c>
      <c r="O3342" t="s">
        <v>8272</v>
      </c>
      <c r="P3342" s="16">
        <f t="shared" si="104"/>
        <v>42685.974004629628</v>
      </c>
      <c r="Q3342" s="17">
        <f t="shared" si="105"/>
        <v>2016</v>
      </c>
    </row>
    <row r="3343" spans="1:17" ht="48" x14ac:dyDescent="0.2">
      <c r="A3343">
        <v>3341</v>
      </c>
      <c r="B3343" s="1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8271</v>
      </c>
      <c r="O3343" t="s">
        <v>8272</v>
      </c>
      <c r="P3343" s="16">
        <f t="shared" si="104"/>
        <v>42510.798854166671</v>
      </c>
      <c r="Q3343" s="17">
        <f t="shared" si="105"/>
        <v>2016</v>
      </c>
    </row>
    <row r="3344" spans="1:17" ht="32" x14ac:dyDescent="0.2">
      <c r="A3344">
        <v>3342</v>
      </c>
      <c r="B3344" s="1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3" t="s">
        <v>8271</v>
      </c>
      <c r="O3344" t="s">
        <v>8272</v>
      </c>
      <c r="P3344" s="16">
        <f t="shared" si="104"/>
        <v>42062.296412037031</v>
      </c>
      <c r="Q3344" s="17">
        <f t="shared" si="105"/>
        <v>2015</v>
      </c>
    </row>
    <row r="3345" spans="1:17" ht="48" x14ac:dyDescent="0.2">
      <c r="A3345">
        <v>3343</v>
      </c>
      <c r="B3345" s="1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8271</v>
      </c>
      <c r="O3345" t="s">
        <v>8272</v>
      </c>
      <c r="P3345" s="16">
        <f t="shared" si="104"/>
        <v>42452.916481481487</v>
      </c>
      <c r="Q3345" s="17">
        <f t="shared" si="105"/>
        <v>2016</v>
      </c>
    </row>
    <row r="3346" spans="1:17" ht="48" x14ac:dyDescent="0.2">
      <c r="A3346">
        <v>3344</v>
      </c>
      <c r="B3346" s="1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3" t="s">
        <v>8271</v>
      </c>
      <c r="O3346" t="s">
        <v>8272</v>
      </c>
      <c r="P3346" s="16">
        <f t="shared" si="104"/>
        <v>41851.200150462959</v>
      </c>
      <c r="Q3346" s="17">
        <f t="shared" si="105"/>
        <v>2014</v>
      </c>
    </row>
    <row r="3347" spans="1:17" ht="48" x14ac:dyDescent="0.2">
      <c r="A3347">
        <v>3345</v>
      </c>
      <c r="B3347" s="1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3" t="s">
        <v>8271</v>
      </c>
      <c r="O3347" t="s">
        <v>8272</v>
      </c>
      <c r="P3347" s="16">
        <f t="shared" si="104"/>
        <v>42053.106111111112</v>
      </c>
      <c r="Q3347" s="17">
        <f t="shared" si="105"/>
        <v>2015</v>
      </c>
    </row>
    <row r="3348" spans="1:17" ht="48" x14ac:dyDescent="0.2">
      <c r="A3348">
        <v>3346</v>
      </c>
      <c r="B3348" s="1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3" t="s">
        <v>8271</v>
      </c>
      <c r="O3348" t="s">
        <v>8272</v>
      </c>
      <c r="P3348" s="16">
        <f t="shared" si="104"/>
        <v>42054.024421296301</v>
      </c>
      <c r="Q3348" s="17">
        <f t="shared" si="105"/>
        <v>2015</v>
      </c>
    </row>
    <row r="3349" spans="1:17" ht="48" x14ac:dyDescent="0.2">
      <c r="A3349">
        <v>3347</v>
      </c>
      <c r="B3349" s="1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8271</v>
      </c>
      <c r="O3349" t="s">
        <v>8272</v>
      </c>
      <c r="P3349" s="16">
        <f t="shared" si="104"/>
        <v>42484.551550925928</v>
      </c>
      <c r="Q3349" s="17">
        <f t="shared" si="105"/>
        <v>2016</v>
      </c>
    </row>
    <row r="3350" spans="1:17" ht="48" x14ac:dyDescent="0.2">
      <c r="A3350">
        <v>3348</v>
      </c>
      <c r="B3350" s="1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3" t="s">
        <v>8271</v>
      </c>
      <c r="O3350" t="s">
        <v>8272</v>
      </c>
      <c r="P3350" s="16">
        <f t="shared" si="104"/>
        <v>42466.558796296296</v>
      </c>
      <c r="Q3350" s="17">
        <f t="shared" si="105"/>
        <v>2016</v>
      </c>
    </row>
    <row r="3351" spans="1:17" ht="48" x14ac:dyDescent="0.2">
      <c r="A3351">
        <v>3349</v>
      </c>
      <c r="B3351" s="1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3" t="s">
        <v>8271</v>
      </c>
      <c r="O3351" t="s">
        <v>8272</v>
      </c>
      <c r="P3351" s="16">
        <f t="shared" si="104"/>
        <v>42513.110787037032</v>
      </c>
      <c r="Q3351" s="17">
        <f t="shared" si="105"/>
        <v>2016</v>
      </c>
    </row>
    <row r="3352" spans="1:17" ht="48" x14ac:dyDescent="0.2">
      <c r="A3352">
        <v>3350</v>
      </c>
      <c r="B3352" s="1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8271</v>
      </c>
      <c r="O3352" t="s">
        <v>8272</v>
      </c>
      <c r="P3352" s="16">
        <f t="shared" si="104"/>
        <v>42302.701516203699</v>
      </c>
      <c r="Q3352" s="17">
        <f t="shared" si="105"/>
        <v>2015</v>
      </c>
    </row>
    <row r="3353" spans="1:17" ht="48" x14ac:dyDescent="0.2">
      <c r="A3353">
        <v>3351</v>
      </c>
      <c r="B3353" s="1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8271</v>
      </c>
      <c r="O3353" t="s">
        <v>8272</v>
      </c>
      <c r="P3353" s="16">
        <f t="shared" si="104"/>
        <v>41806.395428240743</v>
      </c>
      <c r="Q3353" s="17">
        <f t="shared" si="105"/>
        <v>2014</v>
      </c>
    </row>
    <row r="3354" spans="1:17" ht="48" x14ac:dyDescent="0.2">
      <c r="A3354">
        <v>3352</v>
      </c>
      <c r="B3354" s="1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8271</v>
      </c>
      <c r="O3354" t="s">
        <v>8272</v>
      </c>
      <c r="P3354" s="16">
        <f t="shared" si="104"/>
        <v>42495.992800925931</v>
      </c>
      <c r="Q3354" s="17">
        <f t="shared" si="105"/>
        <v>2016</v>
      </c>
    </row>
    <row r="3355" spans="1:17" ht="48" x14ac:dyDescent="0.2">
      <c r="A3355">
        <v>3353</v>
      </c>
      <c r="B3355" s="1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8271</v>
      </c>
      <c r="O3355" t="s">
        <v>8272</v>
      </c>
      <c r="P3355" s="16">
        <f t="shared" si="104"/>
        <v>42479.432291666672</v>
      </c>
      <c r="Q3355" s="17">
        <f t="shared" si="105"/>
        <v>2016</v>
      </c>
    </row>
    <row r="3356" spans="1:17" ht="32" x14ac:dyDescent="0.2">
      <c r="A3356">
        <v>3354</v>
      </c>
      <c r="B3356" s="1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3" t="s">
        <v>8271</v>
      </c>
      <c r="O3356" t="s">
        <v>8272</v>
      </c>
      <c r="P3356" s="16">
        <f t="shared" si="104"/>
        <v>42270.7269212963</v>
      </c>
      <c r="Q3356" s="17">
        <f t="shared" si="105"/>
        <v>2015</v>
      </c>
    </row>
    <row r="3357" spans="1:17" ht="48" x14ac:dyDescent="0.2">
      <c r="A3357">
        <v>3355</v>
      </c>
      <c r="B3357" s="1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8271</v>
      </c>
      <c r="O3357" t="s">
        <v>8272</v>
      </c>
      <c r="P3357" s="16">
        <f t="shared" si="104"/>
        <v>42489.619525462964</v>
      </c>
      <c r="Q3357" s="17">
        <f t="shared" si="105"/>
        <v>2016</v>
      </c>
    </row>
    <row r="3358" spans="1:17" ht="48" x14ac:dyDescent="0.2">
      <c r="A3358">
        <v>3356</v>
      </c>
      <c r="B3358" s="1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8271</v>
      </c>
      <c r="O3358" t="s">
        <v>8272</v>
      </c>
      <c r="P3358" s="16">
        <f t="shared" si="104"/>
        <v>42536.815648148149</v>
      </c>
      <c r="Q3358" s="17">
        <f t="shared" si="105"/>
        <v>2016</v>
      </c>
    </row>
    <row r="3359" spans="1:17" ht="48" x14ac:dyDescent="0.2">
      <c r="A3359">
        <v>3357</v>
      </c>
      <c r="B3359" s="1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8271</v>
      </c>
      <c r="O3359" t="s">
        <v>8272</v>
      </c>
      <c r="P3359" s="16">
        <f t="shared" si="104"/>
        <v>41822.417939814812</v>
      </c>
      <c r="Q3359" s="17">
        <f t="shared" si="105"/>
        <v>2014</v>
      </c>
    </row>
    <row r="3360" spans="1:17" ht="48" x14ac:dyDescent="0.2">
      <c r="A3360">
        <v>3358</v>
      </c>
      <c r="B3360" s="1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3" t="s">
        <v>8271</v>
      </c>
      <c r="O3360" t="s">
        <v>8272</v>
      </c>
      <c r="P3360" s="16">
        <f t="shared" si="104"/>
        <v>41932.311099537037</v>
      </c>
      <c r="Q3360" s="17">
        <f t="shared" si="105"/>
        <v>2014</v>
      </c>
    </row>
    <row r="3361" spans="1:17" ht="32" x14ac:dyDescent="0.2">
      <c r="A3361">
        <v>3359</v>
      </c>
      <c r="B3361" s="1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3" t="s">
        <v>8271</v>
      </c>
      <c r="O3361" t="s">
        <v>8272</v>
      </c>
      <c r="P3361" s="16">
        <f t="shared" si="104"/>
        <v>42746.057106481487</v>
      </c>
      <c r="Q3361" s="17">
        <f t="shared" si="105"/>
        <v>2017</v>
      </c>
    </row>
    <row r="3362" spans="1:17" ht="32" x14ac:dyDescent="0.2">
      <c r="A3362">
        <v>3360</v>
      </c>
      <c r="B3362" s="1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8271</v>
      </c>
      <c r="O3362" t="s">
        <v>8272</v>
      </c>
      <c r="P3362" s="16">
        <f t="shared" si="104"/>
        <v>42697.082673611112</v>
      </c>
      <c r="Q3362" s="17">
        <f t="shared" si="105"/>
        <v>2016</v>
      </c>
    </row>
    <row r="3363" spans="1:17" ht="48" x14ac:dyDescent="0.2">
      <c r="A3363">
        <v>3361</v>
      </c>
      <c r="B3363" s="1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3" t="s">
        <v>8271</v>
      </c>
      <c r="O3363" t="s">
        <v>8272</v>
      </c>
      <c r="P3363" s="16">
        <f t="shared" si="104"/>
        <v>41866.025347222225</v>
      </c>
      <c r="Q3363" s="17">
        <f t="shared" si="105"/>
        <v>2014</v>
      </c>
    </row>
    <row r="3364" spans="1:17" ht="48" x14ac:dyDescent="0.2">
      <c r="A3364">
        <v>3362</v>
      </c>
      <c r="B3364" s="1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3" t="s">
        <v>8271</v>
      </c>
      <c r="O3364" t="s">
        <v>8272</v>
      </c>
      <c r="P3364" s="16">
        <f t="shared" si="104"/>
        <v>42056.091631944444</v>
      </c>
      <c r="Q3364" s="17">
        <f t="shared" si="105"/>
        <v>2015</v>
      </c>
    </row>
    <row r="3365" spans="1:17" ht="48" x14ac:dyDescent="0.2">
      <c r="A3365">
        <v>3363</v>
      </c>
      <c r="B3365" s="1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3" t="s">
        <v>8271</v>
      </c>
      <c r="O3365" t="s">
        <v>8272</v>
      </c>
      <c r="P3365" s="16">
        <f t="shared" si="104"/>
        <v>41851.771354166667</v>
      </c>
      <c r="Q3365" s="17">
        <f t="shared" si="105"/>
        <v>2014</v>
      </c>
    </row>
    <row r="3366" spans="1:17" ht="48" x14ac:dyDescent="0.2">
      <c r="A3366">
        <v>3364</v>
      </c>
      <c r="B3366" s="1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8271</v>
      </c>
      <c r="O3366" t="s">
        <v>8272</v>
      </c>
      <c r="P3366" s="16">
        <f t="shared" si="104"/>
        <v>42422.977418981478</v>
      </c>
      <c r="Q3366" s="17">
        <f t="shared" si="105"/>
        <v>2016</v>
      </c>
    </row>
    <row r="3367" spans="1:17" ht="48" x14ac:dyDescent="0.2">
      <c r="A3367">
        <v>3365</v>
      </c>
      <c r="B3367" s="1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3" t="s">
        <v>8271</v>
      </c>
      <c r="O3367" t="s">
        <v>8272</v>
      </c>
      <c r="P3367" s="16">
        <f t="shared" si="104"/>
        <v>42321.101759259262</v>
      </c>
      <c r="Q3367" s="17">
        <f t="shared" si="105"/>
        <v>2015</v>
      </c>
    </row>
    <row r="3368" spans="1:17" ht="48" x14ac:dyDescent="0.2">
      <c r="A3368">
        <v>3366</v>
      </c>
      <c r="B3368" s="1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3" t="s">
        <v>8271</v>
      </c>
      <c r="O3368" t="s">
        <v>8272</v>
      </c>
      <c r="P3368" s="16">
        <f t="shared" si="104"/>
        <v>42107.067557870367</v>
      </c>
      <c r="Q3368" s="17">
        <f t="shared" si="105"/>
        <v>2015</v>
      </c>
    </row>
    <row r="3369" spans="1:17" ht="48" x14ac:dyDescent="0.2">
      <c r="A3369">
        <v>3367</v>
      </c>
      <c r="B3369" s="1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8271</v>
      </c>
      <c r="O3369" t="s">
        <v>8272</v>
      </c>
      <c r="P3369" s="16">
        <f t="shared" si="104"/>
        <v>42192.933958333335</v>
      </c>
      <c r="Q3369" s="17">
        <f t="shared" si="105"/>
        <v>2015</v>
      </c>
    </row>
    <row r="3370" spans="1:17" ht="48" x14ac:dyDescent="0.2">
      <c r="A3370">
        <v>3368</v>
      </c>
      <c r="B3370" s="1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3" t="s">
        <v>8271</v>
      </c>
      <c r="O3370" t="s">
        <v>8272</v>
      </c>
      <c r="P3370" s="16">
        <f t="shared" si="104"/>
        <v>41969.199756944443</v>
      </c>
      <c r="Q3370" s="17">
        <f t="shared" si="105"/>
        <v>2014</v>
      </c>
    </row>
    <row r="3371" spans="1:17" ht="48" x14ac:dyDescent="0.2">
      <c r="A3371">
        <v>3369</v>
      </c>
      <c r="B3371" s="1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8271</v>
      </c>
      <c r="O3371" t="s">
        <v>8272</v>
      </c>
      <c r="P3371" s="16">
        <f t="shared" si="104"/>
        <v>42690.041435185187</v>
      </c>
      <c r="Q3371" s="17">
        <f t="shared" si="105"/>
        <v>2016</v>
      </c>
    </row>
    <row r="3372" spans="1:17" ht="32" x14ac:dyDescent="0.2">
      <c r="A3372">
        <v>3370</v>
      </c>
      <c r="B3372" s="1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3" t="s">
        <v>8271</v>
      </c>
      <c r="O3372" t="s">
        <v>8272</v>
      </c>
      <c r="P3372" s="16">
        <f t="shared" si="104"/>
        <v>42690.334317129629</v>
      </c>
      <c r="Q3372" s="17">
        <f t="shared" si="105"/>
        <v>2016</v>
      </c>
    </row>
    <row r="3373" spans="1:17" ht="32" x14ac:dyDescent="0.2">
      <c r="A3373">
        <v>3371</v>
      </c>
      <c r="B3373" s="1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3" t="s">
        <v>8271</v>
      </c>
      <c r="O3373" t="s">
        <v>8272</v>
      </c>
      <c r="P3373" s="16">
        <f t="shared" si="104"/>
        <v>42312.874594907407</v>
      </c>
      <c r="Q3373" s="17">
        <f t="shared" si="105"/>
        <v>2015</v>
      </c>
    </row>
    <row r="3374" spans="1:17" ht="48" x14ac:dyDescent="0.2">
      <c r="A3374">
        <v>3372</v>
      </c>
      <c r="B3374" s="1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3" t="s">
        <v>8271</v>
      </c>
      <c r="O3374" t="s">
        <v>8272</v>
      </c>
      <c r="P3374" s="16">
        <f t="shared" si="104"/>
        <v>41855.548101851848</v>
      </c>
      <c r="Q3374" s="17">
        <f t="shared" si="105"/>
        <v>2014</v>
      </c>
    </row>
    <row r="3375" spans="1:17" ht="48" x14ac:dyDescent="0.2">
      <c r="A3375">
        <v>3373</v>
      </c>
      <c r="B3375" s="1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8271</v>
      </c>
      <c r="O3375" t="s">
        <v>8272</v>
      </c>
      <c r="P3375" s="16">
        <f t="shared" si="104"/>
        <v>42179.854629629626</v>
      </c>
      <c r="Q3375" s="17">
        <f t="shared" si="105"/>
        <v>2015</v>
      </c>
    </row>
    <row r="3376" spans="1:17" ht="48" x14ac:dyDescent="0.2">
      <c r="A3376">
        <v>3374</v>
      </c>
      <c r="B3376" s="1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8271</v>
      </c>
      <c r="O3376" t="s">
        <v>8272</v>
      </c>
      <c r="P3376" s="16">
        <f t="shared" si="104"/>
        <v>42275.731666666667</v>
      </c>
      <c r="Q3376" s="17">
        <f t="shared" si="105"/>
        <v>2015</v>
      </c>
    </row>
    <row r="3377" spans="1:17" ht="48" x14ac:dyDescent="0.2">
      <c r="A3377">
        <v>3375</v>
      </c>
      <c r="B3377" s="1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8271</v>
      </c>
      <c r="O3377" t="s">
        <v>8272</v>
      </c>
      <c r="P3377" s="16">
        <f t="shared" si="104"/>
        <v>41765.610798611109</v>
      </c>
      <c r="Q3377" s="17">
        <f t="shared" si="105"/>
        <v>2014</v>
      </c>
    </row>
    <row r="3378" spans="1:17" ht="48" x14ac:dyDescent="0.2">
      <c r="A3378">
        <v>3376</v>
      </c>
      <c r="B3378" s="1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3" t="s">
        <v>8271</v>
      </c>
      <c r="O3378" t="s">
        <v>8272</v>
      </c>
      <c r="P3378" s="16">
        <f t="shared" si="104"/>
        <v>42059.701319444444</v>
      </c>
      <c r="Q3378" s="17">
        <f t="shared" si="105"/>
        <v>2015</v>
      </c>
    </row>
    <row r="3379" spans="1:17" ht="48" x14ac:dyDescent="0.2">
      <c r="A3379">
        <v>3377</v>
      </c>
      <c r="B3379" s="1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8271</v>
      </c>
      <c r="O3379" t="s">
        <v>8272</v>
      </c>
      <c r="P3379" s="16">
        <f t="shared" si="104"/>
        <v>42053.732627314821</v>
      </c>
      <c r="Q3379" s="17">
        <f t="shared" si="105"/>
        <v>2015</v>
      </c>
    </row>
    <row r="3380" spans="1:17" ht="48" x14ac:dyDescent="0.2">
      <c r="A3380">
        <v>3378</v>
      </c>
      <c r="B3380" s="1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8271</v>
      </c>
      <c r="O3380" t="s">
        <v>8272</v>
      </c>
      <c r="P3380" s="16">
        <f t="shared" si="104"/>
        <v>41858.355393518519</v>
      </c>
      <c r="Q3380" s="17">
        <f t="shared" si="105"/>
        <v>2014</v>
      </c>
    </row>
    <row r="3381" spans="1:17" ht="48" x14ac:dyDescent="0.2">
      <c r="A3381">
        <v>3379</v>
      </c>
      <c r="B3381" s="1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8271</v>
      </c>
      <c r="O3381" t="s">
        <v>8272</v>
      </c>
      <c r="P3381" s="16">
        <f t="shared" si="104"/>
        <v>42225.513888888891</v>
      </c>
      <c r="Q3381" s="17">
        <f t="shared" si="105"/>
        <v>2015</v>
      </c>
    </row>
    <row r="3382" spans="1:17" ht="48" x14ac:dyDescent="0.2">
      <c r="A3382">
        <v>3380</v>
      </c>
      <c r="B3382" s="1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3" t="s">
        <v>8271</v>
      </c>
      <c r="O3382" t="s">
        <v>8272</v>
      </c>
      <c r="P3382" s="16">
        <f t="shared" si="104"/>
        <v>41937.95344907407</v>
      </c>
      <c r="Q3382" s="17">
        <f t="shared" si="105"/>
        <v>2014</v>
      </c>
    </row>
    <row r="3383" spans="1:17" ht="48" x14ac:dyDescent="0.2">
      <c r="A3383">
        <v>3381</v>
      </c>
      <c r="B3383" s="1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3" t="s">
        <v>8271</v>
      </c>
      <c r="O3383" t="s">
        <v>8272</v>
      </c>
      <c r="P3383" s="16">
        <f t="shared" si="104"/>
        <v>42044.184988425928</v>
      </c>
      <c r="Q3383" s="17">
        <f t="shared" si="105"/>
        <v>2015</v>
      </c>
    </row>
    <row r="3384" spans="1:17" ht="48" x14ac:dyDescent="0.2">
      <c r="A3384">
        <v>3382</v>
      </c>
      <c r="B3384" s="1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8271</v>
      </c>
      <c r="O3384" t="s">
        <v>8272</v>
      </c>
      <c r="P3384" s="16">
        <f t="shared" si="104"/>
        <v>42559.431203703702</v>
      </c>
      <c r="Q3384" s="17">
        <f t="shared" si="105"/>
        <v>2016</v>
      </c>
    </row>
    <row r="3385" spans="1:17" ht="48" x14ac:dyDescent="0.2">
      <c r="A3385">
        <v>3383</v>
      </c>
      <c r="B3385" s="1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3" t="s">
        <v>8271</v>
      </c>
      <c r="O3385" t="s">
        <v>8272</v>
      </c>
      <c r="P3385" s="16">
        <f t="shared" si="104"/>
        <v>42524.782638888893</v>
      </c>
      <c r="Q3385" s="17">
        <f t="shared" si="105"/>
        <v>2016</v>
      </c>
    </row>
    <row r="3386" spans="1:17" ht="48" x14ac:dyDescent="0.2">
      <c r="A3386">
        <v>3384</v>
      </c>
      <c r="B3386" s="1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3" t="s">
        <v>8271</v>
      </c>
      <c r="O3386" t="s">
        <v>8272</v>
      </c>
      <c r="P3386" s="16">
        <f t="shared" si="104"/>
        <v>42292.087592592594</v>
      </c>
      <c r="Q3386" s="17">
        <f t="shared" si="105"/>
        <v>2015</v>
      </c>
    </row>
    <row r="3387" spans="1:17" ht="48" x14ac:dyDescent="0.2">
      <c r="A3387">
        <v>3385</v>
      </c>
      <c r="B3387" s="1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3" t="s">
        <v>8271</v>
      </c>
      <c r="O3387" t="s">
        <v>8272</v>
      </c>
      <c r="P3387" s="16">
        <f t="shared" si="104"/>
        <v>41953.8675</v>
      </c>
      <c r="Q3387" s="17">
        <f t="shared" si="105"/>
        <v>2014</v>
      </c>
    </row>
    <row r="3388" spans="1:17" ht="48" x14ac:dyDescent="0.2">
      <c r="A3388">
        <v>3386</v>
      </c>
      <c r="B3388" s="1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3" t="s">
        <v>8271</v>
      </c>
      <c r="O3388" t="s">
        <v>8272</v>
      </c>
      <c r="P3388" s="16">
        <f t="shared" si="104"/>
        <v>41946.644745370373</v>
      </c>
      <c r="Q3388" s="17">
        <f t="shared" si="105"/>
        <v>2014</v>
      </c>
    </row>
    <row r="3389" spans="1:17" ht="48" x14ac:dyDescent="0.2">
      <c r="A3389">
        <v>3387</v>
      </c>
      <c r="B3389" s="1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3" t="s">
        <v>8271</v>
      </c>
      <c r="O3389" t="s">
        <v>8272</v>
      </c>
      <c r="P3389" s="16">
        <f t="shared" si="104"/>
        <v>41947.762592592589</v>
      </c>
      <c r="Q3389" s="17">
        <f t="shared" si="105"/>
        <v>2014</v>
      </c>
    </row>
    <row r="3390" spans="1:17" ht="48" x14ac:dyDescent="0.2">
      <c r="A3390">
        <v>3388</v>
      </c>
      <c r="B3390" s="1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8271</v>
      </c>
      <c r="O3390" t="s">
        <v>8272</v>
      </c>
      <c r="P3390" s="16">
        <f t="shared" si="104"/>
        <v>42143.461122685185</v>
      </c>
      <c r="Q3390" s="17">
        <f t="shared" si="105"/>
        <v>2015</v>
      </c>
    </row>
    <row r="3391" spans="1:17" ht="48" x14ac:dyDescent="0.2">
      <c r="A3391">
        <v>3389</v>
      </c>
      <c r="B3391" s="1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3" t="s">
        <v>8271</v>
      </c>
      <c r="O3391" t="s">
        <v>8272</v>
      </c>
      <c r="P3391" s="16">
        <f t="shared" si="104"/>
        <v>42494.563449074078</v>
      </c>
      <c r="Q3391" s="17">
        <f t="shared" si="105"/>
        <v>2016</v>
      </c>
    </row>
    <row r="3392" spans="1:17" ht="48" x14ac:dyDescent="0.2">
      <c r="A3392">
        <v>3390</v>
      </c>
      <c r="B3392" s="1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3" t="s">
        <v>8271</v>
      </c>
      <c r="O3392" t="s">
        <v>8272</v>
      </c>
      <c r="P3392" s="16">
        <f t="shared" si="104"/>
        <v>41815.774826388886</v>
      </c>
      <c r="Q3392" s="17">
        <f t="shared" si="105"/>
        <v>2014</v>
      </c>
    </row>
    <row r="3393" spans="1:17" ht="48" x14ac:dyDescent="0.2">
      <c r="A3393">
        <v>3391</v>
      </c>
      <c r="B3393" s="1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3" t="s">
        <v>8271</v>
      </c>
      <c r="O3393" t="s">
        <v>8272</v>
      </c>
      <c r="P3393" s="16">
        <f t="shared" si="104"/>
        <v>41830.545694444445</v>
      </c>
      <c r="Q3393" s="17">
        <f t="shared" si="105"/>
        <v>2014</v>
      </c>
    </row>
    <row r="3394" spans="1:17" ht="48" x14ac:dyDescent="0.2">
      <c r="A3394">
        <v>3392</v>
      </c>
      <c r="B3394" s="1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8271</v>
      </c>
      <c r="O3394" t="s">
        <v>8272</v>
      </c>
      <c r="P3394" s="16">
        <f t="shared" si="104"/>
        <v>42446.845543981486</v>
      </c>
      <c r="Q3394" s="17">
        <f t="shared" si="105"/>
        <v>2016</v>
      </c>
    </row>
    <row r="3395" spans="1:17" ht="48" x14ac:dyDescent="0.2">
      <c r="A3395">
        <v>3393</v>
      </c>
      <c r="B3395" s="1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3" t="s">
        <v>8271</v>
      </c>
      <c r="O3395" t="s">
        <v>8272</v>
      </c>
      <c r="P3395" s="16">
        <f t="shared" ref="P3395:P3458" si="106">(((J3395/60)/60)/24)+DATE(1970,1,1)</f>
        <v>41923.921643518523</v>
      </c>
      <c r="Q3395" s="17">
        <f t="shared" ref="Q3395:Q3458" si="107">YEAR(P3395)</f>
        <v>2014</v>
      </c>
    </row>
    <row r="3396" spans="1:17" ht="48" x14ac:dyDescent="0.2">
      <c r="A3396">
        <v>3394</v>
      </c>
      <c r="B3396" s="1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8271</v>
      </c>
      <c r="O3396" t="s">
        <v>8272</v>
      </c>
      <c r="P3396" s="16">
        <f t="shared" si="106"/>
        <v>41817.59542824074</v>
      </c>
      <c r="Q3396" s="17">
        <f t="shared" si="107"/>
        <v>2014</v>
      </c>
    </row>
    <row r="3397" spans="1:17" ht="32" x14ac:dyDescent="0.2">
      <c r="A3397">
        <v>3395</v>
      </c>
      <c r="B3397" s="1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8271</v>
      </c>
      <c r="O3397" t="s">
        <v>8272</v>
      </c>
      <c r="P3397" s="16">
        <f t="shared" si="106"/>
        <v>42140.712314814817</v>
      </c>
      <c r="Q3397" s="17">
        <f t="shared" si="107"/>
        <v>2015</v>
      </c>
    </row>
    <row r="3398" spans="1:17" ht="48" x14ac:dyDescent="0.2">
      <c r="A3398">
        <v>3396</v>
      </c>
      <c r="B3398" s="1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3" t="s">
        <v>8271</v>
      </c>
      <c r="O3398" t="s">
        <v>8272</v>
      </c>
      <c r="P3398" s="16">
        <f t="shared" si="106"/>
        <v>41764.44663194444</v>
      </c>
      <c r="Q3398" s="17">
        <f t="shared" si="107"/>
        <v>2014</v>
      </c>
    </row>
    <row r="3399" spans="1:17" ht="32" x14ac:dyDescent="0.2">
      <c r="A3399">
        <v>3397</v>
      </c>
      <c r="B3399" s="1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8271</v>
      </c>
      <c r="O3399" t="s">
        <v>8272</v>
      </c>
      <c r="P3399" s="16">
        <f t="shared" si="106"/>
        <v>42378.478344907402</v>
      </c>
      <c r="Q3399" s="17">
        <f t="shared" si="107"/>
        <v>2016</v>
      </c>
    </row>
    <row r="3400" spans="1:17" ht="48" x14ac:dyDescent="0.2">
      <c r="A3400">
        <v>3398</v>
      </c>
      <c r="B3400" s="1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3" t="s">
        <v>8271</v>
      </c>
      <c r="O3400" t="s">
        <v>8272</v>
      </c>
      <c r="P3400" s="16">
        <f t="shared" si="106"/>
        <v>41941.75203703704</v>
      </c>
      <c r="Q3400" s="17">
        <f t="shared" si="107"/>
        <v>2014</v>
      </c>
    </row>
    <row r="3401" spans="1:17" ht="48" x14ac:dyDescent="0.2">
      <c r="A3401">
        <v>3399</v>
      </c>
      <c r="B3401" s="1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8271</v>
      </c>
      <c r="O3401" t="s">
        <v>8272</v>
      </c>
      <c r="P3401" s="16">
        <f t="shared" si="106"/>
        <v>42026.920428240745</v>
      </c>
      <c r="Q3401" s="17">
        <f t="shared" si="107"/>
        <v>2015</v>
      </c>
    </row>
    <row r="3402" spans="1:17" ht="48" x14ac:dyDescent="0.2">
      <c r="A3402">
        <v>3400</v>
      </c>
      <c r="B3402" s="1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3" t="s">
        <v>8271</v>
      </c>
      <c r="O3402" t="s">
        <v>8272</v>
      </c>
      <c r="P3402" s="16">
        <f t="shared" si="106"/>
        <v>41834.953865740739</v>
      </c>
      <c r="Q3402" s="17">
        <f t="shared" si="107"/>
        <v>2014</v>
      </c>
    </row>
    <row r="3403" spans="1:17" ht="48" x14ac:dyDescent="0.2">
      <c r="A3403">
        <v>3401</v>
      </c>
      <c r="B3403" s="1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8271</v>
      </c>
      <c r="O3403" t="s">
        <v>8272</v>
      </c>
      <c r="P3403" s="16">
        <f t="shared" si="106"/>
        <v>42193.723912037036</v>
      </c>
      <c r="Q3403" s="17">
        <f t="shared" si="107"/>
        <v>2015</v>
      </c>
    </row>
    <row r="3404" spans="1:17" ht="48" x14ac:dyDescent="0.2">
      <c r="A3404">
        <v>3402</v>
      </c>
      <c r="B3404" s="1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3" t="s">
        <v>8271</v>
      </c>
      <c r="O3404" t="s">
        <v>8272</v>
      </c>
      <c r="P3404" s="16">
        <f t="shared" si="106"/>
        <v>42290.61855324074</v>
      </c>
      <c r="Q3404" s="17">
        <f t="shared" si="107"/>
        <v>2015</v>
      </c>
    </row>
    <row r="3405" spans="1:17" ht="48" x14ac:dyDescent="0.2">
      <c r="A3405">
        <v>3403</v>
      </c>
      <c r="B3405" s="1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8271</v>
      </c>
      <c r="O3405" t="s">
        <v>8272</v>
      </c>
      <c r="P3405" s="16">
        <f t="shared" si="106"/>
        <v>42150.462083333332</v>
      </c>
      <c r="Q3405" s="17">
        <f t="shared" si="107"/>
        <v>2015</v>
      </c>
    </row>
    <row r="3406" spans="1:17" ht="48" x14ac:dyDescent="0.2">
      <c r="A3406">
        <v>3404</v>
      </c>
      <c r="B3406" s="1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3" t="s">
        <v>8271</v>
      </c>
      <c r="O3406" t="s">
        <v>8272</v>
      </c>
      <c r="P3406" s="16">
        <f t="shared" si="106"/>
        <v>42152.503495370373</v>
      </c>
      <c r="Q3406" s="17">
        <f t="shared" si="107"/>
        <v>2015</v>
      </c>
    </row>
    <row r="3407" spans="1:17" ht="48" x14ac:dyDescent="0.2">
      <c r="A3407">
        <v>3405</v>
      </c>
      <c r="B3407" s="1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8271</v>
      </c>
      <c r="O3407" t="s">
        <v>8272</v>
      </c>
      <c r="P3407" s="16">
        <f t="shared" si="106"/>
        <v>42410.017199074078</v>
      </c>
      <c r="Q3407" s="17">
        <f t="shared" si="107"/>
        <v>2016</v>
      </c>
    </row>
    <row r="3408" spans="1:17" ht="32" x14ac:dyDescent="0.2">
      <c r="A3408">
        <v>3406</v>
      </c>
      <c r="B3408" s="1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3" t="s">
        <v>8271</v>
      </c>
      <c r="O3408" t="s">
        <v>8272</v>
      </c>
      <c r="P3408" s="16">
        <f t="shared" si="106"/>
        <v>41791.492777777778</v>
      </c>
      <c r="Q3408" s="17">
        <f t="shared" si="107"/>
        <v>2014</v>
      </c>
    </row>
    <row r="3409" spans="1:17" ht="64" x14ac:dyDescent="0.2">
      <c r="A3409">
        <v>3407</v>
      </c>
      <c r="B3409" s="1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8271</v>
      </c>
      <c r="O3409" t="s">
        <v>8272</v>
      </c>
      <c r="P3409" s="16">
        <f t="shared" si="106"/>
        <v>41796.422326388885</v>
      </c>
      <c r="Q3409" s="17">
        <f t="shared" si="107"/>
        <v>2014</v>
      </c>
    </row>
    <row r="3410" spans="1:17" ht="48" x14ac:dyDescent="0.2">
      <c r="A3410">
        <v>3408</v>
      </c>
      <c r="B3410" s="1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3" t="s">
        <v>8271</v>
      </c>
      <c r="O3410" t="s">
        <v>8272</v>
      </c>
      <c r="P3410" s="16">
        <f t="shared" si="106"/>
        <v>41808.991944444446</v>
      </c>
      <c r="Q3410" s="17">
        <f t="shared" si="107"/>
        <v>2014</v>
      </c>
    </row>
    <row r="3411" spans="1:17" ht="48" x14ac:dyDescent="0.2">
      <c r="A3411">
        <v>3409</v>
      </c>
      <c r="B3411" s="1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8271</v>
      </c>
      <c r="O3411" t="s">
        <v>8272</v>
      </c>
      <c r="P3411" s="16">
        <f t="shared" si="106"/>
        <v>42544.814328703709</v>
      </c>
      <c r="Q3411" s="17">
        <f t="shared" si="107"/>
        <v>2016</v>
      </c>
    </row>
    <row r="3412" spans="1:17" ht="48" x14ac:dyDescent="0.2">
      <c r="A3412">
        <v>3410</v>
      </c>
      <c r="B3412" s="1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3" t="s">
        <v>8271</v>
      </c>
      <c r="O3412" t="s">
        <v>8272</v>
      </c>
      <c r="P3412" s="16">
        <f t="shared" si="106"/>
        <v>42500.041550925926</v>
      </c>
      <c r="Q3412" s="17">
        <f t="shared" si="107"/>
        <v>2016</v>
      </c>
    </row>
    <row r="3413" spans="1:17" ht="48" x14ac:dyDescent="0.2">
      <c r="A3413">
        <v>3411</v>
      </c>
      <c r="B3413" s="1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3" t="s">
        <v>8271</v>
      </c>
      <c r="O3413" t="s">
        <v>8272</v>
      </c>
      <c r="P3413" s="16">
        <f t="shared" si="106"/>
        <v>42265.022824074069</v>
      </c>
      <c r="Q3413" s="17">
        <f t="shared" si="107"/>
        <v>2015</v>
      </c>
    </row>
    <row r="3414" spans="1:17" ht="48" x14ac:dyDescent="0.2">
      <c r="A3414">
        <v>3412</v>
      </c>
      <c r="B3414" s="1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8271</v>
      </c>
      <c r="O3414" t="s">
        <v>8272</v>
      </c>
      <c r="P3414" s="16">
        <f t="shared" si="106"/>
        <v>41879.959050925929</v>
      </c>
      <c r="Q3414" s="17">
        <f t="shared" si="107"/>
        <v>2014</v>
      </c>
    </row>
    <row r="3415" spans="1:17" ht="48" x14ac:dyDescent="0.2">
      <c r="A3415">
        <v>3413</v>
      </c>
      <c r="B3415" s="1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3" t="s">
        <v>8271</v>
      </c>
      <c r="O3415" t="s">
        <v>8272</v>
      </c>
      <c r="P3415" s="16">
        <f t="shared" si="106"/>
        <v>42053.733078703706</v>
      </c>
      <c r="Q3415" s="17">
        <f t="shared" si="107"/>
        <v>2015</v>
      </c>
    </row>
    <row r="3416" spans="1:17" ht="48" x14ac:dyDescent="0.2">
      <c r="A3416">
        <v>3414</v>
      </c>
      <c r="B3416" s="1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3" t="s">
        <v>8271</v>
      </c>
      <c r="O3416" t="s">
        <v>8272</v>
      </c>
      <c r="P3416" s="16">
        <f t="shared" si="106"/>
        <v>42675.832465277781</v>
      </c>
      <c r="Q3416" s="17">
        <f t="shared" si="107"/>
        <v>2016</v>
      </c>
    </row>
    <row r="3417" spans="1:17" ht="32" x14ac:dyDescent="0.2">
      <c r="A3417">
        <v>3415</v>
      </c>
      <c r="B3417" s="1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3" t="s">
        <v>8271</v>
      </c>
      <c r="O3417" t="s">
        <v>8272</v>
      </c>
      <c r="P3417" s="16">
        <f t="shared" si="106"/>
        <v>42467.144166666665</v>
      </c>
      <c r="Q3417" s="17">
        <f t="shared" si="107"/>
        <v>2016</v>
      </c>
    </row>
    <row r="3418" spans="1:17" ht="48" x14ac:dyDescent="0.2">
      <c r="A3418">
        <v>3416</v>
      </c>
      <c r="B3418" s="1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8271</v>
      </c>
      <c r="O3418" t="s">
        <v>8272</v>
      </c>
      <c r="P3418" s="16">
        <f t="shared" si="106"/>
        <v>42089.412557870368</v>
      </c>
      <c r="Q3418" s="17">
        <f t="shared" si="107"/>
        <v>2015</v>
      </c>
    </row>
    <row r="3419" spans="1:17" ht="48" x14ac:dyDescent="0.2">
      <c r="A3419">
        <v>3417</v>
      </c>
      <c r="B3419" s="1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3" t="s">
        <v>8271</v>
      </c>
      <c r="O3419" t="s">
        <v>8272</v>
      </c>
      <c r="P3419" s="16">
        <f t="shared" si="106"/>
        <v>41894.91375</v>
      </c>
      <c r="Q3419" s="17">
        <f t="shared" si="107"/>
        <v>2014</v>
      </c>
    </row>
    <row r="3420" spans="1:17" ht="48" x14ac:dyDescent="0.2">
      <c r="A3420">
        <v>3418</v>
      </c>
      <c r="B3420" s="1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3" t="s">
        <v>8271</v>
      </c>
      <c r="O3420" t="s">
        <v>8272</v>
      </c>
      <c r="P3420" s="16">
        <f t="shared" si="106"/>
        <v>41752.83457175926</v>
      </c>
      <c r="Q3420" s="17">
        <f t="shared" si="107"/>
        <v>2014</v>
      </c>
    </row>
    <row r="3421" spans="1:17" ht="64" x14ac:dyDescent="0.2">
      <c r="A3421">
        <v>3419</v>
      </c>
      <c r="B3421" s="1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8271</v>
      </c>
      <c r="O3421" t="s">
        <v>8272</v>
      </c>
      <c r="P3421" s="16">
        <f t="shared" si="106"/>
        <v>42448.821585648147</v>
      </c>
      <c r="Q3421" s="17">
        <f t="shared" si="107"/>
        <v>2016</v>
      </c>
    </row>
    <row r="3422" spans="1:17" ht="48" x14ac:dyDescent="0.2">
      <c r="A3422">
        <v>3420</v>
      </c>
      <c r="B3422" s="1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8271</v>
      </c>
      <c r="O3422" t="s">
        <v>8272</v>
      </c>
      <c r="P3422" s="16">
        <f t="shared" si="106"/>
        <v>42405.090300925927</v>
      </c>
      <c r="Q3422" s="17">
        <f t="shared" si="107"/>
        <v>2016</v>
      </c>
    </row>
    <row r="3423" spans="1:17" ht="48" x14ac:dyDescent="0.2">
      <c r="A3423">
        <v>3421</v>
      </c>
      <c r="B3423" s="1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3" t="s">
        <v>8271</v>
      </c>
      <c r="O3423" t="s">
        <v>8272</v>
      </c>
      <c r="P3423" s="16">
        <f t="shared" si="106"/>
        <v>42037.791238425925</v>
      </c>
      <c r="Q3423" s="17">
        <f t="shared" si="107"/>
        <v>2015</v>
      </c>
    </row>
    <row r="3424" spans="1:17" ht="48" x14ac:dyDescent="0.2">
      <c r="A3424">
        <v>3422</v>
      </c>
      <c r="B3424" s="1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8271</v>
      </c>
      <c r="O3424" t="s">
        <v>8272</v>
      </c>
      <c r="P3424" s="16">
        <f t="shared" si="106"/>
        <v>42323.562222222223</v>
      </c>
      <c r="Q3424" s="17">
        <f t="shared" si="107"/>
        <v>2015</v>
      </c>
    </row>
    <row r="3425" spans="1:17" ht="48" x14ac:dyDescent="0.2">
      <c r="A3425">
        <v>3423</v>
      </c>
      <c r="B3425" s="1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3" t="s">
        <v>8271</v>
      </c>
      <c r="O3425" t="s">
        <v>8272</v>
      </c>
      <c r="P3425" s="16">
        <f t="shared" si="106"/>
        <v>42088.911354166667</v>
      </c>
      <c r="Q3425" s="17">
        <f t="shared" si="107"/>
        <v>2015</v>
      </c>
    </row>
    <row r="3426" spans="1:17" ht="48" x14ac:dyDescent="0.2">
      <c r="A3426">
        <v>3424</v>
      </c>
      <c r="B3426" s="1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3" t="s">
        <v>8271</v>
      </c>
      <c r="O3426" t="s">
        <v>8272</v>
      </c>
      <c r="P3426" s="16">
        <f t="shared" si="106"/>
        <v>42018.676898148144</v>
      </c>
      <c r="Q3426" s="17">
        <f t="shared" si="107"/>
        <v>2015</v>
      </c>
    </row>
    <row r="3427" spans="1:17" ht="48" x14ac:dyDescent="0.2">
      <c r="A3427">
        <v>3425</v>
      </c>
      <c r="B3427" s="1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3" t="s">
        <v>8271</v>
      </c>
      <c r="O3427" t="s">
        <v>8272</v>
      </c>
      <c r="P3427" s="16">
        <f t="shared" si="106"/>
        <v>41884.617314814815</v>
      </c>
      <c r="Q3427" s="17">
        <f t="shared" si="107"/>
        <v>2014</v>
      </c>
    </row>
    <row r="3428" spans="1:17" ht="48" x14ac:dyDescent="0.2">
      <c r="A3428">
        <v>3426</v>
      </c>
      <c r="B3428" s="1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3" t="s">
        <v>8271</v>
      </c>
      <c r="O3428" t="s">
        <v>8272</v>
      </c>
      <c r="P3428" s="16">
        <f t="shared" si="106"/>
        <v>41884.056747685187</v>
      </c>
      <c r="Q3428" s="17">
        <f t="shared" si="107"/>
        <v>2014</v>
      </c>
    </row>
    <row r="3429" spans="1:17" ht="48" x14ac:dyDescent="0.2">
      <c r="A3429">
        <v>3427</v>
      </c>
      <c r="B3429" s="1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8271</v>
      </c>
      <c r="O3429" t="s">
        <v>8272</v>
      </c>
      <c r="P3429" s="16">
        <f t="shared" si="106"/>
        <v>41792.645277777774</v>
      </c>
      <c r="Q3429" s="17">
        <f t="shared" si="107"/>
        <v>2014</v>
      </c>
    </row>
    <row r="3430" spans="1:17" ht="48" x14ac:dyDescent="0.2">
      <c r="A3430">
        <v>3428</v>
      </c>
      <c r="B3430" s="1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8271</v>
      </c>
      <c r="O3430" t="s">
        <v>8272</v>
      </c>
      <c r="P3430" s="16">
        <f t="shared" si="106"/>
        <v>42038.720451388886</v>
      </c>
      <c r="Q3430" s="17">
        <f t="shared" si="107"/>
        <v>2015</v>
      </c>
    </row>
    <row r="3431" spans="1:17" ht="48" x14ac:dyDescent="0.2">
      <c r="A3431">
        <v>3429</v>
      </c>
      <c r="B3431" s="1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8271</v>
      </c>
      <c r="O3431" t="s">
        <v>8272</v>
      </c>
      <c r="P3431" s="16">
        <f t="shared" si="106"/>
        <v>42662.021539351852</v>
      </c>
      <c r="Q3431" s="17">
        <f t="shared" si="107"/>
        <v>2016</v>
      </c>
    </row>
    <row r="3432" spans="1:17" ht="48" x14ac:dyDescent="0.2">
      <c r="A3432">
        <v>3430</v>
      </c>
      <c r="B3432" s="1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8271</v>
      </c>
      <c r="O3432" t="s">
        <v>8272</v>
      </c>
      <c r="P3432" s="16">
        <f t="shared" si="106"/>
        <v>41820.945613425924</v>
      </c>
      <c r="Q3432" s="17">
        <f t="shared" si="107"/>
        <v>2014</v>
      </c>
    </row>
    <row r="3433" spans="1:17" ht="48" x14ac:dyDescent="0.2">
      <c r="A3433">
        <v>3431</v>
      </c>
      <c r="B3433" s="1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3" t="s">
        <v>8271</v>
      </c>
      <c r="O3433" t="s">
        <v>8272</v>
      </c>
      <c r="P3433" s="16">
        <f t="shared" si="106"/>
        <v>41839.730937500004</v>
      </c>
      <c r="Q3433" s="17">
        <f t="shared" si="107"/>
        <v>2014</v>
      </c>
    </row>
    <row r="3434" spans="1:17" ht="48" x14ac:dyDescent="0.2">
      <c r="A3434">
        <v>3432</v>
      </c>
      <c r="B3434" s="1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3" t="s">
        <v>8271</v>
      </c>
      <c r="O3434" t="s">
        <v>8272</v>
      </c>
      <c r="P3434" s="16">
        <f t="shared" si="106"/>
        <v>42380.581180555557</v>
      </c>
      <c r="Q3434" s="17">
        <f t="shared" si="107"/>
        <v>2016</v>
      </c>
    </row>
    <row r="3435" spans="1:17" ht="48" x14ac:dyDescent="0.2">
      <c r="A3435">
        <v>3433</v>
      </c>
      <c r="B3435" s="1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3" t="s">
        <v>8271</v>
      </c>
      <c r="O3435" t="s">
        <v>8272</v>
      </c>
      <c r="P3435" s="16">
        <f t="shared" si="106"/>
        <v>41776.063136574077</v>
      </c>
      <c r="Q3435" s="17">
        <f t="shared" si="107"/>
        <v>2014</v>
      </c>
    </row>
    <row r="3436" spans="1:17" ht="48" x14ac:dyDescent="0.2">
      <c r="A3436">
        <v>3434</v>
      </c>
      <c r="B3436" s="1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3" t="s">
        <v>8271</v>
      </c>
      <c r="O3436" t="s">
        <v>8272</v>
      </c>
      <c r="P3436" s="16">
        <f t="shared" si="106"/>
        <v>41800.380428240744</v>
      </c>
      <c r="Q3436" s="17">
        <f t="shared" si="107"/>
        <v>2014</v>
      </c>
    </row>
    <row r="3437" spans="1:17" ht="48" x14ac:dyDescent="0.2">
      <c r="A3437">
        <v>3435</v>
      </c>
      <c r="B3437" s="1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3" t="s">
        <v>8271</v>
      </c>
      <c r="O3437" t="s">
        <v>8272</v>
      </c>
      <c r="P3437" s="16">
        <f t="shared" si="106"/>
        <v>42572.61681712963</v>
      </c>
      <c r="Q3437" s="17">
        <f t="shared" si="107"/>
        <v>2016</v>
      </c>
    </row>
    <row r="3438" spans="1:17" ht="48" x14ac:dyDescent="0.2">
      <c r="A3438">
        <v>3436</v>
      </c>
      <c r="B3438" s="1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3" t="s">
        <v>8271</v>
      </c>
      <c r="O3438" t="s">
        <v>8272</v>
      </c>
      <c r="P3438" s="16">
        <f t="shared" si="106"/>
        <v>41851.541585648149</v>
      </c>
      <c r="Q3438" s="17">
        <f t="shared" si="107"/>
        <v>2014</v>
      </c>
    </row>
    <row r="3439" spans="1:17" ht="48" x14ac:dyDescent="0.2">
      <c r="A3439">
        <v>3437</v>
      </c>
      <c r="B3439" s="1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3" t="s">
        <v>8271</v>
      </c>
      <c r="O3439" t="s">
        <v>8272</v>
      </c>
      <c r="P3439" s="16">
        <f t="shared" si="106"/>
        <v>42205.710879629631</v>
      </c>
      <c r="Q3439" s="17">
        <f t="shared" si="107"/>
        <v>2015</v>
      </c>
    </row>
    <row r="3440" spans="1:17" ht="48" x14ac:dyDescent="0.2">
      <c r="A3440">
        <v>3438</v>
      </c>
      <c r="B3440" s="1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8271</v>
      </c>
      <c r="O3440" t="s">
        <v>8272</v>
      </c>
      <c r="P3440" s="16">
        <f t="shared" si="106"/>
        <v>42100.927858796291</v>
      </c>
      <c r="Q3440" s="17">
        <f t="shared" si="107"/>
        <v>2015</v>
      </c>
    </row>
    <row r="3441" spans="1:17" ht="32" x14ac:dyDescent="0.2">
      <c r="A3441">
        <v>3439</v>
      </c>
      <c r="B3441" s="1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3" t="s">
        <v>8271</v>
      </c>
      <c r="O3441" t="s">
        <v>8272</v>
      </c>
      <c r="P3441" s="16">
        <f t="shared" si="106"/>
        <v>42374.911226851851</v>
      </c>
      <c r="Q3441" s="17">
        <f t="shared" si="107"/>
        <v>2016</v>
      </c>
    </row>
    <row r="3442" spans="1:17" ht="48" x14ac:dyDescent="0.2">
      <c r="A3442">
        <v>3440</v>
      </c>
      <c r="B3442" s="1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3" t="s">
        <v>8271</v>
      </c>
      <c r="O3442" t="s">
        <v>8272</v>
      </c>
      <c r="P3442" s="16">
        <f t="shared" si="106"/>
        <v>41809.12300925926</v>
      </c>
      <c r="Q3442" s="17">
        <f t="shared" si="107"/>
        <v>2014</v>
      </c>
    </row>
    <row r="3443" spans="1:17" ht="48" x14ac:dyDescent="0.2">
      <c r="A3443">
        <v>3441</v>
      </c>
      <c r="B3443" s="1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3" t="s">
        <v>8271</v>
      </c>
      <c r="O3443" t="s">
        <v>8272</v>
      </c>
      <c r="P3443" s="16">
        <f t="shared" si="106"/>
        <v>42294.429641203707</v>
      </c>
      <c r="Q3443" s="17">
        <f t="shared" si="107"/>
        <v>2015</v>
      </c>
    </row>
    <row r="3444" spans="1:17" ht="48" x14ac:dyDescent="0.2">
      <c r="A3444">
        <v>3442</v>
      </c>
      <c r="B3444" s="1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3" t="s">
        <v>8271</v>
      </c>
      <c r="O3444" t="s">
        <v>8272</v>
      </c>
      <c r="P3444" s="16">
        <f t="shared" si="106"/>
        <v>42124.841111111105</v>
      </c>
      <c r="Q3444" s="17">
        <f t="shared" si="107"/>
        <v>2015</v>
      </c>
    </row>
    <row r="3445" spans="1:17" ht="48" x14ac:dyDescent="0.2">
      <c r="A3445">
        <v>3443</v>
      </c>
      <c r="B3445" s="1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8271</v>
      </c>
      <c r="O3445" t="s">
        <v>8272</v>
      </c>
      <c r="P3445" s="16">
        <f t="shared" si="106"/>
        <v>41861.524837962963</v>
      </c>
      <c r="Q3445" s="17">
        <f t="shared" si="107"/>
        <v>2014</v>
      </c>
    </row>
    <row r="3446" spans="1:17" ht="48" x14ac:dyDescent="0.2">
      <c r="A3446">
        <v>3444</v>
      </c>
      <c r="B3446" s="1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8271</v>
      </c>
      <c r="O3446" t="s">
        <v>8272</v>
      </c>
      <c r="P3446" s="16">
        <f t="shared" si="106"/>
        <v>42521.291504629626</v>
      </c>
      <c r="Q3446" s="17">
        <f t="shared" si="107"/>
        <v>2016</v>
      </c>
    </row>
    <row r="3447" spans="1:17" ht="48" x14ac:dyDescent="0.2">
      <c r="A3447">
        <v>3445</v>
      </c>
      <c r="B3447" s="1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8271</v>
      </c>
      <c r="O3447" t="s">
        <v>8272</v>
      </c>
      <c r="P3447" s="16">
        <f t="shared" si="106"/>
        <v>42272.530509259261</v>
      </c>
      <c r="Q3447" s="17">
        <f t="shared" si="107"/>
        <v>2015</v>
      </c>
    </row>
    <row r="3448" spans="1:17" ht="48" x14ac:dyDescent="0.2">
      <c r="A3448">
        <v>3446</v>
      </c>
      <c r="B3448" s="1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8271</v>
      </c>
      <c r="O3448" t="s">
        <v>8272</v>
      </c>
      <c r="P3448" s="16">
        <f t="shared" si="106"/>
        <v>42016.832465277781</v>
      </c>
      <c r="Q3448" s="17">
        <f t="shared" si="107"/>
        <v>2015</v>
      </c>
    </row>
    <row r="3449" spans="1:17" ht="32" x14ac:dyDescent="0.2">
      <c r="A3449">
        <v>3447</v>
      </c>
      <c r="B3449" s="1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3" t="s">
        <v>8271</v>
      </c>
      <c r="O3449" t="s">
        <v>8272</v>
      </c>
      <c r="P3449" s="16">
        <f t="shared" si="106"/>
        <v>42402.889027777783</v>
      </c>
      <c r="Q3449" s="17">
        <f t="shared" si="107"/>
        <v>2016</v>
      </c>
    </row>
    <row r="3450" spans="1:17" ht="48" x14ac:dyDescent="0.2">
      <c r="A3450">
        <v>3448</v>
      </c>
      <c r="B3450" s="1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3" t="s">
        <v>8271</v>
      </c>
      <c r="O3450" t="s">
        <v>8272</v>
      </c>
      <c r="P3450" s="16">
        <f t="shared" si="106"/>
        <v>41960.119085648148</v>
      </c>
      <c r="Q3450" s="17">
        <f t="shared" si="107"/>
        <v>2014</v>
      </c>
    </row>
    <row r="3451" spans="1:17" ht="48" x14ac:dyDescent="0.2">
      <c r="A3451">
        <v>3449</v>
      </c>
      <c r="B3451" s="1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3" t="s">
        <v>8271</v>
      </c>
      <c r="O3451" t="s">
        <v>8272</v>
      </c>
      <c r="P3451" s="16">
        <f t="shared" si="106"/>
        <v>42532.052523148144</v>
      </c>
      <c r="Q3451" s="17">
        <f t="shared" si="107"/>
        <v>2016</v>
      </c>
    </row>
    <row r="3452" spans="1:17" ht="48" x14ac:dyDescent="0.2">
      <c r="A3452">
        <v>3450</v>
      </c>
      <c r="B3452" s="1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8271</v>
      </c>
      <c r="O3452" t="s">
        <v>8272</v>
      </c>
      <c r="P3452" s="16">
        <f t="shared" si="106"/>
        <v>42036.704525462963</v>
      </c>
      <c r="Q3452" s="17">
        <f t="shared" si="107"/>
        <v>2015</v>
      </c>
    </row>
    <row r="3453" spans="1:17" ht="48" x14ac:dyDescent="0.2">
      <c r="A3453">
        <v>3451</v>
      </c>
      <c r="B3453" s="1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3" t="s">
        <v>8271</v>
      </c>
      <c r="O3453" t="s">
        <v>8272</v>
      </c>
      <c r="P3453" s="16">
        <f t="shared" si="106"/>
        <v>42088.723692129628</v>
      </c>
      <c r="Q3453" s="17">
        <f t="shared" si="107"/>
        <v>2015</v>
      </c>
    </row>
    <row r="3454" spans="1:17" ht="48" x14ac:dyDescent="0.2">
      <c r="A3454">
        <v>3452</v>
      </c>
      <c r="B3454" s="1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3" t="s">
        <v>8271</v>
      </c>
      <c r="O3454" t="s">
        <v>8272</v>
      </c>
      <c r="P3454" s="16">
        <f t="shared" si="106"/>
        <v>41820.639189814814</v>
      </c>
      <c r="Q3454" s="17">
        <f t="shared" si="107"/>
        <v>2014</v>
      </c>
    </row>
    <row r="3455" spans="1:17" ht="48" x14ac:dyDescent="0.2">
      <c r="A3455">
        <v>3453</v>
      </c>
      <c r="B3455" s="1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8271</v>
      </c>
      <c r="O3455" t="s">
        <v>8272</v>
      </c>
      <c r="P3455" s="16">
        <f t="shared" si="106"/>
        <v>42535.97865740741</v>
      </c>
      <c r="Q3455" s="17">
        <f t="shared" si="107"/>
        <v>2016</v>
      </c>
    </row>
    <row r="3456" spans="1:17" ht="48" x14ac:dyDescent="0.2">
      <c r="A3456">
        <v>3454</v>
      </c>
      <c r="B3456" s="1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8271</v>
      </c>
      <c r="O3456" t="s">
        <v>8272</v>
      </c>
      <c r="P3456" s="16">
        <f t="shared" si="106"/>
        <v>41821.698599537034</v>
      </c>
      <c r="Q3456" s="17">
        <f t="shared" si="107"/>
        <v>2014</v>
      </c>
    </row>
    <row r="3457" spans="1:17" ht="48" x14ac:dyDescent="0.2">
      <c r="A3457">
        <v>3455</v>
      </c>
      <c r="B3457" s="1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3" t="s">
        <v>8271</v>
      </c>
      <c r="O3457" t="s">
        <v>8272</v>
      </c>
      <c r="P3457" s="16">
        <f t="shared" si="106"/>
        <v>42626.7503125</v>
      </c>
      <c r="Q3457" s="17">
        <f t="shared" si="107"/>
        <v>2016</v>
      </c>
    </row>
    <row r="3458" spans="1:17" ht="48" x14ac:dyDescent="0.2">
      <c r="A3458">
        <v>3456</v>
      </c>
      <c r="B3458" s="1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3" t="s">
        <v>8271</v>
      </c>
      <c r="O3458" t="s">
        <v>8272</v>
      </c>
      <c r="P3458" s="16">
        <f t="shared" si="106"/>
        <v>41821.205636574072</v>
      </c>
      <c r="Q3458" s="17">
        <f t="shared" si="107"/>
        <v>2014</v>
      </c>
    </row>
    <row r="3459" spans="1:17" ht="32" x14ac:dyDescent="0.2">
      <c r="A3459">
        <v>3457</v>
      </c>
      <c r="B3459" s="1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3" t="s">
        <v>8271</v>
      </c>
      <c r="O3459" t="s">
        <v>8272</v>
      </c>
      <c r="P3459" s="16">
        <f t="shared" ref="P3459:P3522" si="108">(((J3459/60)/60)/24)+DATE(1970,1,1)</f>
        <v>42016.706678240742</v>
      </c>
      <c r="Q3459" s="17">
        <f t="shared" ref="Q3459:Q3522" si="109">YEAR(P3459)</f>
        <v>2015</v>
      </c>
    </row>
    <row r="3460" spans="1:17" ht="48" x14ac:dyDescent="0.2">
      <c r="A3460">
        <v>3458</v>
      </c>
      <c r="B3460" s="1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3" t="s">
        <v>8271</v>
      </c>
      <c r="O3460" t="s">
        <v>8272</v>
      </c>
      <c r="P3460" s="16">
        <f t="shared" si="108"/>
        <v>42011.202581018515</v>
      </c>
      <c r="Q3460" s="17">
        <f t="shared" si="109"/>
        <v>2015</v>
      </c>
    </row>
    <row r="3461" spans="1:17" ht="48" x14ac:dyDescent="0.2">
      <c r="A3461">
        <v>3459</v>
      </c>
      <c r="B3461" s="1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8271</v>
      </c>
      <c r="O3461" t="s">
        <v>8272</v>
      </c>
      <c r="P3461" s="16">
        <f t="shared" si="108"/>
        <v>42480.479861111111</v>
      </c>
      <c r="Q3461" s="17">
        <f t="shared" si="109"/>
        <v>2016</v>
      </c>
    </row>
    <row r="3462" spans="1:17" ht="48" x14ac:dyDescent="0.2">
      <c r="A3462">
        <v>3460</v>
      </c>
      <c r="B3462" s="1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8271</v>
      </c>
      <c r="O3462" t="s">
        <v>8272</v>
      </c>
      <c r="P3462" s="16">
        <f t="shared" si="108"/>
        <v>41852.527222222219</v>
      </c>
      <c r="Q3462" s="17">
        <f t="shared" si="109"/>
        <v>2014</v>
      </c>
    </row>
    <row r="3463" spans="1:17" ht="48" x14ac:dyDescent="0.2">
      <c r="A3463">
        <v>3461</v>
      </c>
      <c r="B3463" s="1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3" t="s">
        <v>8271</v>
      </c>
      <c r="O3463" t="s">
        <v>8272</v>
      </c>
      <c r="P3463" s="16">
        <f t="shared" si="108"/>
        <v>42643.632858796293</v>
      </c>
      <c r="Q3463" s="17">
        <f t="shared" si="109"/>
        <v>2016</v>
      </c>
    </row>
    <row r="3464" spans="1:17" ht="48" x14ac:dyDescent="0.2">
      <c r="A3464">
        <v>3462</v>
      </c>
      <c r="B3464" s="1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3" t="s">
        <v>8271</v>
      </c>
      <c r="O3464" t="s">
        <v>8272</v>
      </c>
      <c r="P3464" s="16">
        <f t="shared" si="108"/>
        <v>42179.898472222223</v>
      </c>
      <c r="Q3464" s="17">
        <f t="shared" si="109"/>
        <v>2015</v>
      </c>
    </row>
    <row r="3465" spans="1:17" ht="48" x14ac:dyDescent="0.2">
      <c r="A3465">
        <v>3463</v>
      </c>
      <c r="B3465" s="1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8271</v>
      </c>
      <c r="O3465" t="s">
        <v>8272</v>
      </c>
      <c r="P3465" s="16">
        <f t="shared" si="108"/>
        <v>42612.918807870374</v>
      </c>
      <c r="Q3465" s="17">
        <f t="shared" si="109"/>
        <v>2016</v>
      </c>
    </row>
    <row r="3466" spans="1:17" ht="48" x14ac:dyDescent="0.2">
      <c r="A3466">
        <v>3464</v>
      </c>
      <c r="B3466" s="1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3" t="s">
        <v>8271</v>
      </c>
      <c r="O3466" t="s">
        <v>8272</v>
      </c>
      <c r="P3466" s="16">
        <f t="shared" si="108"/>
        <v>42575.130057870367</v>
      </c>
      <c r="Q3466" s="17">
        <f t="shared" si="109"/>
        <v>2016</v>
      </c>
    </row>
    <row r="3467" spans="1:17" ht="48" x14ac:dyDescent="0.2">
      <c r="A3467">
        <v>3465</v>
      </c>
      <c r="B3467" s="1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8271</v>
      </c>
      <c r="O3467" t="s">
        <v>8272</v>
      </c>
      <c r="P3467" s="16">
        <f t="shared" si="108"/>
        <v>42200.625833333332</v>
      </c>
      <c r="Q3467" s="17">
        <f t="shared" si="109"/>
        <v>2015</v>
      </c>
    </row>
    <row r="3468" spans="1:17" ht="32" x14ac:dyDescent="0.2">
      <c r="A3468">
        <v>3466</v>
      </c>
      <c r="B3468" s="1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3" t="s">
        <v>8271</v>
      </c>
      <c r="O3468" t="s">
        <v>8272</v>
      </c>
      <c r="P3468" s="16">
        <f t="shared" si="108"/>
        <v>42420.019097222219</v>
      </c>
      <c r="Q3468" s="17">
        <f t="shared" si="109"/>
        <v>2016</v>
      </c>
    </row>
    <row r="3469" spans="1:17" ht="16" x14ac:dyDescent="0.2">
      <c r="A3469">
        <v>3467</v>
      </c>
      <c r="B3469" s="1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3" t="s">
        <v>8271</v>
      </c>
      <c r="O3469" t="s">
        <v>8272</v>
      </c>
      <c r="P3469" s="16">
        <f t="shared" si="108"/>
        <v>42053.671666666662</v>
      </c>
      <c r="Q3469" s="17">
        <f t="shared" si="109"/>
        <v>2015</v>
      </c>
    </row>
    <row r="3470" spans="1:17" ht="48" x14ac:dyDescent="0.2">
      <c r="A3470">
        <v>3468</v>
      </c>
      <c r="B3470" s="1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3" t="s">
        <v>8271</v>
      </c>
      <c r="O3470" t="s">
        <v>8272</v>
      </c>
      <c r="P3470" s="16">
        <f t="shared" si="108"/>
        <v>42605.765381944439</v>
      </c>
      <c r="Q3470" s="17">
        <f t="shared" si="109"/>
        <v>2016</v>
      </c>
    </row>
    <row r="3471" spans="1:17" ht="48" x14ac:dyDescent="0.2">
      <c r="A3471">
        <v>3469</v>
      </c>
      <c r="B3471" s="1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3" t="s">
        <v>8271</v>
      </c>
      <c r="O3471" t="s">
        <v>8272</v>
      </c>
      <c r="P3471" s="16">
        <f t="shared" si="108"/>
        <v>42458.641724537039</v>
      </c>
      <c r="Q3471" s="17">
        <f t="shared" si="109"/>
        <v>2016</v>
      </c>
    </row>
    <row r="3472" spans="1:17" ht="32" x14ac:dyDescent="0.2">
      <c r="A3472">
        <v>3470</v>
      </c>
      <c r="B3472" s="1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3" t="s">
        <v>8271</v>
      </c>
      <c r="O3472" t="s">
        <v>8272</v>
      </c>
      <c r="P3472" s="16">
        <f t="shared" si="108"/>
        <v>42529.022013888884</v>
      </c>
      <c r="Q3472" s="17">
        <f t="shared" si="109"/>
        <v>2016</v>
      </c>
    </row>
    <row r="3473" spans="1:17" ht="48" x14ac:dyDescent="0.2">
      <c r="A3473">
        <v>3471</v>
      </c>
      <c r="B3473" s="1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8271</v>
      </c>
      <c r="O3473" t="s">
        <v>8272</v>
      </c>
      <c r="P3473" s="16">
        <f t="shared" si="108"/>
        <v>41841.820486111108</v>
      </c>
      <c r="Q3473" s="17">
        <f t="shared" si="109"/>
        <v>2014</v>
      </c>
    </row>
    <row r="3474" spans="1:17" ht="48" x14ac:dyDescent="0.2">
      <c r="A3474">
        <v>3472</v>
      </c>
      <c r="B3474" s="1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3" t="s">
        <v>8271</v>
      </c>
      <c r="O3474" t="s">
        <v>8272</v>
      </c>
      <c r="P3474" s="16">
        <f t="shared" si="108"/>
        <v>41928.170497685183</v>
      </c>
      <c r="Q3474" s="17">
        <f t="shared" si="109"/>
        <v>2014</v>
      </c>
    </row>
    <row r="3475" spans="1:17" ht="48" x14ac:dyDescent="0.2">
      <c r="A3475">
        <v>3473</v>
      </c>
      <c r="B3475" s="1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3" t="s">
        <v>8271</v>
      </c>
      <c r="O3475" t="s">
        <v>8272</v>
      </c>
      <c r="P3475" s="16">
        <f t="shared" si="108"/>
        <v>42062.834444444445</v>
      </c>
      <c r="Q3475" s="17">
        <f t="shared" si="109"/>
        <v>2015</v>
      </c>
    </row>
    <row r="3476" spans="1:17" ht="48" x14ac:dyDescent="0.2">
      <c r="A3476">
        <v>3474</v>
      </c>
      <c r="B3476" s="1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8271</v>
      </c>
      <c r="O3476" t="s">
        <v>8272</v>
      </c>
      <c r="P3476" s="16">
        <f t="shared" si="108"/>
        <v>42541.501516203702</v>
      </c>
      <c r="Q3476" s="17">
        <f t="shared" si="109"/>
        <v>2016</v>
      </c>
    </row>
    <row r="3477" spans="1:17" ht="48" x14ac:dyDescent="0.2">
      <c r="A3477">
        <v>3475</v>
      </c>
      <c r="B3477" s="1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8271</v>
      </c>
      <c r="O3477" t="s">
        <v>8272</v>
      </c>
      <c r="P3477" s="16">
        <f t="shared" si="108"/>
        <v>41918.880833333329</v>
      </c>
      <c r="Q3477" s="17">
        <f t="shared" si="109"/>
        <v>2014</v>
      </c>
    </row>
    <row r="3478" spans="1:17" ht="48" x14ac:dyDescent="0.2">
      <c r="A3478">
        <v>3476</v>
      </c>
      <c r="B3478" s="1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3" t="s">
        <v>8271</v>
      </c>
      <c r="O3478" t="s">
        <v>8272</v>
      </c>
      <c r="P3478" s="16">
        <f t="shared" si="108"/>
        <v>41921.279976851853</v>
      </c>
      <c r="Q3478" s="17">
        <f t="shared" si="109"/>
        <v>2014</v>
      </c>
    </row>
    <row r="3479" spans="1:17" ht="48" x14ac:dyDescent="0.2">
      <c r="A3479">
        <v>3477</v>
      </c>
      <c r="B3479" s="1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3" t="s">
        <v>8271</v>
      </c>
      <c r="O3479" t="s">
        <v>8272</v>
      </c>
      <c r="P3479" s="16">
        <f t="shared" si="108"/>
        <v>42128.736608796295</v>
      </c>
      <c r="Q3479" s="17">
        <f t="shared" si="109"/>
        <v>2015</v>
      </c>
    </row>
    <row r="3480" spans="1:17" ht="48" x14ac:dyDescent="0.2">
      <c r="A3480">
        <v>3478</v>
      </c>
      <c r="B3480" s="1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3" t="s">
        <v>8271</v>
      </c>
      <c r="O3480" t="s">
        <v>8272</v>
      </c>
      <c r="P3480" s="16">
        <f t="shared" si="108"/>
        <v>42053.916921296302</v>
      </c>
      <c r="Q3480" s="17">
        <f t="shared" si="109"/>
        <v>2015</v>
      </c>
    </row>
    <row r="3481" spans="1:17" ht="48" x14ac:dyDescent="0.2">
      <c r="A3481">
        <v>3479</v>
      </c>
      <c r="B3481" s="1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8271</v>
      </c>
      <c r="O3481" t="s">
        <v>8272</v>
      </c>
      <c r="P3481" s="16">
        <f t="shared" si="108"/>
        <v>41781.855092592588</v>
      </c>
      <c r="Q3481" s="17">
        <f t="shared" si="109"/>
        <v>2014</v>
      </c>
    </row>
    <row r="3482" spans="1:17" ht="48" x14ac:dyDescent="0.2">
      <c r="A3482">
        <v>3480</v>
      </c>
      <c r="B3482" s="1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3" t="s">
        <v>8271</v>
      </c>
      <c r="O3482" t="s">
        <v>8272</v>
      </c>
      <c r="P3482" s="16">
        <f t="shared" si="108"/>
        <v>42171.317442129628</v>
      </c>
      <c r="Q3482" s="17">
        <f t="shared" si="109"/>
        <v>2015</v>
      </c>
    </row>
    <row r="3483" spans="1:17" ht="48" x14ac:dyDescent="0.2">
      <c r="A3483">
        <v>3481</v>
      </c>
      <c r="B3483" s="1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8271</v>
      </c>
      <c r="O3483" t="s">
        <v>8272</v>
      </c>
      <c r="P3483" s="16">
        <f t="shared" si="108"/>
        <v>41989.24754629629</v>
      </c>
      <c r="Q3483" s="17">
        <f t="shared" si="109"/>
        <v>2014</v>
      </c>
    </row>
    <row r="3484" spans="1:17" ht="48" x14ac:dyDescent="0.2">
      <c r="A3484">
        <v>3482</v>
      </c>
      <c r="B3484" s="1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8271</v>
      </c>
      <c r="O3484" t="s">
        <v>8272</v>
      </c>
      <c r="P3484" s="16">
        <f t="shared" si="108"/>
        <v>41796.771597222221</v>
      </c>
      <c r="Q3484" s="17">
        <f t="shared" si="109"/>
        <v>2014</v>
      </c>
    </row>
    <row r="3485" spans="1:17" ht="48" x14ac:dyDescent="0.2">
      <c r="A3485">
        <v>3483</v>
      </c>
      <c r="B3485" s="1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3" t="s">
        <v>8271</v>
      </c>
      <c r="O3485" t="s">
        <v>8272</v>
      </c>
      <c r="P3485" s="16">
        <f t="shared" si="108"/>
        <v>41793.668761574074</v>
      </c>
      <c r="Q3485" s="17">
        <f t="shared" si="109"/>
        <v>2014</v>
      </c>
    </row>
    <row r="3486" spans="1:17" ht="48" x14ac:dyDescent="0.2">
      <c r="A3486">
        <v>3484</v>
      </c>
      <c r="B3486" s="1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3" t="s">
        <v>8271</v>
      </c>
      <c r="O3486" t="s">
        <v>8272</v>
      </c>
      <c r="P3486" s="16">
        <f t="shared" si="108"/>
        <v>42506.760405092587</v>
      </c>
      <c r="Q3486" s="17">
        <f t="shared" si="109"/>
        <v>2016</v>
      </c>
    </row>
    <row r="3487" spans="1:17" ht="48" x14ac:dyDescent="0.2">
      <c r="A3487">
        <v>3485</v>
      </c>
      <c r="B3487" s="1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3" t="s">
        <v>8271</v>
      </c>
      <c r="O3487" t="s">
        <v>8272</v>
      </c>
      <c r="P3487" s="16">
        <f t="shared" si="108"/>
        <v>42372.693055555559</v>
      </c>
      <c r="Q3487" s="17">
        <f t="shared" si="109"/>
        <v>2016</v>
      </c>
    </row>
    <row r="3488" spans="1:17" ht="48" x14ac:dyDescent="0.2">
      <c r="A3488">
        <v>3486</v>
      </c>
      <c r="B3488" s="1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3" t="s">
        <v>8271</v>
      </c>
      <c r="O3488" t="s">
        <v>8272</v>
      </c>
      <c r="P3488" s="16">
        <f t="shared" si="108"/>
        <v>42126.87501157407</v>
      </c>
      <c r="Q3488" s="17">
        <f t="shared" si="109"/>
        <v>2015</v>
      </c>
    </row>
    <row r="3489" spans="1:17" ht="48" x14ac:dyDescent="0.2">
      <c r="A3489">
        <v>3487</v>
      </c>
      <c r="B3489" s="1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8271</v>
      </c>
      <c r="O3489" t="s">
        <v>8272</v>
      </c>
      <c r="P3489" s="16">
        <f t="shared" si="108"/>
        <v>42149.940416666665</v>
      </c>
      <c r="Q3489" s="17">
        <f t="shared" si="109"/>
        <v>2015</v>
      </c>
    </row>
    <row r="3490" spans="1:17" ht="48" x14ac:dyDescent="0.2">
      <c r="A3490">
        <v>3488</v>
      </c>
      <c r="B3490" s="1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3" t="s">
        <v>8271</v>
      </c>
      <c r="O3490" t="s">
        <v>8272</v>
      </c>
      <c r="P3490" s="16">
        <f t="shared" si="108"/>
        <v>42087.768055555556</v>
      </c>
      <c r="Q3490" s="17">
        <f t="shared" si="109"/>
        <v>2015</v>
      </c>
    </row>
    <row r="3491" spans="1:17" ht="48" x14ac:dyDescent="0.2">
      <c r="A3491">
        <v>3489</v>
      </c>
      <c r="B3491" s="1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8271</v>
      </c>
      <c r="O3491" t="s">
        <v>8272</v>
      </c>
      <c r="P3491" s="16">
        <f t="shared" si="108"/>
        <v>41753.635775462964</v>
      </c>
      <c r="Q3491" s="17">
        <f t="shared" si="109"/>
        <v>2014</v>
      </c>
    </row>
    <row r="3492" spans="1:17" ht="48" x14ac:dyDescent="0.2">
      <c r="A3492">
        <v>3490</v>
      </c>
      <c r="B3492" s="1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3" t="s">
        <v>8271</v>
      </c>
      <c r="O3492" t="s">
        <v>8272</v>
      </c>
      <c r="P3492" s="16">
        <f t="shared" si="108"/>
        <v>42443.802361111113</v>
      </c>
      <c r="Q3492" s="17">
        <f t="shared" si="109"/>
        <v>2016</v>
      </c>
    </row>
    <row r="3493" spans="1:17" ht="48" x14ac:dyDescent="0.2">
      <c r="A3493">
        <v>3491</v>
      </c>
      <c r="B3493" s="1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3" t="s">
        <v>8271</v>
      </c>
      <c r="O3493" t="s">
        <v>8272</v>
      </c>
      <c r="P3493" s="16">
        <f t="shared" si="108"/>
        <v>42121.249814814815</v>
      </c>
      <c r="Q3493" s="17">
        <f t="shared" si="109"/>
        <v>2015</v>
      </c>
    </row>
    <row r="3494" spans="1:17" ht="48" x14ac:dyDescent="0.2">
      <c r="A3494">
        <v>3492</v>
      </c>
      <c r="B3494" s="1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3" t="s">
        <v>8271</v>
      </c>
      <c r="O3494" t="s">
        <v>8272</v>
      </c>
      <c r="P3494" s="16">
        <f t="shared" si="108"/>
        <v>42268.009224537032</v>
      </c>
      <c r="Q3494" s="17">
        <f t="shared" si="109"/>
        <v>2015</v>
      </c>
    </row>
    <row r="3495" spans="1:17" ht="48" x14ac:dyDescent="0.2">
      <c r="A3495">
        <v>3493</v>
      </c>
      <c r="B3495" s="1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3" t="s">
        <v>8271</v>
      </c>
      <c r="O3495" t="s">
        <v>8272</v>
      </c>
      <c r="P3495" s="16">
        <f t="shared" si="108"/>
        <v>41848.866157407407</v>
      </c>
      <c r="Q3495" s="17">
        <f t="shared" si="109"/>
        <v>2014</v>
      </c>
    </row>
    <row r="3496" spans="1:17" ht="48" x14ac:dyDescent="0.2">
      <c r="A3496">
        <v>3494</v>
      </c>
      <c r="B3496" s="1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3" t="s">
        <v>8271</v>
      </c>
      <c r="O3496" t="s">
        <v>8272</v>
      </c>
      <c r="P3496" s="16">
        <f t="shared" si="108"/>
        <v>42689.214988425927</v>
      </c>
      <c r="Q3496" s="17">
        <f t="shared" si="109"/>
        <v>2016</v>
      </c>
    </row>
    <row r="3497" spans="1:17" ht="48" x14ac:dyDescent="0.2">
      <c r="A3497">
        <v>3495</v>
      </c>
      <c r="B3497" s="1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8271</v>
      </c>
      <c r="O3497" t="s">
        <v>8272</v>
      </c>
      <c r="P3497" s="16">
        <f t="shared" si="108"/>
        <v>41915.762835648151</v>
      </c>
      <c r="Q3497" s="17">
        <f t="shared" si="109"/>
        <v>2014</v>
      </c>
    </row>
    <row r="3498" spans="1:17" ht="48" x14ac:dyDescent="0.2">
      <c r="A3498">
        <v>3496</v>
      </c>
      <c r="B3498" s="1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3" t="s">
        <v>8271</v>
      </c>
      <c r="O3498" t="s">
        <v>8272</v>
      </c>
      <c r="P3498" s="16">
        <f t="shared" si="108"/>
        <v>42584.846828703703</v>
      </c>
      <c r="Q3498" s="17">
        <f t="shared" si="109"/>
        <v>2016</v>
      </c>
    </row>
    <row r="3499" spans="1:17" ht="48" x14ac:dyDescent="0.2">
      <c r="A3499">
        <v>3497</v>
      </c>
      <c r="B3499" s="1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3" t="s">
        <v>8271</v>
      </c>
      <c r="O3499" t="s">
        <v>8272</v>
      </c>
      <c r="P3499" s="16">
        <f t="shared" si="108"/>
        <v>42511.741944444439</v>
      </c>
      <c r="Q3499" s="17">
        <f t="shared" si="109"/>
        <v>2016</v>
      </c>
    </row>
    <row r="3500" spans="1:17" ht="48" x14ac:dyDescent="0.2">
      <c r="A3500">
        <v>3498</v>
      </c>
      <c r="B3500" s="1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8271</v>
      </c>
      <c r="O3500" t="s">
        <v>8272</v>
      </c>
      <c r="P3500" s="16">
        <f t="shared" si="108"/>
        <v>42459.15861111111</v>
      </c>
      <c r="Q3500" s="17">
        <f t="shared" si="109"/>
        <v>2016</v>
      </c>
    </row>
    <row r="3501" spans="1:17" ht="48" x14ac:dyDescent="0.2">
      <c r="A3501">
        <v>3499</v>
      </c>
      <c r="B3501" s="1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3" t="s">
        <v>8271</v>
      </c>
      <c r="O3501" t="s">
        <v>8272</v>
      </c>
      <c r="P3501" s="16">
        <f t="shared" si="108"/>
        <v>42132.036168981482</v>
      </c>
      <c r="Q3501" s="17">
        <f t="shared" si="109"/>
        <v>2015</v>
      </c>
    </row>
    <row r="3502" spans="1:17" ht="48" x14ac:dyDescent="0.2">
      <c r="A3502">
        <v>3500</v>
      </c>
      <c r="B3502" s="1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3" t="s">
        <v>8271</v>
      </c>
      <c r="O3502" t="s">
        <v>8272</v>
      </c>
      <c r="P3502" s="16">
        <f t="shared" si="108"/>
        <v>42419.91942129629</v>
      </c>
      <c r="Q3502" s="17">
        <f t="shared" si="109"/>
        <v>2016</v>
      </c>
    </row>
    <row r="3503" spans="1:17" ht="48" x14ac:dyDescent="0.2">
      <c r="A3503">
        <v>3501</v>
      </c>
      <c r="B3503" s="1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8271</v>
      </c>
      <c r="O3503" t="s">
        <v>8272</v>
      </c>
      <c r="P3503" s="16">
        <f t="shared" si="108"/>
        <v>42233.763831018514</v>
      </c>
      <c r="Q3503" s="17">
        <f t="shared" si="109"/>
        <v>2015</v>
      </c>
    </row>
    <row r="3504" spans="1:17" ht="48" x14ac:dyDescent="0.2">
      <c r="A3504">
        <v>3502</v>
      </c>
      <c r="B3504" s="1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3" t="s">
        <v>8271</v>
      </c>
      <c r="O3504" t="s">
        <v>8272</v>
      </c>
      <c r="P3504" s="16">
        <f t="shared" si="108"/>
        <v>42430.839398148149</v>
      </c>
      <c r="Q3504" s="17">
        <f t="shared" si="109"/>
        <v>2016</v>
      </c>
    </row>
    <row r="3505" spans="1:17" ht="48" x14ac:dyDescent="0.2">
      <c r="A3505">
        <v>3503</v>
      </c>
      <c r="B3505" s="1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8271</v>
      </c>
      <c r="O3505" t="s">
        <v>8272</v>
      </c>
      <c r="P3505" s="16">
        <f t="shared" si="108"/>
        <v>42545.478333333333</v>
      </c>
      <c r="Q3505" s="17">
        <f t="shared" si="109"/>
        <v>2016</v>
      </c>
    </row>
    <row r="3506" spans="1:17" ht="48" x14ac:dyDescent="0.2">
      <c r="A3506">
        <v>3504</v>
      </c>
      <c r="B3506" s="1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3" t="s">
        <v>8271</v>
      </c>
      <c r="O3506" t="s">
        <v>8272</v>
      </c>
      <c r="P3506" s="16">
        <f t="shared" si="108"/>
        <v>42297.748738425929</v>
      </c>
      <c r="Q3506" s="17">
        <f t="shared" si="109"/>
        <v>2015</v>
      </c>
    </row>
    <row r="3507" spans="1:17" ht="96" x14ac:dyDescent="0.2">
      <c r="A3507">
        <v>3505</v>
      </c>
      <c r="B3507" s="1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3" t="s">
        <v>8271</v>
      </c>
      <c r="O3507" t="s">
        <v>8272</v>
      </c>
      <c r="P3507" s="16">
        <f t="shared" si="108"/>
        <v>41760.935706018521</v>
      </c>
      <c r="Q3507" s="17">
        <f t="shared" si="109"/>
        <v>2014</v>
      </c>
    </row>
    <row r="3508" spans="1:17" ht="48" x14ac:dyDescent="0.2">
      <c r="A3508">
        <v>3506</v>
      </c>
      <c r="B3508" s="1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3" t="s">
        <v>8271</v>
      </c>
      <c r="O3508" t="s">
        <v>8272</v>
      </c>
      <c r="P3508" s="16">
        <f t="shared" si="108"/>
        <v>41829.734259259261</v>
      </c>
      <c r="Q3508" s="17">
        <f t="shared" si="109"/>
        <v>2014</v>
      </c>
    </row>
    <row r="3509" spans="1:17" ht="32" x14ac:dyDescent="0.2">
      <c r="A3509">
        <v>3507</v>
      </c>
      <c r="B3509" s="1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3" t="s">
        <v>8271</v>
      </c>
      <c r="O3509" t="s">
        <v>8272</v>
      </c>
      <c r="P3509" s="16">
        <f t="shared" si="108"/>
        <v>42491.92288194444</v>
      </c>
      <c r="Q3509" s="17">
        <f t="shared" si="109"/>
        <v>2016</v>
      </c>
    </row>
    <row r="3510" spans="1:17" ht="48" x14ac:dyDescent="0.2">
      <c r="A3510">
        <v>3508</v>
      </c>
      <c r="B3510" s="1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8271</v>
      </c>
      <c r="O3510" t="s">
        <v>8272</v>
      </c>
      <c r="P3510" s="16">
        <f t="shared" si="108"/>
        <v>42477.729780092588</v>
      </c>
      <c r="Q3510" s="17">
        <f t="shared" si="109"/>
        <v>2016</v>
      </c>
    </row>
    <row r="3511" spans="1:17" ht="48" x14ac:dyDescent="0.2">
      <c r="A3511">
        <v>3509</v>
      </c>
      <c r="B3511" s="1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3" t="s">
        <v>8271</v>
      </c>
      <c r="O3511" t="s">
        <v>8272</v>
      </c>
      <c r="P3511" s="16">
        <f t="shared" si="108"/>
        <v>41950.859560185185</v>
      </c>
      <c r="Q3511" s="17">
        <f t="shared" si="109"/>
        <v>2014</v>
      </c>
    </row>
    <row r="3512" spans="1:17" ht="48" x14ac:dyDescent="0.2">
      <c r="A3512">
        <v>3510</v>
      </c>
      <c r="B3512" s="1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3" t="s">
        <v>8271</v>
      </c>
      <c r="O3512" t="s">
        <v>8272</v>
      </c>
      <c r="P3512" s="16">
        <f t="shared" si="108"/>
        <v>41802.62090277778</v>
      </c>
      <c r="Q3512" s="17">
        <f t="shared" si="109"/>
        <v>2014</v>
      </c>
    </row>
    <row r="3513" spans="1:17" ht="48" x14ac:dyDescent="0.2">
      <c r="A3513">
        <v>3511</v>
      </c>
      <c r="B3513" s="1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8271</v>
      </c>
      <c r="O3513" t="s">
        <v>8272</v>
      </c>
      <c r="P3513" s="16">
        <f t="shared" si="108"/>
        <v>41927.873784722222</v>
      </c>
      <c r="Q3513" s="17">
        <f t="shared" si="109"/>
        <v>2014</v>
      </c>
    </row>
    <row r="3514" spans="1:17" ht="48" x14ac:dyDescent="0.2">
      <c r="A3514">
        <v>3512</v>
      </c>
      <c r="B3514" s="1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8271</v>
      </c>
      <c r="O3514" t="s">
        <v>8272</v>
      </c>
      <c r="P3514" s="16">
        <f t="shared" si="108"/>
        <v>42057.536944444444</v>
      </c>
      <c r="Q3514" s="17">
        <f t="shared" si="109"/>
        <v>2015</v>
      </c>
    </row>
    <row r="3515" spans="1:17" ht="48" x14ac:dyDescent="0.2">
      <c r="A3515">
        <v>3513</v>
      </c>
      <c r="B3515" s="1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3" t="s">
        <v>8271</v>
      </c>
      <c r="O3515" t="s">
        <v>8272</v>
      </c>
      <c r="P3515" s="16">
        <f t="shared" si="108"/>
        <v>41781.096203703702</v>
      </c>
      <c r="Q3515" s="17">
        <f t="shared" si="109"/>
        <v>2014</v>
      </c>
    </row>
    <row r="3516" spans="1:17" ht="48" x14ac:dyDescent="0.2">
      <c r="A3516">
        <v>3514</v>
      </c>
      <c r="B3516" s="1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3" t="s">
        <v>8271</v>
      </c>
      <c r="O3516" t="s">
        <v>8272</v>
      </c>
      <c r="P3516" s="16">
        <f t="shared" si="108"/>
        <v>42020.846666666665</v>
      </c>
      <c r="Q3516" s="17">
        <f t="shared" si="109"/>
        <v>2015</v>
      </c>
    </row>
    <row r="3517" spans="1:17" ht="48" x14ac:dyDescent="0.2">
      <c r="A3517">
        <v>3515</v>
      </c>
      <c r="B3517" s="1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3" t="s">
        <v>8271</v>
      </c>
      <c r="O3517" t="s">
        <v>8272</v>
      </c>
      <c r="P3517" s="16">
        <f t="shared" si="108"/>
        <v>42125.772812499999</v>
      </c>
      <c r="Q3517" s="17">
        <f t="shared" si="109"/>
        <v>2015</v>
      </c>
    </row>
    <row r="3518" spans="1:17" ht="48" x14ac:dyDescent="0.2">
      <c r="A3518">
        <v>3516</v>
      </c>
      <c r="B3518" s="1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3" t="s">
        <v>8271</v>
      </c>
      <c r="O3518" t="s">
        <v>8272</v>
      </c>
      <c r="P3518" s="16">
        <f t="shared" si="108"/>
        <v>41856.010069444441</v>
      </c>
      <c r="Q3518" s="17">
        <f t="shared" si="109"/>
        <v>2014</v>
      </c>
    </row>
    <row r="3519" spans="1:17" ht="48" x14ac:dyDescent="0.2">
      <c r="A3519">
        <v>3517</v>
      </c>
      <c r="B3519" s="1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8271</v>
      </c>
      <c r="O3519" t="s">
        <v>8272</v>
      </c>
      <c r="P3519" s="16">
        <f t="shared" si="108"/>
        <v>41794.817523148151</v>
      </c>
      <c r="Q3519" s="17">
        <f t="shared" si="109"/>
        <v>2014</v>
      </c>
    </row>
    <row r="3520" spans="1:17" ht="48" x14ac:dyDescent="0.2">
      <c r="A3520">
        <v>3518</v>
      </c>
      <c r="B3520" s="1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3" t="s">
        <v>8271</v>
      </c>
      <c r="O3520" t="s">
        <v>8272</v>
      </c>
      <c r="P3520" s="16">
        <f t="shared" si="108"/>
        <v>41893.783553240741</v>
      </c>
      <c r="Q3520" s="17">
        <f t="shared" si="109"/>
        <v>2014</v>
      </c>
    </row>
    <row r="3521" spans="1:17" ht="48" x14ac:dyDescent="0.2">
      <c r="A3521">
        <v>3519</v>
      </c>
      <c r="B3521" s="1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8271</v>
      </c>
      <c r="O3521" t="s">
        <v>8272</v>
      </c>
      <c r="P3521" s="16">
        <f t="shared" si="108"/>
        <v>42037.598958333328</v>
      </c>
      <c r="Q3521" s="17">
        <f t="shared" si="109"/>
        <v>2015</v>
      </c>
    </row>
    <row r="3522" spans="1:17" ht="32" x14ac:dyDescent="0.2">
      <c r="A3522">
        <v>3520</v>
      </c>
      <c r="B3522" s="1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8271</v>
      </c>
      <c r="O3522" t="s">
        <v>8272</v>
      </c>
      <c r="P3522" s="16">
        <f t="shared" si="108"/>
        <v>42227.824212962965</v>
      </c>
      <c r="Q3522" s="17">
        <f t="shared" si="109"/>
        <v>2015</v>
      </c>
    </row>
    <row r="3523" spans="1:17" ht="48" x14ac:dyDescent="0.2">
      <c r="A3523">
        <v>3521</v>
      </c>
      <c r="B3523" s="1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3" t="s">
        <v>8271</v>
      </c>
      <c r="O3523" t="s">
        <v>8272</v>
      </c>
      <c r="P3523" s="16">
        <f t="shared" ref="P3523:P3586" si="110">(((J3523/60)/60)/24)+DATE(1970,1,1)</f>
        <v>41881.361342592594</v>
      </c>
      <c r="Q3523" s="17">
        <f t="shared" ref="Q3523:Q3586" si="111">YEAR(P3523)</f>
        <v>2014</v>
      </c>
    </row>
    <row r="3524" spans="1:17" ht="48" x14ac:dyDescent="0.2">
      <c r="A3524">
        <v>3522</v>
      </c>
      <c r="B3524" s="1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8271</v>
      </c>
      <c r="O3524" t="s">
        <v>8272</v>
      </c>
      <c r="P3524" s="16">
        <f t="shared" si="110"/>
        <v>42234.789884259255</v>
      </c>
      <c r="Q3524" s="17">
        <f t="shared" si="111"/>
        <v>2015</v>
      </c>
    </row>
    <row r="3525" spans="1:17" ht="48" x14ac:dyDescent="0.2">
      <c r="A3525">
        <v>3523</v>
      </c>
      <c r="B3525" s="1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8271</v>
      </c>
      <c r="O3525" t="s">
        <v>8272</v>
      </c>
      <c r="P3525" s="16">
        <f t="shared" si="110"/>
        <v>42581.397546296299</v>
      </c>
      <c r="Q3525" s="17">
        <f t="shared" si="111"/>
        <v>2016</v>
      </c>
    </row>
    <row r="3526" spans="1:17" ht="48" x14ac:dyDescent="0.2">
      <c r="A3526">
        <v>3524</v>
      </c>
      <c r="B3526" s="1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3" t="s">
        <v>8271</v>
      </c>
      <c r="O3526" t="s">
        <v>8272</v>
      </c>
      <c r="P3526" s="16">
        <f t="shared" si="110"/>
        <v>41880.76357638889</v>
      </c>
      <c r="Q3526" s="17">
        <f t="shared" si="111"/>
        <v>2014</v>
      </c>
    </row>
    <row r="3527" spans="1:17" ht="48" x14ac:dyDescent="0.2">
      <c r="A3527">
        <v>3525</v>
      </c>
      <c r="B3527" s="1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3" t="s">
        <v>8271</v>
      </c>
      <c r="O3527" t="s">
        <v>8272</v>
      </c>
      <c r="P3527" s="16">
        <f t="shared" si="110"/>
        <v>42214.6956712963</v>
      </c>
      <c r="Q3527" s="17">
        <f t="shared" si="111"/>
        <v>2015</v>
      </c>
    </row>
    <row r="3528" spans="1:17" ht="48" x14ac:dyDescent="0.2">
      <c r="A3528">
        <v>3526</v>
      </c>
      <c r="B3528" s="1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3" t="s">
        <v>8271</v>
      </c>
      <c r="O3528" t="s">
        <v>8272</v>
      </c>
      <c r="P3528" s="16">
        <f t="shared" si="110"/>
        <v>42460.335312499999</v>
      </c>
      <c r="Q3528" s="17">
        <f t="shared" si="111"/>
        <v>2016</v>
      </c>
    </row>
    <row r="3529" spans="1:17" ht="48" x14ac:dyDescent="0.2">
      <c r="A3529">
        <v>3527</v>
      </c>
      <c r="B3529" s="1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3" t="s">
        <v>8271</v>
      </c>
      <c r="O3529" t="s">
        <v>8272</v>
      </c>
      <c r="P3529" s="16">
        <f t="shared" si="110"/>
        <v>42167.023206018523</v>
      </c>
      <c r="Q3529" s="17">
        <f t="shared" si="111"/>
        <v>2015</v>
      </c>
    </row>
    <row r="3530" spans="1:17" ht="48" x14ac:dyDescent="0.2">
      <c r="A3530">
        <v>3528</v>
      </c>
      <c r="B3530" s="1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8271</v>
      </c>
      <c r="O3530" t="s">
        <v>8272</v>
      </c>
      <c r="P3530" s="16">
        <f t="shared" si="110"/>
        <v>42733.50136574074</v>
      </c>
      <c r="Q3530" s="17">
        <f t="shared" si="111"/>
        <v>2016</v>
      </c>
    </row>
    <row r="3531" spans="1:17" ht="48" x14ac:dyDescent="0.2">
      <c r="A3531">
        <v>3529</v>
      </c>
      <c r="B3531" s="1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3" t="s">
        <v>8271</v>
      </c>
      <c r="O3531" t="s">
        <v>8272</v>
      </c>
      <c r="P3531" s="16">
        <f t="shared" si="110"/>
        <v>42177.761782407411</v>
      </c>
      <c r="Q3531" s="17">
        <f t="shared" si="111"/>
        <v>2015</v>
      </c>
    </row>
    <row r="3532" spans="1:17" ht="48" x14ac:dyDescent="0.2">
      <c r="A3532">
        <v>3530</v>
      </c>
      <c r="B3532" s="1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8271</v>
      </c>
      <c r="O3532" t="s">
        <v>8272</v>
      </c>
      <c r="P3532" s="16">
        <f t="shared" si="110"/>
        <v>42442.623344907406</v>
      </c>
      <c r="Q3532" s="17">
        <f t="shared" si="111"/>
        <v>2016</v>
      </c>
    </row>
    <row r="3533" spans="1:17" ht="16" x14ac:dyDescent="0.2">
      <c r="A3533">
        <v>3531</v>
      </c>
      <c r="B3533" s="1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3" t="s">
        <v>8271</v>
      </c>
      <c r="O3533" t="s">
        <v>8272</v>
      </c>
      <c r="P3533" s="16">
        <f t="shared" si="110"/>
        <v>42521.654328703706</v>
      </c>
      <c r="Q3533" s="17">
        <f t="shared" si="111"/>
        <v>2016</v>
      </c>
    </row>
    <row r="3534" spans="1:17" ht="48" x14ac:dyDescent="0.2">
      <c r="A3534">
        <v>3532</v>
      </c>
      <c r="B3534" s="1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3" t="s">
        <v>8271</v>
      </c>
      <c r="O3534" t="s">
        <v>8272</v>
      </c>
      <c r="P3534" s="16">
        <f t="shared" si="110"/>
        <v>41884.599849537037</v>
      </c>
      <c r="Q3534" s="17">
        <f t="shared" si="111"/>
        <v>2014</v>
      </c>
    </row>
    <row r="3535" spans="1:17" ht="48" x14ac:dyDescent="0.2">
      <c r="A3535">
        <v>3533</v>
      </c>
      <c r="B3535" s="1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3" t="s">
        <v>8271</v>
      </c>
      <c r="O3535" t="s">
        <v>8272</v>
      </c>
      <c r="P3535" s="16">
        <f t="shared" si="110"/>
        <v>42289.761192129634</v>
      </c>
      <c r="Q3535" s="17">
        <f t="shared" si="111"/>
        <v>2015</v>
      </c>
    </row>
    <row r="3536" spans="1:17" ht="32" x14ac:dyDescent="0.2">
      <c r="A3536">
        <v>3534</v>
      </c>
      <c r="B3536" s="1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3" t="s">
        <v>8271</v>
      </c>
      <c r="O3536" t="s">
        <v>8272</v>
      </c>
      <c r="P3536" s="16">
        <f t="shared" si="110"/>
        <v>42243.6252662037</v>
      </c>
      <c r="Q3536" s="17">
        <f t="shared" si="111"/>
        <v>2015</v>
      </c>
    </row>
    <row r="3537" spans="1:17" ht="48" x14ac:dyDescent="0.2">
      <c r="A3537">
        <v>3535</v>
      </c>
      <c r="B3537" s="1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8271</v>
      </c>
      <c r="O3537" t="s">
        <v>8272</v>
      </c>
      <c r="P3537" s="16">
        <f t="shared" si="110"/>
        <v>42248.640162037031</v>
      </c>
      <c r="Q3537" s="17">
        <f t="shared" si="111"/>
        <v>2015</v>
      </c>
    </row>
    <row r="3538" spans="1:17" ht="48" x14ac:dyDescent="0.2">
      <c r="A3538">
        <v>3536</v>
      </c>
      <c r="B3538" s="1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8271</v>
      </c>
      <c r="O3538" t="s">
        <v>8272</v>
      </c>
      <c r="P3538" s="16">
        <f t="shared" si="110"/>
        <v>42328.727141203708</v>
      </c>
      <c r="Q3538" s="17">
        <f t="shared" si="111"/>
        <v>2015</v>
      </c>
    </row>
    <row r="3539" spans="1:17" ht="48" x14ac:dyDescent="0.2">
      <c r="A3539">
        <v>3537</v>
      </c>
      <c r="B3539" s="1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8271</v>
      </c>
      <c r="O3539" t="s">
        <v>8272</v>
      </c>
      <c r="P3539" s="16">
        <f t="shared" si="110"/>
        <v>41923.354351851849</v>
      </c>
      <c r="Q3539" s="17">
        <f t="shared" si="111"/>
        <v>2014</v>
      </c>
    </row>
    <row r="3540" spans="1:17" ht="48" x14ac:dyDescent="0.2">
      <c r="A3540">
        <v>3538</v>
      </c>
      <c r="B3540" s="1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8271</v>
      </c>
      <c r="O3540" t="s">
        <v>8272</v>
      </c>
      <c r="P3540" s="16">
        <f t="shared" si="110"/>
        <v>42571.420601851853</v>
      </c>
      <c r="Q3540" s="17">
        <f t="shared" si="111"/>
        <v>2016</v>
      </c>
    </row>
    <row r="3541" spans="1:17" ht="48" x14ac:dyDescent="0.2">
      <c r="A3541">
        <v>3539</v>
      </c>
      <c r="B3541" s="1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3" t="s">
        <v>8271</v>
      </c>
      <c r="O3541" t="s">
        <v>8272</v>
      </c>
      <c r="P3541" s="16">
        <f t="shared" si="110"/>
        <v>42600.756041666667</v>
      </c>
      <c r="Q3541" s="17">
        <f t="shared" si="111"/>
        <v>2016</v>
      </c>
    </row>
    <row r="3542" spans="1:17" ht="48" x14ac:dyDescent="0.2">
      <c r="A3542">
        <v>3540</v>
      </c>
      <c r="B3542" s="1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8271</v>
      </c>
      <c r="O3542" t="s">
        <v>8272</v>
      </c>
      <c r="P3542" s="16">
        <f t="shared" si="110"/>
        <v>42517.003368055557</v>
      </c>
      <c r="Q3542" s="17">
        <f t="shared" si="111"/>
        <v>2016</v>
      </c>
    </row>
    <row r="3543" spans="1:17" ht="48" x14ac:dyDescent="0.2">
      <c r="A3543">
        <v>3541</v>
      </c>
      <c r="B3543" s="1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8271</v>
      </c>
      <c r="O3543" t="s">
        <v>8272</v>
      </c>
      <c r="P3543" s="16">
        <f t="shared" si="110"/>
        <v>42222.730034722219</v>
      </c>
      <c r="Q3543" s="17">
        <f t="shared" si="111"/>
        <v>2015</v>
      </c>
    </row>
    <row r="3544" spans="1:17" ht="48" x14ac:dyDescent="0.2">
      <c r="A3544">
        <v>3542</v>
      </c>
      <c r="B3544" s="1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3" t="s">
        <v>8271</v>
      </c>
      <c r="O3544" t="s">
        <v>8272</v>
      </c>
      <c r="P3544" s="16">
        <f t="shared" si="110"/>
        <v>41829.599791666667</v>
      </c>
      <c r="Q3544" s="17">
        <f t="shared" si="111"/>
        <v>2014</v>
      </c>
    </row>
    <row r="3545" spans="1:17" ht="48" x14ac:dyDescent="0.2">
      <c r="A3545">
        <v>3543</v>
      </c>
      <c r="B3545" s="1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8271</v>
      </c>
      <c r="O3545" t="s">
        <v>8272</v>
      </c>
      <c r="P3545" s="16">
        <f t="shared" si="110"/>
        <v>42150.755312499998</v>
      </c>
      <c r="Q3545" s="17">
        <f t="shared" si="111"/>
        <v>2015</v>
      </c>
    </row>
    <row r="3546" spans="1:17" ht="32" x14ac:dyDescent="0.2">
      <c r="A3546">
        <v>3544</v>
      </c>
      <c r="B3546" s="1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3" t="s">
        <v>8271</v>
      </c>
      <c r="O3546" t="s">
        <v>8272</v>
      </c>
      <c r="P3546" s="16">
        <f t="shared" si="110"/>
        <v>42040.831678240742</v>
      </c>
      <c r="Q3546" s="17">
        <f t="shared" si="111"/>
        <v>2015</v>
      </c>
    </row>
    <row r="3547" spans="1:17" ht="48" x14ac:dyDescent="0.2">
      <c r="A3547">
        <v>3545</v>
      </c>
      <c r="B3547" s="1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3" t="s">
        <v>8271</v>
      </c>
      <c r="O3547" t="s">
        <v>8272</v>
      </c>
      <c r="P3547" s="16">
        <f t="shared" si="110"/>
        <v>42075.807395833333</v>
      </c>
      <c r="Q3547" s="17">
        <f t="shared" si="111"/>
        <v>2015</v>
      </c>
    </row>
    <row r="3548" spans="1:17" ht="48" x14ac:dyDescent="0.2">
      <c r="A3548">
        <v>3546</v>
      </c>
      <c r="B3548" s="1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3" t="s">
        <v>8271</v>
      </c>
      <c r="O3548" t="s">
        <v>8272</v>
      </c>
      <c r="P3548" s="16">
        <f t="shared" si="110"/>
        <v>42073.660694444443</v>
      </c>
      <c r="Q3548" s="17">
        <f t="shared" si="111"/>
        <v>2015</v>
      </c>
    </row>
    <row r="3549" spans="1:17" ht="48" x14ac:dyDescent="0.2">
      <c r="A3549">
        <v>3547</v>
      </c>
      <c r="B3549" s="1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3" t="s">
        <v>8271</v>
      </c>
      <c r="O3549" t="s">
        <v>8272</v>
      </c>
      <c r="P3549" s="16">
        <f t="shared" si="110"/>
        <v>42480.078715277778</v>
      </c>
      <c r="Q3549" s="17">
        <f t="shared" si="111"/>
        <v>2016</v>
      </c>
    </row>
    <row r="3550" spans="1:17" ht="48" x14ac:dyDescent="0.2">
      <c r="A3550">
        <v>3548</v>
      </c>
      <c r="B3550" s="1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3" t="s">
        <v>8271</v>
      </c>
      <c r="O3550" t="s">
        <v>8272</v>
      </c>
      <c r="P3550" s="16">
        <f t="shared" si="110"/>
        <v>42411.942291666666</v>
      </c>
      <c r="Q3550" s="17">
        <f t="shared" si="111"/>
        <v>2016</v>
      </c>
    </row>
    <row r="3551" spans="1:17" ht="48" x14ac:dyDescent="0.2">
      <c r="A3551">
        <v>3549</v>
      </c>
      <c r="B3551" s="1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8271</v>
      </c>
      <c r="O3551" t="s">
        <v>8272</v>
      </c>
      <c r="P3551" s="16">
        <f t="shared" si="110"/>
        <v>42223.394363425927</v>
      </c>
      <c r="Q3551" s="17">
        <f t="shared" si="111"/>
        <v>2015</v>
      </c>
    </row>
    <row r="3552" spans="1:17" ht="48" x14ac:dyDescent="0.2">
      <c r="A3552">
        <v>3550</v>
      </c>
      <c r="B3552" s="1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8271</v>
      </c>
      <c r="O3552" t="s">
        <v>8272</v>
      </c>
      <c r="P3552" s="16">
        <f t="shared" si="110"/>
        <v>42462.893495370372</v>
      </c>
      <c r="Q3552" s="17">
        <f t="shared" si="111"/>
        <v>2016</v>
      </c>
    </row>
    <row r="3553" spans="1:17" ht="48" x14ac:dyDescent="0.2">
      <c r="A3553">
        <v>3551</v>
      </c>
      <c r="B3553" s="1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3" t="s">
        <v>8271</v>
      </c>
      <c r="O3553" t="s">
        <v>8272</v>
      </c>
      <c r="P3553" s="16">
        <f t="shared" si="110"/>
        <v>41753.515856481477</v>
      </c>
      <c r="Q3553" s="17">
        <f t="shared" si="111"/>
        <v>2014</v>
      </c>
    </row>
    <row r="3554" spans="1:17" ht="48" x14ac:dyDescent="0.2">
      <c r="A3554">
        <v>3552</v>
      </c>
      <c r="B3554" s="1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8271</v>
      </c>
      <c r="O3554" t="s">
        <v>8272</v>
      </c>
      <c r="P3554" s="16">
        <f t="shared" si="110"/>
        <v>41788.587083333332</v>
      </c>
      <c r="Q3554" s="17">
        <f t="shared" si="111"/>
        <v>2014</v>
      </c>
    </row>
    <row r="3555" spans="1:17" ht="48" x14ac:dyDescent="0.2">
      <c r="A3555">
        <v>3553</v>
      </c>
      <c r="B3555" s="1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3" t="s">
        <v>8271</v>
      </c>
      <c r="O3555" t="s">
        <v>8272</v>
      </c>
      <c r="P3555" s="16">
        <f t="shared" si="110"/>
        <v>42196.028703703705</v>
      </c>
      <c r="Q3555" s="17">
        <f t="shared" si="111"/>
        <v>2015</v>
      </c>
    </row>
    <row r="3556" spans="1:17" ht="48" x14ac:dyDescent="0.2">
      <c r="A3556">
        <v>3554</v>
      </c>
      <c r="B3556" s="1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3" t="s">
        <v>8271</v>
      </c>
      <c r="O3556" t="s">
        <v>8272</v>
      </c>
      <c r="P3556" s="16">
        <f t="shared" si="110"/>
        <v>42016.050451388888</v>
      </c>
      <c r="Q3556" s="17">
        <f t="shared" si="111"/>
        <v>2015</v>
      </c>
    </row>
    <row r="3557" spans="1:17" ht="48" x14ac:dyDescent="0.2">
      <c r="A3557">
        <v>3555</v>
      </c>
      <c r="B3557" s="1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8271</v>
      </c>
      <c r="O3557" t="s">
        <v>8272</v>
      </c>
      <c r="P3557" s="16">
        <f t="shared" si="110"/>
        <v>42661.442060185189</v>
      </c>
      <c r="Q3557" s="17">
        <f t="shared" si="111"/>
        <v>2016</v>
      </c>
    </row>
    <row r="3558" spans="1:17" ht="48" x14ac:dyDescent="0.2">
      <c r="A3558">
        <v>3556</v>
      </c>
      <c r="B3558" s="1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8271</v>
      </c>
      <c r="O3558" t="s">
        <v>8272</v>
      </c>
      <c r="P3558" s="16">
        <f t="shared" si="110"/>
        <v>41808.649583333332</v>
      </c>
      <c r="Q3558" s="17">
        <f t="shared" si="111"/>
        <v>2014</v>
      </c>
    </row>
    <row r="3559" spans="1:17" ht="48" x14ac:dyDescent="0.2">
      <c r="A3559">
        <v>3557</v>
      </c>
      <c r="B3559" s="1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3" t="s">
        <v>8271</v>
      </c>
      <c r="O3559" t="s">
        <v>8272</v>
      </c>
      <c r="P3559" s="16">
        <f t="shared" si="110"/>
        <v>41730.276747685188</v>
      </c>
      <c r="Q3559" s="17">
        <f t="shared" si="111"/>
        <v>2014</v>
      </c>
    </row>
    <row r="3560" spans="1:17" ht="48" x14ac:dyDescent="0.2">
      <c r="A3560">
        <v>3558</v>
      </c>
      <c r="B3560" s="1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8271</v>
      </c>
      <c r="O3560" t="s">
        <v>8272</v>
      </c>
      <c r="P3560" s="16">
        <f t="shared" si="110"/>
        <v>42139.816840277781</v>
      </c>
      <c r="Q3560" s="17">
        <f t="shared" si="111"/>
        <v>2015</v>
      </c>
    </row>
    <row r="3561" spans="1:17" ht="48" x14ac:dyDescent="0.2">
      <c r="A3561">
        <v>3559</v>
      </c>
      <c r="B3561" s="1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8271</v>
      </c>
      <c r="O3561" t="s">
        <v>8272</v>
      </c>
      <c r="P3561" s="16">
        <f t="shared" si="110"/>
        <v>42194.096157407403</v>
      </c>
      <c r="Q3561" s="17">
        <f t="shared" si="111"/>
        <v>2015</v>
      </c>
    </row>
    <row r="3562" spans="1:17" ht="48" x14ac:dyDescent="0.2">
      <c r="A3562">
        <v>3560</v>
      </c>
      <c r="B3562" s="1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8271</v>
      </c>
      <c r="O3562" t="s">
        <v>8272</v>
      </c>
      <c r="P3562" s="16">
        <f t="shared" si="110"/>
        <v>42115.889652777783</v>
      </c>
      <c r="Q3562" s="17">
        <f t="shared" si="111"/>
        <v>2015</v>
      </c>
    </row>
    <row r="3563" spans="1:17" ht="112" x14ac:dyDescent="0.2">
      <c r="A3563">
        <v>3561</v>
      </c>
      <c r="B3563" s="1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3" t="s">
        <v>8271</v>
      </c>
      <c r="O3563" t="s">
        <v>8272</v>
      </c>
      <c r="P3563" s="16">
        <f t="shared" si="110"/>
        <v>42203.680300925931</v>
      </c>
      <c r="Q3563" s="17">
        <f t="shared" si="111"/>
        <v>2015</v>
      </c>
    </row>
    <row r="3564" spans="1:17" ht="48" x14ac:dyDescent="0.2">
      <c r="A3564">
        <v>3562</v>
      </c>
      <c r="B3564" s="1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8271</v>
      </c>
      <c r="O3564" t="s">
        <v>8272</v>
      </c>
      <c r="P3564" s="16">
        <f t="shared" si="110"/>
        <v>42433.761886574073</v>
      </c>
      <c r="Q3564" s="17">
        <f t="shared" si="111"/>
        <v>2016</v>
      </c>
    </row>
    <row r="3565" spans="1:17" ht="48" x14ac:dyDescent="0.2">
      <c r="A3565">
        <v>3563</v>
      </c>
      <c r="B3565" s="1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8271</v>
      </c>
      <c r="O3565" t="s">
        <v>8272</v>
      </c>
      <c r="P3565" s="16">
        <f t="shared" si="110"/>
        <v>42555.671944444446</v>
      </c>
      <c r="Q3565" s="17">
        <f t="shared" si="111"/>
        <v>2016</v>
      </c>
    </row>
    <row r="3566" spans="1:17" ht="32" x14ac:dyDescent="0.2">
      <c r="A3566">
        <v>3564</v>
      </c>
      <c r="B3566" s="1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8271</v>
      </c>
      <c r="O3566" t="s">
        <v>8272</v>
      </c>
      <c r="P3566" s="16">
        <f t="shared" si="110"/>
        <v>42236.623252314821</v>
      </c>
      <c r="Q3566" s="17">
        <f t="shared" si="111"/>
        <v>2015</v>
      </c>
    </row>
    <row r="3567" spans="1:17" ht="48" x14ac:dyDescent="0.2">
      <c r="A3567">
        <v>3565</v>
      </c>
      <c r="B3567" s="1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3" t="s">
        <v>8271</v>
      </c>
      <c r="O3567" t="s">
        <v>8272</v>
      </c>
      <c r="P3567" s="16">
        <f t="shared" si="110"/>
        <v>41974.743148148147</v>
      </c>
      <c r="Q3567" s="17">
        <f t="shared" si="111"/>
        <v>2014</v>
      </c>
    </row>
    <row r="3568" spans="1:17" ht="48" x14ac:dyDescent="0.2">
      <c r="A3568">
        <v>3566</v>
      </c>
      <c r="B3568" s="1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8271</v>
      </c>
      <c r="O3568" t="s">
        <v>8272</v>
      </c>
      <c r="P3568" s="16">
        <f t="shared" si="110"/>
        <v>41997.507905092592</v>
      </c>
      <c r="Q3568" s="17">
        <f t="shared" si="111"/>
        <v>2014</v>
      </c>
    </row>
    <row r="3569" spans="1:17" ht="48" x14ac:dyDescent="0.2">
      <c r="A3569">
        <v>3567</v>
      </c>
      <c r="B3569" s="1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8271</v>
      </c>
      <c r="O3569" t="s">
        <v>8272</v>
      </c>
      <c r="P3569" s="16">
        <f t="shared" si="110"/>
        <v>42135.810694444444</v>
      </c>
      <c r="Q3569" s="17">
        <f t="shared" si="111"/>
        <v>2015</v>
      </c>
    </row>
    <row r="3570" spans="1:17" ht="48" x14ac:dyDescent="0.2">
      <c r="A3570">
        <v>3568</v>
      </c>
      <c r="B3570" s="1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3" t="s">
        <v>8271</v>
      </c>
      <c r="O3570" t="s">
        <v>8272</v>
      </c>
      <c r="P3570" s="16">
        <f t="shared" si="110"/>
        <v>41869.740671296298</v>
      </c>
      <c r="Q3570" s="17">
        <f t="shared" si="111"/>
        <v>2014</v>
      </c>
    </row>
    <row r="3571" spans="1:17" ht="48" x14ac:dyDescent="0.2">
      <c r="A3571">
        <v>3569</v>
      </c>
      <c r="B3571" s="1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3" t="s">
        <v>8271</v>
      </c>
      <c r="O3571" t="s">
        <v>8272</v>
      </c>
      <c r="P3571" s="16">
        <f t="shared" si="110"/>
        <v>41982.688611111109</v>
      </c>
      <c r="Q3571" s="17">
        <f t="shared" si="111"/>
        <v>2014</v>
      </c>
    </row>
    <row r="3572" spans="1:17" ht="48" x14ac:dyDescent="0.2">
      <c r="A3572">
        <v>3570</v>
      </c>
      <c r="B3572" s="1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3" t="s">
        <v>8271</v>
      </c>
      <c r="O3572" t="s">
        <v>8272</v>
      </c>
      <c r="P3572" s="16">
        <f t="shared" si="110"/>
        <v>41976.331979166673</v>
      </c>
      <c r="Q3572" s="17">
        <f t="shared" si="111"/>
        <v>2014</v>
      </c>
    </row>
    <row r="3573" spans="1:17" ht="48" x14ac:dyDescent="0.2">
      <c r="A3573">
        <v>3571</v>
      </c>
      <c r="B3573" s="1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8271</v>
      </c>
      <c r="O3573" t="s">
        <v>8272</v>
      </c>
      <c r="P3573" s="16">
        <f t="shared" si="110"/>
        <v>41912.858946759261</v>
      </c>
      <c r="Q3573" s="17">
        <f t="shared" si="111"/>
        <v>2014</v>
      </c>
    </row>
    <row r="3574" spans="1:17" ht="32" x14ac:dyDescent="0.2">
      <c r="A3574">
        <v>3572</v>
      </c>
      <c r="B3574" s="1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8271</v>
      </c>
      <c r="O3574" t="s">
        <v>8272</v>
      </c>
      <c r="P3574" s="16">
        <f t="shared" si="110"/>
        <v>42146.570393518516</v>
      </c>
      <c r="Q3574" s="17">
        <f t="shared" si="111"/>
        <v>2015</v>
      </c>
    </row>
    <row r="3575" spans="1:17" ht="32" x14ac:dyDescent="0.2">
      <c r="A3575">
        <v>3573</v>
      </c>
      <c r="B3575" s="1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8271</v>
      </c>
      <c r="O3575" t="s">
        <v>8272</v>
      </c>
      <c r="P3575" s="16">
        <f t="shared" si="110"/>
        <v>41921.375532407408</v>
      </c>
      <c r="Q3575" s="17">
        <f t="shared" si="111"/>
        <v>2014</v>
      </c>
    </row>
    <row r="3576" spans="1:17" ht="48" x14ac:dyDescent="0.2">
      <c r="A3576">
        <v>3574</v>
      </c>
      <c r="B3576" s="1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3" t="s">
        <v>8271</v>
      </c>
      <c r="O3576" t="s">
        <v>8272</v>
      </c>
      <c r="P3576" s="16">
        <f t="shared" si="110"/>
        <v>41926.942685185182</v>
      </c>
      <c r="Q3576" s="17">
        <f t="shared" si="111"/>
        <v>2014</v>
      </c>
    </row>
    <row r="3577" spans="1:17" ht="48" x14ac:dyDescent="0.2">
      <c r="A3577">
        <v>3575</v>
      </c>
      <c r="B3577" s="1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3" t="s">
        <v>8271</v>
      </c>
      <c r="O3577" t="s">
        <v>8272</v>
      </c>
      <c r="P3577" s="16">
        <f t="shared" si="110"/>
        <v>42561.783877314811</v>
      </c>
      <c r="Q3577" s="17">
        <f t="shared" si="111"/>
        <v>2016</v>
      </c>
    </row>
    <row r="3578" spans="1:17" ht="48" x14ac:dyDescent="0.2">
      <c r="A3578">
        <v>3576</v>
      </c>
      <c r="B3578" s="1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3" t="s">
        <v>8271</v>
      </c>
      <c r="O3578" t="s">
        <v>8272</v>
      </c>
      <c r="P3578" s="16">
        <f t="shared" si="110"/>
        <v>42649.54923611111</v>
      </c>
      <c r="Q3578" s="17">
        <f t="shared" si="111"/>
        <v>2016</v>
      </c>
    </row>
    <row r="3579" spans="1:17" ht="48" x14ac:dyDescent="0.2">
      <c r="A3579">
        <v>3577</v>
      </c>
      <c r="B3579" s="1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3" t="s">
        <v>8271</v>
      </c>
      <c r="O3579" t="s">
        <v>8272</v>
      </c>
      <c r="P3579" s="16">
        <f t="shared" si="110"/>
        <v>42093.786840277782</v>
      </c>
      <c r="Q3579" s="17">
        <f t="shared" si="111"/>
        <v>2015</v>
      </c>
    </row>
    <row r="3580" spans="1:17" ht="48" x14ac:dyDescent="0.2">
      <c r="A3580">
        <v>3578</v>
      </c>
      <c r="B3580" s="1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8271</v>
      </c>
      <c r="O3580" t="s">
        <v>8272</v>
      </c>
      <c r="P3580" s="16">
        <f t="shared" si="110"/>
        <v>42460.733530092592</v>
      </c>
      <c r="Q3580" s="17">
        <f t="shared" si="111"/>
        <v>2016</v>
      </c>
    </row>
    <row r="3581" spans="1:17" ht="48" x14ac:dyDescent="0.2">
      <c r="A3581">
        <v>3579</v>
      </c>
      <c r="B3581" s="1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8271</v>
      </c>
      <c r="O3581" t="s">
        <v>8272</v>
      </c>
      <c r="P3581" s="16">
        <f t="shared" si="110"/>
        <v>42430.762222222227</v>
      </c>
      <c r="Q3581" s="17">
        <f t="shared" si="111"/>
        <v>2016</v>
      </c>
    </row>
    <row r="3582" spans="1:17" ht="48" x14ac:dyDescent="0.2">
      <c r="A3582">
        <v>3580</v>
      </c>
      <c r="B3582" s="1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3" t="s">
        <v>8271</v>
      </c>
      <c r="O3582" t="s">
        <v>8272</v>
      </c>
      <c r="P3582" s="16">
        <f t="shared" si="110"/>
        <v>42026.176180555558</v>
      </c>
      <c r="Q3582" s="17">
        <f t="shared" si="111"/>
        <v>2015</v>
      </c>
    </row>
    <row r="3583" spans="1:17" ht="48" x14ac:dyDescent="0.2">
      <c r="A3583">
        <v>3581</v>
      </c>
      <c r="B3583" s="1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8271</v>
      </c>
      <c r="O3583" t="s">
        <v>8272</v>
      </c>
      <c r="P3583" s="16">
        <f t="shared" si="110"/>
        <v>41836.471180555556</v>
      </c>
      <c r="Q3583" s="17">
        <f t="shared" si="111"/>
        <v>2014</v>
      </c>
    </row>
    <row r="3584" spans="1:17" ht="48" x14ac:dyDescent="0.2">
      <c r="A3584">
        <v>3582</v>
      </c>
      <c r="B3584" s="1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3" t="s">
        <v>8271</v>
      </c>
      <c r="O3584" t="s">
        <v>8272</v>
      </c>
      <c r="P3584" s="16">
        <f t="shared" si="110"/>
        <v>42451.095856481479</v>
      </c>
      <c r="Q3584" s="17">
        <f t="shared" si="111"/>
        <v>2016</v>
      </c>
    </row>
    <row r="3585" spans="1:17" ht="48" x14ac:dyDescent="0.2">
      <c r="A3585">
        <v>3583</v>
      </c>
      <c r="B3585" s="1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3" t="s">
        <v>8271</v>
      </c>
      <c r="O3585" t="s">
        <v>8272</v>
      </c>
      <c r="P3585" s="16">
        <f t="shared" si="110"/>
        <v>42418.425983796296</v>
      </c>
      <c r="Q3585" s="17">
        <f t="shared" si="111"/>
        <v>2016</v>
      </c>
    </row>
    <row r="3586" spans="1:17" ht="96" x14ac:dyDescent="0.2">
      <c r="A3586">
        <v>3584</v>
      </c>
      <c r="B3586" s="1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8271</v>
      </c>
      <c r="O3586" t="s">
        <v>8272</v>
      </c>
      <c r="P3586" s="16">
        <f t="shared" si="110"/>
        <v>42168.316481481481</v>
      </c>
      <c r="Q3586" s="17">
        <f t="shared" si="111"/>
        <v>2015</v>
      </c>
    </row>
    <row r="3587" spans="1:17" ht="48" x14ac:dyDescent="0.2">
      <c r="A3587">
        <v>3585</v>
      </c>
      <c r="B3587" s="1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3" t="s">
        <v>8271</v>
      </c>
      <c r="O3587" t="s">
        <v>8272</v>
      </c>
      <c r="P3587" s="16">
        <f t="shared" ref="P3587:P3650" si="112">(((J3587/60)/60)/24)+DATE(1970,1,1)</f>
        <v>41964.716319444444</v>
      </c>
      <c r="Q3587" s="17">
        <f t="shared" ref="Q3587:Q3650" si="113">YEAR(P3587)</f>
        <v>2014</v>
      </c>
    </row>
    <row r="3588" spans="1:17" ht="16" x14ac:dyDescent="0.2">
      <c r="A3588">
        <v>3586</v>
      </c>
      <c r="B3588" s="1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3" t="s">
        <v>8271</v>
      </c>
      <c r="O3588" t="s">
        <v>8272</v>
      </c>
      <c r="P3588" s="16">
        <f t="shared" si="112"/>
        <v>42576.697569444441</v>
      </c>
      <c r="Q3588" s="17">
        <f t="shared" si="113"/>
        <v>2016</v>
      </c>
    </row>
    <row r="3589" spans="1:17" ht="48" x14ac:dyDescent="0.2">
      <c r="A3589">
        <v>3587</v>
      </c>
      <c r="B3589" s="1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8271</v>
      </c>
      <c r="O3589" t="s">
        <v>8272</v>
      </c>
      <c r="P3589" s="16">
        <f t="shared" si="112"/>
        <v>42503.539976851855</v>
      </c>
      <c r="Q3589" s="17">
        <f t="shared" si="113"/>
        <v>2016</v>
      </c>
    </row>
    <row r="3590" spans="1:17" ht="48" x14ac:dyDescent="0.2">
      <c r="A3590">
        <v>3588</v>
      </c>
      <c r="B3590" s="1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8271</v>
      </c>
      <c r="O3590" t="s">
        <v>8272</v>
      </c>
      <c r="P3590" s="16">
        <f t="shared" si="112"/>
        <v>42101.828819444447</v>
      </c>
      <c r="Q3590" s="17">
        <f t="shared" si="113"/>
        <v>2015</v>
      </c>
    </row>
    <row r="3591" spans="1:17" ht="48" x14ac:dyDescent="0.2">
      <c r="A3591">
        <v>3589</v>
      </c>
      <c r="B3591" s="1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3" t="s">
        <v>8271</v>
      </c>
      <c r="O3591" t="s">
        <v>8272</v>
      </c>
      <c r="P3591" s="16">
        <f t="shared" si="112"/>
        <v>42125.647534722222</v>
      </c>
      <c r="Q3591" s="17">
        <f t="shared" si="113"/>
        <v>2015</v>
      </c>
    </row>
    <row r="3592" spans="1:17" ht="48" x14ac:dyDescent="0.2">
      <c r="A3592">
        <v>3590</v>
      </c>
      <c r="B3592" s="1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8271</v>
      </c>
      <c r="O3592" t="s">
        <v>8272</v>
      </c>
      <c r="P3592" s="16">
        <f t="shared" si="112"/>
        <v>41902.333726851852</v>
      </c>
      <c r="Q3592" s="17">
        <f t="shared" si="113"/>
        <v>2014</v>
      </c>
    </row>
    <row r="3593" spans="1:17" ht="48" x14ac:dyDescent="0.2">
      <c r="A3593">
        <v>3591</v>
      </c>
      <c r="B3593" s="1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3" t="s">
        <v>8271</v>
      </c>
      <c r="O3593" t="s">
        <v>8272</v>
      </c>
      <c r="P3593" s="16">
        <f t="shared" si="112"/>
        <v>42003.948425925926</v>
      </c>
      <c r="Q3593" s="17">
        <f t="shared" si="113"/>
        <v>2014</v>
      </c>
    </row>
    <row r="3594" spans="1:17" ht="48" x14ac:dyDescent="0.2">
      <c r="A3594">
        <v>3592</v>
      </c>
      <c r="B3594" s="1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3" t="s">
        <v>8271</v>
      </c>
      <c r="O3594" t="s">
        <v>8272</v>
      </c>
      <c r="P3594" s="16">
        <f t="shared" si="112"/>
        <v>41988.829942129625</v>
      </c>
      <c r="Q3594" s="17">
        <f t="shared" si="113"/>
        <v>2014</v>
      </c>
    </row>
    <row r="3595" spans="1:17" ht="48" x14ac:dyDescent="0.2">
      <c r="A3595">
        <v>3593</v>
      </c>
      <c r="B3595" s="1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3" t="s">
        <v>8271</v>
      </c>
      <c r="O3595" t="s">
        <v>8272</v>
      </c>
      <c r="P3595" s="16">
        <f t="shared" si="112"/>
        <v>41974.898599537039</v>
      </c>
      <c r="Q3595" s="17">
        <f t="shared" si="113"/>
        <v>2014</v>
      </c>
    </row>
    <row r="3596" spans="1:17" ht="48" x14ac:dyDescent="0.2">
      <c r="A3596">
        <v>3594</v>
      </c>
      <c r="B3596" s="1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3" t="s">
        <v>8271</v>
      </c>
      <c r="O3596" t="s">
        <v>8272</v>
      </c>
      <c r="P3596" s="16">
        <f t="shared" si="112"/>
        <v>42592.066921296297</v>
      </c>
      <c r="Q3596" s="17">
        <f t="shared" si="113"/>
        <v>2016</v>
      </c>
    </row>
    <row r="3597" spans="1:17" ht="32" x14ac:dyDescent="0.2">
      <c r="A3597">
        <v>3595</v>
      </c>
      <c r="B3597" s="1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3" t="s">
        <v>8271</v>
      </c>
      <c r="O3597" t="s">
        <v>8272</v>
      </c>
      <c r="P3597" s="16">
        <f t="shared" si="112"/>
        <v>42050.008368055554</v>
      </c>
      <c r="Q3597" s="17">
        <f t="shared" si="113"/>
        <v>2015</v>
      </c>
    </row>
    <row r="3598" spans="1:17" ht="48" x14ac:dyDescent="0.2">
      <c r="A3598">
        <v>3596</v>
      </c>
      <c r="B3598" s="1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8271</v>
      </c>
      <c r="O3598" t="s">
        <v>8272</v>
      </c>
      <c r="P3598" s="16">
        <f t="shared" si="112"/>
        <v>41856.715069444443</v>
      </c>
      <c r="Q3598" s="17">
        <f t="shared" si="113"/>
        <v>2014</v>
      </c>
    </row>
    <row r="3599" spans="1:17" ht="32" x14ac:dyDescent="0.2">
      <c r="A3599">
        <v>3597</v>
      </c>
      <c r="B3599" s="1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3" t="s">
        <v>8271</v>
      </c>
      <c r="O3599" t="s">
        <v>8272</v>
      </c>
      <c r="P3599" s="16">
        <f t="shared" si="112"/>
        <v>42417.585532407407</v>
      </c>
      <c r="Q3599" s="17">
        <f t="shared" si="113"/>
        <v>2016</v>
      </c>
    </row>
    <row r="3600" spans="1:17" ht="48" x14ac:dyDescent="0.2">
      <c r="A3600">
        <v>3598</v>
      </c>
      <c r="B3600" s="1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3" t="s">
        <v>8271</v>
      </c>
      <c r="O3600" t="s">
        <v>8272</v>
      </c>
      <c r="P3600" s="16">
        <f t="shared" si="112"/>
        <v>41866.79886574074</v>
      </c>
      <c r="Q3600" s="17">
        <f t="shared" si="113"/>
        <v>2014</v>
      </c>
    </row>
    <row r="3601" spans="1:17" ht="48" x14ac:dyDescent="0.2">
      <c r="A3601">
        <v>3599</v>
      </c>
      <c r="B3601" s="1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3" t="s">
        <v>8271</v>
      </c>
      <c r="O3601" t="s">
        <v>8272</v>
      </c>
      <c r="P3601" s="16">
        <f t="shared" si="112"/>
        <v>42220.79487268519</v>
      </c>
      <c r="Q3601" s="17">
        <f t="shared" si="113"/>
        <v>2015</v>
      </c>
    </row>
    <row r="3602" spans="1:17" ht="32" x14ac:dyDescent="0.2">
      <c r="A3602">
        <v>3600</v>
      </c>
      <c r="B3602" s="1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3" t="s">
        <v>8271</v>
      </c>
      <c r="O3602" t="s">
        <v>8272</v>
      </c>
      <c r="P3602" s="16">
        <f t="shared" si="112"/>
        <v>42628.849120370374</v>
      </c>
      <c r="Q3602" s="17">
        <f t="shared" si="113"/>
        <v>2016</v>
      </c>
    </row>
    <row r="3603" spans="1:17" ht="48" x14ac:dyDescent="0.2">
      <c r="A3603">
        <v>3601</v>
      </c>
      <c r="B3603" s="1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8271</v>
      </c>
      <c r="O3603" t="s">
        <v>8272</v>
      </c>
      <c r="P3603" s="16">
        <f t="shared" si="112"/>
        <v>41990.99863425926</v>
      </c>
      <c r="Q3603" s="17">
        <f t="shared" si="113"/>
        <v>2014</v>
      </c>
    </row>
    <row r="3604" spans="1:17" ht="48" x14ac:dyDescent="0.2">
      <c r="A3604">
        <v>3602</v>
      </c>
      <c r="B3604" s="1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3" t="s">
        <v>8271</v>
      </c>
      <c r="O3604" t="s">
        <v>8272</v>
      </c>
      <c r="P3604" s="16">
        <f t="shared" si="112"/>
        <v>42447.894432870366</v>
      </c>
      <c r="Q3604" s="17">
        <f t="shared" si="113"/>
        <v>2016</v>
      </c>
    </row>
    <row r="3605" spans="1:17" ht="48" x14ac:dyDescent="0.2">
      <c r="A3605">
        <v>3603</v>
      </c>
      <c r="B3605" s="1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3" t="s">
        <v>8271</v>
      </c>
      <c r="O3605" t="s">
        <v>8272</v>
      </c>
      <c r="P3605" s="16">
        <f t="shared" si="112"/>
        <v>42283.864351851851</v>
      </c>
      <c r="Q3605" s="17">
        <f t="shared" si="113"/>
        <v>2015</v>
      </c>
    </row>
    <row r="3606" spans="1:17" ht="48" x14ac:dyDescent="0.2">
      <c r="A3606">
        <v>3604</v>
      </c>
      <c r="B3606" s="1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3" t="s">
        <v>8271</v>
      </c>
      <c r="O3606" t="s">
        <v>8272</v>
      </c>
      <c r="P3606" s="16">
        <f t="shared" si="112"/>
        <v>42483.015694444446</v>
      </c>
      <c r="Q3606" s="17">
        <f t="shared" si="113"/>
        <v>2016</v>
      </c>
    </row>
    <row r="3607" spans="1:17" ht="48" x14ac:dyDescent="0.2">
      <c r="A3607">
        <v>3605</v>
      </c>
      <c r="B3607" s="1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8271</v>
      </c>
      <c r="O3607" t="s">
        <v>8272</v>
      </c>
      <c r="P3607" s="16">
        <f t="shared" si="112"/>
        <v>42383.793124999997</v>
      </c>
      <c r="Q3607" s="17">
        <f t="shared" si="113"/>
        <v>2016</v>
      </c>
    </row>
    <row r="3608" spans="1:17" ht="48" x14ac:dyDescent="0.2">
      <c r="A3608">
        <v>3606</v>
      </c>
      <c r="B3608" s="1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8271</v>
      </c>
      <c r="O3608" t="s">
        <v>8272</v>
      </c>
      <c r="P3608" s="16">
        <f t="shared" si="112"/>
        <v>42566.604826388888</v>
      </c>
      <c r="Q3608" s="17">
        <f t="shared" si="113"/>
        <v>2016</v>
      </c>
    </row>
    <row r="3609" spans="1:17" ht="32" x14ac:dyDescent="0.2">
      <c r="A3609">
        <v>3607</v>
      </c>
      <c r="B3609" s="1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8271</v>
      </c>
      <c r="O3609" t="s">
        <v>8272</v>
      </c>
      <c r="P3609" s="16">
        <f t="shared" si="112"/>
        <v>42338.963912037041</v>
      </c>
      <c r="Q3609" s="17">
        <f t="shared" si="113"/>
        <v>2015</v>
      </c>
    </row>
    <row r="3610" spans="1:17" ht="48" x14ac:dyDescent="0.2">
      <c r="A3610">
        <v>3608</v>
      </c>
      <c r="B3610" s="1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8271</v>
      </c>
      <c r="O3610" t="s">
        <v>8272</v>
      </c>
      <c r="P3610" s="16">
        <f t="shared" si="112"/>
        <v>42506.709375000006</v>
      </c>
      <c r="Q3610" s="17">
        <f t="shared" si="113"/>
        <v>2016</v>
      </c>
    </row>
    <row r="3611" spans="1:17" ht="48" x14ac:dyDescent="0.2">
      <c r="A3611">
        <v>3609</v>
      </c>
      <c r="B3611" s="1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8271</v>
      </c>
      <c r="O3611" t="s">
        <v>8272</v>
      </c>
      <c r="P3611" s="16">
        <f t="shared" si="112"/>
        <v>42429.991724537031</v>
      </c>
      <c r="Q3611" s="17">
        <f t="shared" si="113"/>
        <v>2016</v>
      </c>
    </row>
    <row r="3612" spans="1:17" ht="48" x14ac:dyDescent="0.2">
      <c r="A3612">
        <v>3610</v>
      </c>
      <c r="B3612" s="1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8271</v>
      </c>
      <c r="O3612" t="s">
        <v>8272</v>
      </c>
      <c r="P3612" s="16">
        <f t="shared" si="112"/>
        <v>42203.432129629626</v>
      </c>
      <c r="Q3612" s="17">
        <f t="shared" si="113"/>
        <v>2015</v>
      </c>
    </row>
    <row r="3613" spans="1:17" ht="48" x14ac:dyDescent="0.2">
      <c r="A3613">
        <v>3611</v>
      </c>
      <c r="B3613" s="1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8271</v>
      </c>
      <c r="O3613" t="s">
        <v>8272</v>
      </c>
      <c r="P3613" s="16">
        <f t="shared" si="112"/>
        <v>42072.370381944449</v>
      </c>
      <c r="Q3613" s="17">
        <f t="shared" si="113"/>
        <v>2015</v>
      </c>
    </row>
    <row r="3614" spans="1:17" ht="48" x14ac:dyDescent="0.2">
      <c r="A3614">
        <v>3612</v>
      </c>
      <c r="B3614" s="1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8271</v>
      </c>
      <c r="O3614" t="s">
        <v>8272</v>
      </c>
      <c r="P3614" s="16">
        <f t="shared" si="112"/>
        <v>41789.726979166669</v>
      </c>
      <c r="Q3614" s="17">
        <f t="shared" si="113"/>
        <v>2014</v>
      </c>
    </row>
    <row r="3615" spans="1:17" ht="32" x14ac:dyDescent="0.2">
      <c r="A3615">
        <v>3613</v>
      </c>
      <c r="B3615" s="1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3" t="s">
        <v>8271</v>
      </c>
      <c r="O3615" t="s">
        <v>8272</v>
      </c>
      <c r="P3615" s="16">
        <f t="shared" si="112"/>
        <v>41788.58997685185</v>
      </c>
      <c r="Q3615" s="17">
        <f t="shared" si="113"/>
        <v>2014</v>
      </c>
    </row>
    <row r="3616" spans="1:17" ht="48" x14ac:dyDescent="0.2">
      <c r="A3616">
        <v>3614</v>
      </c>
      <c r="B3616" s="1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3" t="s">
        <v>8271</v>
      </c>
      <c r="O3616" t="s">
        <v>8272</v>
      </c>
      <c r="P3616" s="16">
        <f t="shared" si="112"/>
        <v>42144.041851851856</v>
      </c>
      <c r="Q3616" s="17">
        <f t="shared" si="113"/>
        <v>2015</v>
      </c>
    </row>
    <row r="3617" spans="1:17" ht="48" x14ac:dyDescent="0.2">
      <c r="A3617">
        <v>3615</v>
      </c>
      <c r="B3617" s="1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8271</v>
      </c>
      <c r="O3617" t="s">
        <v>8272</v>
      </c>
      <c r="P3617" s="16">
        <f t="shared" si="112"/>
        <v>42318.593703703707</v>
      </c>
      <c r="Q3617" s="17">
        <f t="shared" si="113"/>
        <v>2015</v>
      </c>
    </row>
    <row r="3618" spans="1:17" ht="48" x14ac:dyDescent="0.2">
      <c r="A3618">
        <v>3616</v>
      </c>
      <c r="B3618" s="1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8271</v>
      </c>
      <c r="O3618" t="s">
        <v>8272</v>
      </c>
      <c r="P3618" s="16">
        <f t="shared" si="112"/>
        <v>42052.949814814812</v>
      </c>
      <c r="Q3618" s="17">
        <f t="shared" si="113"/>
        <v>2015</v>
      </c>
    </row>
    <row r="3619" spans="1:17" ht="48" x14ac:dyDescent="0.2">
      <c r="A3619">
        <v>3617</v>
      </c>
      <c r="B3619" s="1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8271</v>
      </c>
      <c r="O3619" t="s">
        <v>8272</v>
      </c>
      <c r="P3619" s="16">
        <f t="shared" si="112"/>
        <v>42779.610289351855</v>
      </c>
      <c r="Q3619" s="17">
        <f t="shared" si="113"/>
        <v>2017</v>
      </c>
    </row>
    <row r="3620" spans="1:17" ht="48" x14ac:dyDescent="0.2">
      <c r="A3620">
        <v>3618</v>
      </c>
      <c r="B3620" s="1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8271</v>
      </c>
      <c r="O3620" t="s">
        <v>8272</v>
      </c>
      <c r="P3620" s="16">
        <f t="shared" si="112"/>
        <v>42128.627893518518</v>
      </c>
      <c r="Q3620" s="17">
        <f t="shared" si="113"/>
        <v>2015</v>
      </c>
    </row>
    <row r="3621" spans="1:17" ht="48" x14ac:dyDescent="0.2">
      <c r="A3621">
        <v>3619</v>
      </c>
      <c r="B3621" s="1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3" t="s">
        <v>8271</v>
      </c>
      <c r="O3621" t="s">
        <v>8272</v>
      </c>
      <c r="P3621" s="16">
        <f t="shared" si="112"/>
        <v>42661.132245370376</v>
      </c>
      <c r="Q3621" s="17">
        <f t="shared" si="113"/>
        <v>2016</v>
      </c>
    </row>
    <row r="3622" spans="1:17" ht="48" x14ac:dyDescent="0.2">
      <c r="A3622">
        <v>3620</v>
      </c>
      <c r="B3622" s="1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3" t="s">
        <v>8271</v>
      </c>
      <c r="O3622" t="s">
        <v>8272</v>
      </c>
      <c r="P3622" s="16">
        <f t="shared" si="112"/>
        <v>42037.938206018516</v>
      </c>
      <c r="Q3622" s="17">
        <f t="shared" si="113"/>
        <v>2015</v>
      </c>
    </row>
    <row r="3623" spans="1:17" ht="48" x14ac:dyDescent="0.2">
      <c r="A3623">
        <v>3621</v>
      </c>
      <c r="B3623" s="1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3" t="s">
        <v>8271</v>
      </c>
      <c r="O3623" t="s">
        <v>8272</v>
      </c>
      <c r="P3623" s="16">
        <f t="shared" si="112"/>
        <v>42619.935694444444</v>
      </c>
      <c r="Q3623" s="17">
        <f t="shared" si="113"/>
        <v>2016</v>
      </c>
    </row>
    <row r="3624" spans="1:17" ht="32" x14ac:dyDescent="0.2">
      <c r="A3624">
        <v>3622</v>
      </c>
      <c r="B3624" s="1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3" t="s">
        <v>8271</v>
      </c>
      <c r="O3624" t="s">
        <v>8272</v>
      </c>
      <c r="P3624" s="16">
        <f t="shared" si="112"/>
        <v>41877.221886574072</v>
      </c>
      <c r="Q3624" s="17">
        <f t="shared" si="113"/>
        <v>2014</v>
      </c>
    </row>
    <row r="3625" spans="1:17" ht="32" x14ac:dyDescent="0.2">
      <c r="A3625">
        <v>3623</v>
      </c>
      <c r="B3625" s="1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3" t="s">
        <v>8271</v>
      </c>
      <c r="O3625" t="s">
        <v>8272</v>
      </c>
      <c r="P3625" s="16">
        <f t="shared" si="112"/>
        <v>41828.736921296295</v>
      </c>
      <c r="Q3625" s="17">
        <f t="shared" si="113"/>
        <v>2014</v>
      </c>
    </row>
    <row r="3626" spans="1:17" ht="80" x14ac:dyDescent="0.2">
      <c r="A3626">
        <v>3624</v>
      </c>
      <c r="B3626" s="1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3" t="s">
        <v>8271</v>
      </c>
      <c r="O3626" t="s">
        <v>8272</v>
      </c>
      <c r="P3626" s="16">
        <f t="shared" si="112"/>
        <v>42545.774189814809</v>
      </c>
      <c r="Q3626" s="17">
        <f t="shared" si="113"/>
        <v>2016</v>
      </c>
    </row>
    <row r="3627" spans="1:17" ht="48" x14ac:dyDescent="0.2">
      <c r="A3627">
        <v>3625</v>
      </c>
      <c r="B3627" s="1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8271</v>
      </c>
      <c r="O3627" t="s">
        <v>8272</v>
      </c>
      <c r="P3627" s="16">
        <f t="shared" si="112"/>
        <v>42157.652511574073</v>
      </c>
      <c r="Q3627" s="17">
        <f t="shared" si="113"/>
        <v>2015</v>
      </c>
    </row>
    <row r="3628" spans="1:17" ht="48" x14ac:dyDescent="0.2">
      <c r="A3628">
        <v>3626</v>
      </c>
      <c r="B3628" s="1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8271</v>
      </c>
      <c r="O3628" t="s">
        <v>8272</v>
      </c>
      <c r="P3628" s="16">
        <f t="shared" si="112"/>
        <v>41846.667326388888</v>
      </c>
      <c r="Q3628" s="17">
        <f t="shared" si="113"/>
        <v>2014</v>
      </c>
    </row>
    <row r="3629" spans="1:17" ht="48" x14ac:dyDescent="0.2">
      <c r="A3629">
        <v>3627</v>
      </c>
      <c r="B3629" s="1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3" t="s">
        <v>8271</v>
      </c>
      <c r="O3629" t="s">
        <v>8272</v>
      </c>
      <c r="P3629" s="16">
        <f t="shared" si="112"/>
        <v>42460.741747685184</v>
      </c>
      <c r="Q3629" s="17">
        <f t="shared" si="113"/>
        <v>2016</v>
      </c>
    </row>
    <row r="3630" spans="1:17" ht="48" hidden="1" x14ac:dyDescent="0.2">
      <c r="A3630">
        <v>3628</v>
      </c>
      <c r="B3630" s="1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8271</v>
      </c>
      <c r="O3630" t="s">
        <v>8313</v>
      </c>
      <c r="P3630" s="16">
        <f t="shared" si="112"/>
        <v>42291.833287037036</v>
      </c>
      <c r="Q3630" s="17">
        <f t="shared" si="113"/>
        <v>2015</v>
      </c>
    </row>
    <row r="3631" spans="1:17" ht="48" hidden="1" x14ac:dyDescent="0.2">
      <c r="A3631">
        <v>3629</v>
      </c>
      <c r="B3631" s="1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8271</v>
      </c>
      <c r="O3631" t="s">
        <v>8313</v>
      </c>
      <c r="P3631" s="16">
        <f t="shared" si="112"/>
        <v>42437.094490740739</v>
      </c>
      <c r="Q3631" s="17">
        <f t="shared" si="113"/>
        <v>2016</v>
      </c>
    </row>
    <row r="3632" spans="1:17" ht="48" hidden="1" x14ac:dyDescent="0.2">
      <c r="A3632">
        <v>3630</v>
      </c>
      <c r="B3632" s="1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8271</v>
      </c>
      <c r="O3632" t="s">
        <v>8313</v>
      </c>
      <c r="P3632" s="16">
        <f t="shared" si="112"/>
        <v>41942.84710648148</v>
      </c>
      <c r="Q3632" s="17">
        <f t="shared" si="113"/>
        <v>2014</v>
      </c>
    </row>
    <row r="3633" spans="1:17" ht="48" hidden="1" x14ac:dyDescent="0.2">
      <c r="A3633">
        <v>3631</v>
      </c>
      <c r="B3633" s="1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8271</v>
      </c>
      <c r="O3633" t="s">
        <v>8313</v>
      </c>
      <c r="P3633" s="16">
        <f t="shared" si="112"/>
        <v>41880.753437499996</v>
      </c>
      <c r="Q3633" s="17">
        <f t="shared" si="113"/>
        <v>2014</v>
      </c>
    </row>
    <row r="3634" spans="1:17" ht="48" hidden="1" x14ac:dyDescent="0.2">
      <c r="A3634">
        <v>3632</v>
      </c>
      <c r="B3634" s="1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8271</v>
      </c>
      <c r="O3634" t="s">
        <v>8313</v>
      </c>
      <c r="P3634" s="16">
        <f t="shared" si="112"/>
        <v>41946.936909722222</v>
      </c>
      <c r="Q3634" s="17">
        <f t="shared" si="113"/>
        <v>2014</v>
      </c>
    </row>
    <row r="3635" spans="1:17" ht="48" hidden="1" x14ac:dyDescent="0.2">
      <c r="A3635">
        <v>3633</v>
      </c>
      <c r="B3635" s="1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8271</v>
      </c>
      <c r="O3635" t="s">
        <v>8313</v>
      </c>
      <c r="P3635" s="16">
        <f t="shared" si="112"/>
        <v>42649.623460648145</v>
      </c>
      <c r="Q3635" s="17">
        <f t="shared" si="113"/>
        <v>2016</v>
      </c>
    </row>
    <row r="3636" spans="1:17" ht="48" hidden="1" x14ac:dyDescent="0.2">
      <c r="A3636">
        <v>3634</v>
      </c>
      <c r="B3636" s="1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8271</v>
      </c>
      <c r="O3636" t="s">
        <v>8313</v>
      </c>
      <c r="P3636" s="16">
        <f t="shared" si="112"/>
        <v>42701.166365740741</v>
      </c>
      <c r="Q3636" s="17">
        <f t="shared" si="113"/>
        <v>2016</v>
      </c>
    </row>
    <row r="3637" spans="1:17" ht="32" hidden="1" x14ac:dyDescent="0.2">
      <c r="A3637">
        <v>3635</v>
      </c>
      <c r="B3637" s="1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8271</v>
      </c>
      <c r="O3637" t="s">
        <v>8313</v>
      </c>
      <c r="P3637" s="16">
        <f t="shared" si="112"/>
        <v>42450.88282407407</v>
      </c>
      <c r="Q3637" s="17">
        <f t="shared" si="113"/>
        <v>2016</v>
      </c>
    </row>
    <row r="3638" spans="1:17" ht="48" hidden="1" x14ac:dyDescent="0.2">
      <c r="A3638">
        <v>3636</v>
      </c>
      <c r="B3638" s="1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8271</v>
      </c>
      <c r="O3638" t="s">
        <v>8313</v>
      </c>
      <c r="P3638" s="16">
        <f t="shared" si="112"/>
        <v>42226.694780092599</v>
      </c>
      <c r="Q3638" s="17">
        <f t="shared" si="113"/>
        <v>2015</v>
      </c>
    </row>
    <row r="3639" spans="1:17" ht="64" hidden="1" x14ac:dyDescent="0.2">
      <c r="A3639">
        <v>3637</v>
      </c>
      <c r="B3639" s="1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8271</v>
      </c>
      <c r="O3639" t="s">
        <v>8313</v>
      </c>
      <c r="P3639" s="16">
        <f t="shared" si="112"/>
        <v>41975.700636574074</v>
      </c>
      <c r="Q3639" s="17">
        <f t="shared" si="113"/>
        <v>2014</v>
      </c>
    </row>
    <row r="3640" spans="1:17" ht="32" hidden="1" x14ac:dyDescent="0.2">
      <c r="A3640">
        <v>3638</v>
      </c>
      <c r="B3640" s="1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8271</v>
      </c>
      <c r="O3640" t="s">
        <v>8313</v>
      </c>
      <c r="P3640" s="16">
        <f t="shared" si="112"/>
        <v>42053.672824074078</v>
      </c>
      <c r="Q3640" s="17">
        <f t="shared" si="113"/>
        <v>2015</v>
      </c>
    </row>
    <row r="3641" spans="1:17" ht="48" hidden="1" x14ac:dyDescent="0.2">
      <c r="A3641">
        <v>3639</v>
      </c>
      <c r="B3641" s="1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8271</v>
      </c>
      <c r="O3641" t="s">
        <v>8313</v>
      </c>
      <c r="P3641" s="16">
        <f t="shared" si="112"/>
        <v>42590.677152777775</v>
      </c>
      <c r="Q3641" s="17">
        <f t="shared" si="113"/>
        <v>2016</v>
      </c>
    </row>
    <row r="3642" spans="1:17" ht="80" hidden="1" x14ac:dyDescent="0.2">
      <c r="A3642">
        <v>3640</v>
      </c>
      <c r="B3642" s="1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8271</v>
      </c>
      <c r="O3642" t="s">
        <v>8313</v>
      </c>
      <c r="P3642" s="16">
        <f t="shared" si="112"/>
        <v>42104.781597222223</v>
      </c>
      <c r="Q3642" s="17">
        <f t="shared" si="113"/>
        <v>2015</v>
      </c>
    </row>
    <row r="3643" spans="1:17" ht="48" hidden="1" x14ac:dyDescent="0.2">
      <c r="A3643">
        <v>3641</v>
      </c>
      <c r="B3643" s="1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8271</v>
      </c>
      <c r="O3643" t="s">
        <v>8313</v>
      </c>
      <c r="P3643" s="16">
        <f t="shared" si="112"/>
        <v>41899.627071759263</v>
      </c>
      <c r="Q3643" s="17">
        <f t="shared" si="113"/>
        <v>2014</v>
      </c>
    </row>
    <row r="3644" spans="1:17" ht="64" hidden="1" x14ac:dyDescent="0.2">
      <c r="A3644">
        <v>3642</v>
      </c>
      <c r="B3644" s="1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8271</v>
      </c>
      <c r="O3644" t="s">
        <v>8313</v>
      </c>
      <c r="P3644" s="16">
        <f t="shared" si="112"/>
        <v>42297.816284722227</v>
      </c>
      <c r="Q3644" s="17">
        <f t="shared" si="113"/>
        <v>2015</v>
      </c>
    </row>
    <row r="3645" spans="1:17" ht="48" hidden="1" x14ac:dyDescent="0.2">
      <c r="A3645">
        <v>3643</v>
      </c>
      <c r="B3645" s="1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8271</v>
      </c>
      <c r="O3645" t="s">
        <v>8313</v>
      </c>
      <c r="P3645" s="16">
        <f t="shared" si="112"/>
        <v>42285.143969907411</v>
      </c>
      <c r="Q3645" s="17">
        <f t="shared" si="113"/>
        <v>2015</v>
      </c>
    </row>
    <row r="3646" spans="1:17" ht="48" hidden="1" x14ac:dyDescent="0.2">
      <c r="A3646">
        <v>3644</v>
      </c>
      <c r="B3646" s="1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8271</v>
      </c>
      <c r="O3646" t="s">
        <v>8313</v>
      </c>
      <c r="P3646" s="16">
        <f t="shared" si="112"/>
        <v>42409.241747685184</v>
      </c>
      <c r="Q3646" s="17">
        <f t="shared" si="113"/>
        <v>2016</v>
      </c>
    </row>
    <row r="3647" spans="1:17" ht="48" hidden="1" x14ac:dyDescent="0.2">
      <c r="A3647">
        <v>3645</v>
      </c>
      <c r="B3647" s="1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8271</v>
      </c>
      <c r="O3647" t="s">
        <v>8313</v>
      </c>
      <c r="P3647" s="16">
        <f t="shared" si="112"/>
        <v>42665.970347222217</v>
      </c>
      <c r="Q3647" s="17">
        <f t="shared" si="113"/>
        <v>2016</v>
      </c>
    </row>
    <row r="3648" spans="1:17" ht="48" hidden="1" x14ac:dyDescent="0.2">
      <c r="A3648">
        <v>3646</v>
      </c>
      <c r="B3648" s="1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8271</v>
      </c>
      <c r="O3648" t="s">
        <v>8313</v>
      </c>
      <c r="P3648" s="16">
        <f t="shared" si="112"/>
        <v>42140.421319444446</v>
      </c>
      <c r="Q3648" s="17">
        <f t="shared" si="113"/>
        <v>2015</v>
      </c>
    </row>
    <row r="3649" spans="1:17" ht="48" hidden="1" x14ac:dyDescent="0.2">
      <c r="A3649">
        <v>3647</v>
      </c>
      <c r="B3649" s="1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8271</v>
      </c>
      <c r="O3649" t="s">
        <v>8313</v>
      </c>
      <c r="P3649" s="16">
        <f t="shared" si="112"/>
        <v>42598.749155092592</v>
      </c>
      <c r="Q3649" s="17">
        <f t="shared" si="113"/>
        <v>2016</v>
      </c>
    </row>
    <row r="3650" spans="1:17" ht="32" x14ac:dyDescent="0.2">
      <c r="A3650">
        <v>3648</v>
      </c>
      <c r="B3650" s="1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3" t="s">
        <v>8271</v>
      </c>
      <c r="O3650" t="s">
        <v>8272</v>
      </c>
      <c r="P3650" s="16">
        <f t="shared" si="112"/>
        <v>41887.292187500003</v>
      </c>
      <c r="Q3650" s="17">
        <f t="shared" si="113"/>
        <v>2014</v>
      </c>
    </row>
    <row r="3651" spans="1:17" ht="48" x14ac:dyDescent="0.2">
      <c r="A3651">
        <v>3649</v>
      </c>
      <c r="B3651" s="1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8271</v>
      </c>
      <c r="O3651" t="s">
        <v>8272</v>
      </c>
      <c r="P3651" s="16">
        <f t="shared" ref="P3651:P3714" si="114">(((J3651/60)/60)/24)+DATE(1970,1,1)</f>
        <v>41780.712893518517</v>
      </c>
      <c r="Q3651" s="17">
        <f t="shared" ref="Q3651:Q3714" si="115">YEAR(P3651)</f>
        <v>2014</v>
      </c>
    </row>
    <row r="3652" spans="1:17" ht="48" x14ac:dyDescent="0.2">
      <c r="A3652">
        <v>3650</v>
      </c>
      <c r="B3652" s="1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8271</v>
      </c>
      <c r="O3652" t="s">
        <v>8272</v>
      </c>
      <c r="P3652" s="16">
        <f t="shared" si="114"/>
        <v>42381.478981481487</v>
      </c>
      <c r="Q3652" s="17">
        <f t="shared" si="115"/>
        <v>2016</v>
      </c>
    </row>
    <row r="3653" spans="1:17" ht="32" x14ac:dyDescent="0.2">
      <c r="A3653">
        <v>3651</v>
      </c>
      <c r="B3653" s="1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3" t="s">
        <v>8271</v>
      </c>
      <c r="O3653" t="s">
        <v>8272</v>
      </c>
      <c r="P3653" s="16">
        <f t="shared" si="114"/>
        <v>41828.646319444444</v>
      </c>
      <c r="Q3653" s="17">
        <f t="shared" si="115"/>
        <v>2014</v>
      </c>
    </row>
    <row r="3654" spans="1:17" ht="48" x14ac:dyDescent="0.2">
      <c r="A3654">
        <v>3652</v>
      </c>
      <c r="B3654" s="1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8271</v>
      </c>
      <c r="O3654" t="s">
        <v>8272</v>
      </c>
      <c r="P3654" s="16">
        <f t="shared" si="114"/>
        <v>42596.644699074073</v>
      </c>
      <c r="Q3654" s="17">
        <f t="shared" si="115"/>
        <v>2016</v>
      </c>
    </row>
    <row r="3655" spans="1:17" ht="48" x14ac:dyDescent="0.2">
      <c r="A3655">
        <v>3653</v>
      </c>
      <c r="B3655" s="1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8271</v>
      </c>
      <c r="O3655" t="s">
        <v>8272</v>
      </c>
      <c r="P3655" s="16">
        <f t="shared" si="114"/>
        <v>42191.363506944443</v>
      </c>
      <c r="Q3655" s="17">
        <f t="shared" si="115"/>
        <v>2015</v>
      </c>
    </row>
    <row r="3656" spans="1:17" ht="48" x14ac:dyDescent="0.2">
      <c r="A3656">
        <v>3654</v>
      </c>
      <c r="B3656" s="1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8271</v>
      </c>
      <c r="O3656" t="s">
        <v>8272</v>
      </c>
      <c r="P3656" s="16">
        <f t="shared" si="114"/>
        <v>42440.416504629626</v>
      </c>
      <c r="Q3656" s="17">
        <f t="shared" si="115"/>
        <v>2016</v>
      </c>
    </row>
    <row r="3657" spans="1:17" ht="48" x14ac:dyDescent="0.2">
      <c r="A3657">
        <v>3655</v>
      </c>
      <c r="B3657" s="1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3" t="s">
        <v>8271</v>
      </c>
      <c r="O3657" t="s">
        <v>8272</v>
      </c>
      <c r="P3657" s="16">
        <f t="shared" si="114"/>
        <v>42173.803217592591</v>
      </c>
      <c r="Q3657" s="17">
        <f t="shared" si="115"/>
        <v>2015</v>
      </c>
    </row>
    <row r="3658" spans="1:17" ht="48" x14ac:dyDescent="0.2">
      <c r="A3658">
        <v>3656</v>
      </c>
      <c r="B3658" s="1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8271</v>
      </c>
      <c r="O3658" t="s">
        <v>8272</v>
      </c>
      <c r="P3658" s="16">
        <f t="shared" si="114"/>
        <v>42737.910138888896</v>
      </c>
      <c r="Q3658" s="17">
        <f t="shared" si="115"/>
        <v>2017</v>
      </c>
    </row>
    <row r="3659" spans="1:17" ht="48" x14ac:dyDescent="0.2">
      <c r="A3659">
        <v>3657</v>
      </c>
      <c r="B3659" s="1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8271</v>
      </c>
      <c r="O3659" t="s">
        <v>8272</v>
      </c>
      <c r="P3659" s="16">
        <f t="shared" si="114"/>
        <v>42499.629849537043</v>
      </c>
      <c r="Q3659" s="17">
        <f t="shared" si="115"/>
        <v>2016</v>
      </c>
    </row>
    <row r="3660" spans="1:17" ht="32" x14ac:dyDescent="0.2">
      <c r="A3660">
        <v>3658</v>
      </c>
      <c r="B3660" s="1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3" t="s">
        <v>8271</v>
      </c>
      <c r="O3660" t="s">
        <v>8272</v>
      </c>
      <c r="P3660" s="16">
        <f t="shared" si="114"/>
        <v>41775.858564814815</v>
      </c>
      <c r="Q3660" s="17">
        <f t="shared" si="115"/>
        <v>2014</v>
      </c>
    </row>
    <row r="3661" spans="1:17" ht="48" x14ac:dyDescent="0.2">
      <c r="A3661">
        <v>3659</v>
      </c>
      <c r="B3661" s="1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3" t="s">
        <v>8271</v>
      </c>
      <c r="O3661" t="s">
        <v>8272</v>
      </c>
      <c r="P3661" s="16">
        <f t="shared" si="114"/>
        <v>42055.277199074073</v>
      </c>
      <c r="Q3661" s="17">
        <f t="shared" si="115"/>
        <v>2015</v>
      </c>
    </row>
    <row r="3662" spans="1:17" ht="48" x14ac:dyDescent="0.2">
      <c r="A3662">
        <v>3660</v>
      </c>
      <c r="B3662" s="1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8271</v>
      </c>
      <c r="O3662" t="s">
        <v>8272</v>
      </c>
      <c r="P3662" s="16">
        <f t="shared" si="114"/>
        <v>41971.881076388891</v>
      </c>
      <c r="Q3662" s="17">
        <f t="shared" si="115"/>
        <v>2014</v>
      </c>
    </row>
    <row r="3663" spans="1:17" ht="48" x14ac:dyDescent="0.2">
      <c r="A3663">
        <v>3661</v>
      </c>
      <c r="B3663" s="1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3" t="s">
        <v>8271</v>
      </c>
      <c r="O3663" t="s">
        <v>8272</v>
      </c>
      <c r="P3663" s="16">
        <f t="shared" si="114"/>
        <v>42447.896666666667</v>
      </c>
      <c r="Q3663" s="17">
        <f t="shared" si="115"/>
        <v>2016</v>
      </c>
    </row>
    <row r="3664" spans="1:17" ht="48" x14ac:dyDescent="0.2">
      <c r="A3664">
        <v>3662</v>
      </c>
      <c r="B3664" s="1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8271</v>
      </c>
      <c r="O3664" t="s">
        <v>8272</v>
      </c>
      <c r="P3664" s="16">
        <f t="shared" si="114"/>
        <v>42064.220069444447</v>
      </c>
      <c r="Q3664" s="17">
        <f t="shared" si="115"/>
        <v>2015</v>
      </c>
    </row>
    <row r="3665" spans="1:17" ht="48" x14ac:dyDescent="0.2">
      <c r="A3665">
        <v>3663</v>
      </c>
      <c r="B3665" s="1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8271</v>
      </c>
      <c r="O3665" t="s">
        <v>8272</v>
      </c>
      <c r="P3665" s="16">
        <f t="shared" si="114"/>
        <v>42665.451736111107</v>
      </c>
      <c r="Q3665" s="17">
        <f t="shared" si="115"/>
        <v>2016</v>
      </c>
    </row>
    <row r="3666" spans="1:17" ht="48" x14ac:dyDescent="0.2">
      <c r="A3666">
        <v>3664</v>
      </c>
      <c r="B3666" s="1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3" t="s">
        <v>8271</v>
      </c>
      <c r="O3666" t="s">
        <v>8272</v>
      </c>
      <c r="P3666" s="16">
        <f t="shared" si="114"/>
        <v>42523.248715277776</v>
      </c>
      <c r="Q3666" s="17">
        <f t="shared" si="115"/>
        <v>2016</v>
      </c>
    </row>
    <row r="3667" spans="1:17" ht="48" x14ac:dyDescent="0.2">
      <c r="A3667">
        <v>3665</v>
      </c>
      <c r="B3667" s="1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8271</v>
      </c>
      <c r="O3667" t="s">
        <v>8272</v>
      </c>
      <c r="P3667" s="16">
        <f t="shared" si="114"/>
        <v>42294.808124999996</v>
      </c>
      <c r="Q3667" s="17">
        <f t="shared" si="115"/>
        <v>2015</v>
      </c>
    </row>
    <row r="3668" spans="1:17" ht="16" x14ac:dyDescent="0.2">
      <c r="A3668">
        <v>3666</v>
      </c>
      <c r="B3668" s="1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3" t="s">
        <v>8271</v>
      </c>
      <c r="O3668" t="s">
        <v>8272</v>
      </c>
      <c r="P3668" s="16">
        <f t="shared" si="114"/>
        <v>41822.90488425926</v>
      </c>
      <c r="Q3668" s="17">
        <f t="shared" si="115"/>
        <v>2014</v>
      </c>
    </row>
    <row r="3669" spans="1:17" ht="48" x14ac:dyDescent="0.2">
      <c r="A3669">
        <v>3667</v>
      </c>
      <c r="B3669" s="1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8271</v>
      </c>
      <c r="O3669" t="s">
        <v>8272</v>
      </c>
      <c r="P3669" s="16">
        <f t="shared" si="114"/>
        <v>42173.970127314817</v>
      </c>
      <c r="Q3669" s="17">
        <f t="shared" si="115"/>
        <v>2015</v>
      </c>
    </row>
    <row r="3670" spans="1:17" ht="48" x14ac:dyDescent="0.2">
      <c r="A3670">
        <v>3668</v>
      </c>
      <c r="B3670" s="1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3" t="s">
        <v>8271</v>
      </c>
      <c r="O3670" t="s">
        <v>8272</v>
      </c>
      <c r="P3670" s="16">
        <f t="shared" si="114"/>
        <v>42185.556157407409</v>
      </c>
      <c r="Q3670" s="17">
        <f t="shared" si="115"/>
        <v>2015</v>
      </c>
    </row>
    <row r="3671" spans="1:17" ht="48" x14ac:dyDescent="0.2">
      <c r="A3671">
        <v>3669</v>
      </c>
      <c r="B3671" s="1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8271</v>
      </c>
      <c r="O3671" t="s">
        <v>8272</v>
      </c>
      <c r="P3671" s="16">
        <f t="shared" si="114"/>
        <v>42136.675196759257</v>
      </c>
      <c r="Q3671" s="17">
        <f t="shared" si="115"/>
        <v>2015</v>
      </c>
    </row>
    <row r="3672" spans="1:17" ht="48" x14ac:dyDescent="0.2">
      <c r="A3672">
        <v>3670</v>
      </c>
      <c r="B3672" s="1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8271</v>
      </c>
      <c r="O3672" t="s">
        <v>8272</v>
      </c>
      <c r="P3672" s="16">
        <f t="shared" si="114"/>
        <v>42142.514016203699</v>
      </c>
      <c r="Q3672" s="17">
        <f t="shared" si="115"/>
        <v>2015</v>
      </c>
    </row>
    <row r="3673" spans="1:17" ht="48" x14ac:dyDescent="0.2">
      <c r="A3673">
        <v>3671</v>
      </c>
      <c r="B3673" s="1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3" t="s">
        <v>8271</v>
      </c>
      <c r="O3673" t="s">
        <v>8272</v>
      </c>
      <c r="P3673" s="16">
        <f t="shared" si="114"/>
        <v>41820.62809027778</v>
      </c>
      <c r="Q3673" s="17">
        <f t="shared" si="115"/>
        <v>2014</v>
      </c>
    </row>
    <row r="3674" spans="1:17" ht="48" x14ac:dyDescent="0.2">
      <c r="A3674">
        <v>3672</v>
      </c>
      <c r="B3674" s="1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8271</v>
      </c>
      <c r="O3674" t="s">
        <v>8272</v>
      </c>
      <c r="P3674" s="16">
        <f t="shared" si="114"/>
        <v>41878.946574074071</v>
      </c>
      <c r="Q3674" s="17">
        <f t="shared" si="115"/>
        <v>2014</v>
      </c>
    </row>
    <row r="3675" spans="1:17" ht="48" x14ac:dyDescent="0.2">
      <c r="A3675">
        <v>3673</v>
      </c>
      <c r="B3675" s="1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8271</v>
      </c>
      <c r="O3675" t="s">
        <v>8272</v>
      </c>
      <c r="P3675" s="16">
        <f t="shared" si="114"/>
        <v>41914.295104166667</v>
      </c>
      <c r="Q3675" s="17">
        <f t="shared" si="115"/>
        <v>2014</v>
      </c>
    </row>
    <row r="3676" spans="1:17" ht="48" x14ac:dyDescent="0.2">
      <c r="A3676">
        <v>3674</v>
      </c>
      <c r="B3676" s="1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8271</v>
      </c>
      <c r="O3676" t="s">
        <v>8272</v>
      </c>
      <c r="P3676" s="16">
        <f t="shared" si="114"/>
        <v>42556.873020833329</v>
      </c>
      <c r="Q3676" s="17">
        <f t="shared" si="115"/>
        <v>2016</v>
      </c>
    </row>
    <row r="3677" spans="1:17" ht="48" x14ac:dyDescent="0.2">
      <c r="A3677">
        <v>3675</v>
      </c>
      <c r="B3677" s="1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8271</v>
      </c>
      <c r="O3677" t="s">
        <v>8272</v>
      </c>
      <c r="P3677" s="16">
        <f t="shared" si="114"/>
        <v>42493.597013888888</v>
      </c>
      <c r="Q3677" s="17">
        <f t="shared" si="115"/>
        <v>2016</v>
      </c>
    </row>
    <row r="3678" spans="1:17" ht="48" x14ac:dyDescent="0.2">
      <c r="A3678">
        <v>3676</v>
      </c>
      <c r="B3678" s="1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3" t="s">
        <v>8271</v>
      </c>
      <c r="O3678" t="s">
        <v>8272</v>
      </c>
      <c r="P3678" s="16">
        <f t="shared" si="114"/>
        <v>41876.815787037034</v>
      </c>
      <c r="Q3678" s="17">
        <f t="shared" si="115"/>
        <v>2014</v>
      </c>
    </row>
    <row r="3679" spans="1:17" ht="32" x14ac:dyDescent="0.2">
      <c r="A3679">
        <v>3677</v>
      </c>
      <c r="B3679" s="1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3" t="s">
        <v>8271</v>
      </c>
      <c r="O3679" t="s">
        <v>8272</v>
      </c>
      <c r="P3679" s="16">
        <f t="shared" si="114"/>
        <v>41802.574282407404</v>
      </c>
      <c r="Q3679" s="17">
        <f t="shared" si="115"/>
        <v>2014</v>
      </c>
    </row>
    <row r="3680" spans="1:17" ht="32" x14ac:dyDescent="0.2">
      <c r="A3680">
        <v>3678</v>
      </c>
      <c r="B3680" s="1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8271</v>
      </c>
      <c r="O3680" t="s">
        <v>8272</v>
      </c>
      <c r="P3680" s="16">
        <f t="shared" si="114"/>
        <v>42120.531226851846</v>
      </c>
      <c r="Q3680" s="17">
        <f t="shared" si="115"/>
        <v>2015</v>
      </c>
    </row>
    <row r="3681" spans="1:17" ht="48" x14ac:dyDescent="0.2">
      <c r="A3681">
        <v>3679</v>
      </c>
      <c r="B3681" s="1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3" t="s">
        <v>8271</v>
      </c>
      <c r="O3681" t="s">
        <v>8272</v>
      </c>
      <c r="P3681" s="16">
        <f t="shared" si="114"/>
        <v>41786.761354166665</v>
      </c>
      <c r="Q3681" s="17">
        <f t="shared" si="115"/>
        <v>2014</v>
      </c>
    </row>
    <row r="3682" spans="1:17" ht="32" x14ac:dyDescent="0.2">
      <c r="A3682">
        <v>3680</v>
      </c>
      <c r="B3682" s="1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3" t="s">
        <v>8271</v>
      </c>
      <c r="O3682" t="s">
        <v>8272</v>
      </c>
      <c r="P3682" s="16">
        <f t="shared" si="114"/>
        <v>42627.454097222217</v>
      </c>
      <c r="Q3682" s="17">
        <f t="shared" si="115"/>
        <v>2016</v>
      </c>
    </row>
    <row r="3683" spans="1:17" ht="64" x14ac:dyDescent="0.2">
      <c r="A3683">
        <v>3681</v>
      </c>
      <c r="B3683" s="1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3" t="s">
        <v>8271</v>
      </c>
      <c r="O3683" t="s">
        <v>8272</v>
      </c>
      <c r="P3683" s="16">
        <f t="shared" si="114"/>
        <v>42374.651504629626</v>
      </c>
      <c r="Q3683" s="17">
        <f t="shared" si="115"/>
        <v>2016</v>
      </c>
    </row>
    <row r="3684" spans="1:17" ht="48" x14ac:dyDescent="0.2">
      <c r="A3684">
        <v>3682</v>
      </c>
      <c r="B3684" s="1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3" t="s">
        <v>8271</v>
      </c>
      <c r="O3684" t="s">
        <v>8272</v>
      </c>
      <c r="P3684" s="16">
        <f t="shared" si="114"/>
        <v>41772.685393518521</v>
      </c>
      <c r="Q3684" s="17">
        <f t="shared" si="115"/>
        <v>2014</v>
      </c>
    </row>
    <row r="3685" spans="1:17" ht="48" x14ac:dyDescent="0.2">
      <c r="A3685">
        <v>3683</v>
      </c>
      <c r="B3685" s="1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3" t="s">
        <v>8271</v>
      </c>
      <c r="O3685" t="s">
        <v>8272</v>
      </c>
      <c r="P3685" s="16">
        <f t="shared" si="114"/>
        <v>42633.116851851853</v>
      </c>
      <c r="Q3685" s="17">
        <f t="shared" si="115"/>
        <v>2016</v>
      </c>
    </row>
    <row r="3686" spans="1:17" ht="48" x14ac:dyDescent="0.2">
      <c r="A3686">
        <v>3684</v>
      </c>
      <c r="B3686" s="1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3" t="s">
        <v>8271</v>
      </c>
      <c r="O3686" t="s">
        <v>8272</v>
      </c>
      <c r="P3686" s="16">
        <f t="shared" si="114"/>
        <v>42219.180393518516</v>
      </c>
      <c r="Q3686" s="17">
        <f t="shared" si="115"/>
        <v>2015</v>
      </c>
    </row>
    <row r="3687" spans="1:17" ht="48" x14ac:dyDescent="0.2">
      <c r="A3687">
        <v>3685</v>
      </c>
      <c r="B3687" s="1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3" t="s">
        <v>8271</v>
      </c>
      <c r="O3687" t="s">
        <v>8272</v>
      </c>
      <c r="P3687" s="16">
        <f t="shared" si="114"/>
        <v>41753.593275462961</v>
      </c>
      <c r="Q3687" s="17">
        <f t="shared" si="115"/>
        <v>2014</v>
      </c>
    </row>
    <row r="3688" spans="1:17" ht="48" x14ac:dyDescent="0.2">
      <c r="A3688">
        <v>3686</v>
      </c>
      <c r="B3688" s="1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3" t="s">
        <v>8271</v>
      </c>
      <c r="O3688" t="s">
        <v>8272</v>
      </c>
      <c r="P3688" s="16">
        <f t="shared" si="114"/>
        <v>42230.662731481483</v>
      </c>
      <c r="Q3688" s="17">
        <f t="shared" si="115"/>
        <v>2015</v>
      </c>
    </row>
    <row r="3689" spans="1:17" ht="48" x14ac:dyDescent="0.2">
      <c r="A3689">
        <v>3687</v>
      </c>
      <c r="B3689" s="1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3" t="s">
        <v>8271</v>
      </c>
      <c r="O3689" t="s">
        <v>8272</v>
      </c>
      <c r="P3689" s="16">
        <f t="shared" si="114"/>
        <v>41787.218229166669</v>
      </c>
      <c r="Q3689" s="17">
        <f t="shared" si="115"/>
        <v>2014</v>
      </c>
    </row>
    <row r="3690" spans="1:17" ht="48" x14ac:dyDescent="0.2">
      <c r="A3690">
        <v>3688</v>
      </c>
      <c r="B3690" s="1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8271</v>
      </c>
      <c r="O3690" t="s">
        <v>8272</v>
      </c>
      <c r="P3690" s="16">
        <f t="shared" si="114"/>
        <v>41829.787083333329</v>
      </c>
      <c r="Q3690" s="17">
        <f t="shared" si="115"/>
        <v>2014</v>
      </c>
    </row>
    <row r="3691" spans="1:17" ht="48" x14ac:dyDescent="0.2">
      <c r="A3691">
        <v>3689</v>
      </c>
      <c r="B3691" s="1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3" t="s">
        <v>8271</v>
      </c>
      <c r="O3691" t="s">
        <v>8272</v>
      </c>
      <c r="P3691" s="16">
        <f t="shared" si="114"/>
        <v>42147.826840277776</v>
      </c>
      <c r="Q3691" s="17">
        <f t="shared" si="115"/>
        <v>2015</v>
      </c>
    </row>
    <row r="3692" spans="1:17" ht="48" x14ac:dyDescent="0.2">
      <c r="A3692">
        <v>3690</v>
      </c>
      <c r="B3692" s="1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3" t="s">
        <v>8271</v>
      </c>
      <c r="O3692" t="s">
        <v>8272</v>
      </c>
      <c r="P3692" s="16">
        <f t="shared" si="114"/>
        <v>41940.598182870373</v>
      </c>
      <c r="Q3692" s="17">
        <f t="shared" si="115"/>
        <v>2014</v>
      </c>
    </row>
    <row r="3693" spans="1:17" ht="32" x14ac:dyDescent="0.2">
      <c r="A3693">
        <v>3691</v>
      </c>
      <c r="B3693" s="1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3" t="s">
        <v>8271</v>
      </c>
      <c r="O3693" t="s">
        <v>8272</v>
      </c>
      <c r="P3693" s="16">
        <f t="shared" si="114"/>
        <v>42020.700567129628</v>
      </c>
      <c r="Q3693" s="17">
        <f t="shared" si="115"/>
        <v>2015</v>
      </c>
    </row>
    <row r="3694" spans="1:17" ht="32" x14ac:dyDescent="0.2">
      <c r="A3694">
        <v>3692</v>
      </c>
      <c r="B3694" s="1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3" t="s">
        <v>8271</v>
      </c>
      <c r="O3694" t="s">
        <v>8272</v>
      </c>
      <c r="P3694" s="16">
        <f t="shared" si="114"/>
        <v>41891.96503472222</v>
      </c>
      <c r="Q3694" s="17">
        <f t="shared" si="115"/>
        <v>2014</v>
      </c>
    </row>
    <row r="3695" spans="1:17" ht="48" x14ac:dyDescent="0.2">
      <c r="A3695">
        <v>3693</v>
      </c>
      <c r="B3695" s="1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8271</v>
      </c>
      <c r="O3695" t="s">
        <v>8272</v>
      </c>
      <c r="P3695" s="16">
        <f t="shared" si="114"/>
        <v>42309.191307870366</v>
      </c>
      <c r="Q3695" s="17">
        <f t="shared" si="115"/>
        <v>2015</v>
      </c>
    </row>
    <row r="3696" spans="1:17" ht="48" x14ac:dyDescent="0.2">
      <c r="A3696">
        <v>3694</v>
      </c>
      <c r="B3696" s="1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3" t="s">
        <v>8271</v>
      </c>
      <c r="O3696" t="s">
        <v>8272</v>
      </c>
      <c r="P3696" s="16">
        <f t="shared" si="114"/>
        <v>42490.133877314816</v>
      </c>
      <c r="Q3696" s="17">
        <f t="shared" si="115"/>
        <v>2016</v>
      </c>
    </row>
    <row r="3697" spans="1:17" ht="64" x14ac:dyDescent="0.2">
      <c r="A3697">
        <v>3695</v>
      </c>
      <c r="B3697" s="1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3" t="s">
        <v>8271</v>
      </c>
      <c r="O3697" t="s">
        <v>8272</v>
      </c>
      <c r="P3697" s="16">
        <f t="shared" si="114"/>
        <v>41995.870486111111</v>
      </c>
      <c r="Q3697" s="17">
        <f t="shared" si="115"/>
        <v>2014</v>
      </c>
    </row>
    <row r="3698" spans="1:17" ht="48" x14ac:dyDescent="0.2">
      <c r="A3698">
        <v>3696</v>
      </c>
      <c r="B3698" s="1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8271</v>
      </c>
      <c r="O3698" t="s">
        <v>8272</v>
      </c>
      <c r="P3698" s="16">
        <f t="shared" si="114"/>
        <v>41988.617083333331</v>
      </c>
      <c r="Q3698" s="17">
        <f t="shared" si="115"/>
        <v>2014</v>
      </c>
    </row>
    <row r="3699" spans="1:17" ht="48" x14ac:dyDescent="0.2">
      <c r="A3699">
        <v>3697</v>
      </c>
      <c r="B3699" s="1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8271</v>
      </c>
      <c r="O3699" t="s">
        <v>8272</v>
      </c>
      <c r="P3699" s="16">
        <f t="shared" si="114"/>
        <v>42479.465833333335</v>
      </c>
      <c r="Q3699" s="17">
        <f t="shared" si="115"/>
        <v>2016</v>
      </c>
    </row>
    <row r="3700" spans="1:17" ht="32" x14ac:dyDescent="0.2">
      <c r="A3700">
        <v>3698</v>
      </c>
      <c r="B3700" s="1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3" t="s">
        <v>8271</v>
      </c>
      <c r="O3700" t="s">
        <v>8272</v>
      </c>
      <c r="P3700" s="16">
        <f t="shared" si="114"/>
        <v>42401.806562500002</v>
      </c>
      <c r="Q3700" s="17">
        <f t="shared" si="115"/>
        <v>2016</v>
      </c>
    </row>
    <row r="3701" spans="1:17" ht="48" x14ac:dyDescent="0.2">
      <c r="A3701">
        <v>3699</v>
      </c>
      <c r="B3701" s="1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3" t="s">
        <v>8271</v>
      </c>
      <c r="O3701" t="s">
        <v>8272</v>
      </c>
      <c r="P3701" s="16">
        <f t="shared" si="114"/>
        <v>41897.602037037039</v>
      </c>
      <c r="Q3701" s="17">
        <f t="shared" si="115"/>
        <v>2014</v>
      </c>
    </row>
    <row r="3702" spans="1:17" ht="32" x14ac:dyDescent="0.2">
      <c r="A3702">
        <v>3700</v>
      </c>
      <c r="B3702" s="1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3" t="s">
        <v>8271</v>
      </c>
      <c r="O3702" t="s">
        <v>8272</v>
      </c>
      <c r="P3702" s="16">
        <f t="shared" si="114"/>
        <v>41882.585648148146</v>
      </c>
      <c r="Q3702" s="17">
        <f t="shared" si="115"/>
        <v>2014</v>
      </c>
    </row>
    <row r="3703" spans="1:17" ht="48" x14ac:dyDescent="0.2">
      <c r="A3703">
        <v>3701</v>
      </c>
      <c r="B3703" s="1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8271</v>
      </c>
      <c r="O3703" t="s">
        <v>8272</v>
      </c>
      <c r="P3703" s="16">
        <f t="shared" si="114"/>
        <v>42129.541585648149</v>
      </c>
      <c r="Q3703" s="17">
        <f t="shared" si="115"/>
        <v>2015</v>
      </c>
    </row>
    <row r="3704" spans="1:17" ht="48" x14ac:dyDescent="0.2">
      <c r="A3704">
        <v>3702</v>
      </c>
      <c r="B3704" s="1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8271</v>
      </c>
      <c r="O3704" t="s">
        <v>8272</v>
      </c>
      <c r="P3704" s="16">
        <f t="shared" si="114"/>
        <v>42524.53800925926</v>
      </c>
      <c r="Q3704" s="17">
        <f t="shared" si="115"/>
        <v>2016</v>
      </c>
    </row>
    <row r="3705" spans="1:17" ht="48" x14ac:dyDescent="0.2">
      <c r="A3705">
        <v>3703</v>
      </c>
      <c r="B3705" s="1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3" t="s">
        <v>8271</v>
      </c>
      <c r="O3705" t="s">
        <v>8272</v>
      </c>
      <c r="P3705" s="16">
        <f t="shared" si="114"/>
        <v>42556.504490740743</v>
      </c>
      <c r="Q3705" s="17">
        <f t="shared" si="115"/>
        <v>2016</v>
      </c>
    </row>
    <row r="3706" spans="1:17" ht="48" x14ac:dyDescent="0.2">
      <c r="A3706">
        <v>3704</v>
      </c>
      <c r="B3706" s="1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8271</v>
      </c>
      <c r="O3706" t="s">
        <v>8272</v>
      </c>
      <c r="P3706" s="16">
        <f t="shared" si="114"/>
        <v>42461.689745370371</v>
      </c>
      <c r="Q3706" s="17">
        <f t="shared" si="115"/>
        <v>2016</v>
      </c>
    </row>
    <row r="3707" spans="1:17" ht="48" x14ac:dyDescent="0.2">
      <c r="A3707">
        <v>3705</v>
      </c>
      <c r="B3707" s="1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3" t="s">
        <v>8271</v>
      </c>
      <c r="O3707" t="s">
        <v>8272</v>
      </c>
      <c r="P3707" s="16">
        <f t="shared" si="114"/>
        <v>41792.542986111112</v>
      </c>
      <c r="Q3707" s="17">
        <f t="shared" si="115"/>
        <v>2014</v>
      </c>
    </row>
    <row r="3708" spans="1:17" ht="48" x14ac:dyDescent="0.2">
      <c r="A3708">
        <v>3706</v>
      </c>
      <c r="B3708" s="1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3" t="s">
        <v>8271</v>
      </c>
      <c r="O3708" t="s">
        <v>8272</v>
      </c>
      <c r="P3708" s="16">
        <f t="shared" si="114"/>
        <v>41879.913761574076</v>
      </c>
      <c r="Q3708" s="17">
        <f t="shared" si="115"/>
        <v>2014</v>
      </c>
    </row>
    <row r="3709" spans="1:17" ht="32" x14ac:dyDescent="0.2">
      <c r="A3709">
        <v>3707</v>
      </c>
      <c r="B3709" s="1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3" t="s">
        <v>8271</v>
      </c>
      <c r="O3709" t="s">
        <v>8272</v>
      </c>
      <c r="P3709" s="16">
        <f t="shared" si="114"/>
        <v>42552.048356481479</v>
      </c>
      <c r="Q3709" s="17">
        <f t="shared" si="115"/>
        <v>2016</v>
      </c>
    </row>
    <row r="3710" spans="1:17" ht="48" x14ac:dyDescent="0.2">
      <c r="A3710">
        <v>3708</v>
      </c>
      <c r="B3710" s="1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3" t="s">
        <v>8271</v>
      </c>
      <c r="O3710" t="s">
        <v>8272</v>
      </c>
      <c r="P3710" s="16">
        <f t="shared" si="114"/>
        <v>41810.142199074071</v>
      </c>
      <c r="Q3710" s="17">
        <f t="shared" si="115"/>
        <v>2014</v>
      </c>
    </row>
    <row r="3711" spans="1:17" ht="48" x14ac:dyDescent="0.2">
      <c r="A3711">
        <v>3709</v>
      </c>
      <c r="B3711" s="1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8271</v>
      </c>
      <c r="O3711" t="s">
        <v>8272</v>
      </c>
      <c r="P3711" s="16">
        <f t="shared" si="114"/>
        <v>41785.707708333335</v>
      </c>
      <c r="Q3711" s="17">
        <f t="shared" si="115"/>
        <v>2014</v>
      </c>
    </row>
    <row r="3712" spans="1:17" ht="32" x14ac:dyDescent="0.2">
      <c r="A3712">
        <v>3710</v>
      </c>
      <c r="B3712" s="1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3" t="s">
        <v>8271</v>
      </c>
      <c r="O3712" t="s">
        <v>8272</v>
      </c>
      <c r="P3712" s="16">
        <f t="shared" si="114"/>
        <v>42072.576249999998</v>
      </c>
      <c r="Q3712" s="17">
        <f t="shared" si="115"/>
        <v>2015</v>
      </c>
    </row>
    <row r="3713" spans="1:17" ht="32" x14ac:dyDescent="0.2">
      <c r="A3713">
        <v>3711</v>
      </c>
      <c r="B3713" s="1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3" t="s">
        <v>8271</v>
      </c>
      <c r="O3713" t="s">
        <v>8272</v>
      </c>
      <c r="P3713" s="16">
        <f t="shared" si="114"/>
        <v>41779.724224537036</v>
      </c>
      <c r="Q3713" s="17">
        <f t="shared" si="115"/>
        <v>2014</v>
      </c>
    </row>
    <row r="3714" spans="1:17" ht="48" x14ac:dyDescent="0.2">
      <c r="A3714">
        <v>3712</v>
      </c>
      <c r="B3714" s="1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3" t="s">
        <v>8271</v>
      </c>
      <c r="O3714" t="s">
        <v>8272</v>
      </c>
      <c r="P3714" s="16">
        <f t="shared" si="114"/>
        <v>42134.172071759262</v>
      </c>
      <c r="Q3714" s="17">
        <f t="shared" si="115"/>
        <v>2015</v>
      </c>
    </row>
    <row r="3715" spans="1:17" ht="48" x14ac:dyDescent="0.2">
      <c r="A3715">
        <v>3713</v>
      </c>
      <c r="B3715" s="1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3" t="s">
        <v>8271</v>
      </c>
      <c r="O3715" t="s">
        <v>8272</v>
      </c>
      <c r="P3715" s="16">
        <f t="shared" ref="P3715:P3778" si="116">(((J3715/60)/60)/24)+DATE(1970,1,1)</f>
        <v>42505.738032407404</v>
      </c>
      <c r="Q3715" s="17">
        <f t="shared" ref="Q3715:Q3778" si="117">YEAR(P3715)</f>
        <v>2016</v>
      </c>
    </row>
    <row r="3716" spans="1:17" ht="48" x14ac:dyDescent="0.2">
      <c r="A3716">
        <v>3714</v>
      </c>
      <c r="B3716" s="1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3" t="s">
        <v>8271</v>
      </c>
      <c r="O3716" t="s">
        <v>8272</v>
      </c>
      <c r="P3716" s="16">
        <f t="shared" si="116"/>
        <v>42118.556331018524</v>
      </c>
      <c r="Q3716" s="17">
        <f t="shared" si="117"/>
        <v>2015</v>
      </c>
    </row>
    <row r="3717" spans="1:17" ht="48" x14ac:dyDescent="0.2">
      <c r="A3717">
        <v>3715</v>
      </c>
      <c r="B3717" s="1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8271</v>
      </c>
      <c r="O3717" t="s">
        <v>8272</v>
      </c>
      <c r="P3717" s="16">
        <f t="shared" si="116"/>
        <v>42036.995590277773</v>
      </c>
      <c r="Q3717" s="17">
        <f t="shared" si="117"/>
        <v>2015</v>
      </c>
    </row>
    <row r="3718" spans="1:17" ht="48" x14ac:dyDescent="0.2">
      <c r="A3718">
        <v>3716</v>
      </c>
      <c r="B3718" s="1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3" t="s">
        <v>8271</v>
      </c>
      <c r="O3718" t="s">
        <v>8272</v>
      </c>
      <c r="P3718" s="16">
        <f t="shared" si="116"/>
        <v>42360.887835648144</v>
      </c>
      <c r="Q3718" s="17">
        <f t="shared" si="117"/>
        <v>2015</v>
      </c>
    </row>
    <row r="3719" spans="1:17" ht="48" x14ac:dyDescent="0.2">
      <c r="A3719">
        <v>3717</v>
      </c>
      <c r="B3719" s="1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8271</v>
      </c>
      <c r="O3719" t="s">
        <v>8272</v>
      </c>
      <c r="P3719" s="16">
        <f t="shared" si="116"/>
        <v>42102.866307870368</v>
      </c>
      <c r="Q3719" s="17">
        <f t="shared" si="117"/>
        <v>2015</v>
      </c>
    </row>
    <row r="3720" spans="1:17" ht="48" x14ac:dyDescent="0.2">
      <c r="A3720">
        <v>3718</v>
      </c>
      <c r="B3720" s="1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8271</v>
      </c>
      <c r="O3720" t="s">
        <v>8272</v>
      </c>
      <c r="P3720" s="16">
        <f t="shared" si="116"/>
        <v>42032.716145833328</v>
      </c>
      <c r="Q3720" s="17">
        <f t="shared" si="117"/>
        <v>2015</v>
      </c>
    </row>
    <row r="3721" spans="1:17" ht="32" x14ac:dyDescent="0.2">
      <c r="A3721">
        <v>3719</v>
      </c>
      <c r="B3721" s="1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8271</v>
      </c>
      <c r="O3721" t="s">
        <v>8272</v>
      </c>
      <c r="P3721" s="16">
        <f t="shared" si="116"/>
        <v>42147.729930555557</v>
      </c>
      <c r="Q3721" s="17">
        <f t="shared" si="117"/>
        <v>2015</v>
      </c>
    </row>
    <row r="3722" spans="1:17" ht="32" x14ac:dyDescent="0.2">
      <c r="A3722">
        <v>3720</v>
      </c>
      <c r="B3722" s="1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3" t="s">
        <v>8271</v>
      </c>
      <c r="O3722" t="s">
        <v>8272</v>
      </c>
      <c r="P3722" s="16">
        <f t="shared" si="116"/>
        <v>42165.993125000001</v>
      </c>
      <c r="Q3722" s="17">
        <f t="shared" si="117"/>
        <v>2015</v>
      </c>
    </row>
    <row r="3723" spans="1:17" ht="48" x14ac:dyDescent="0.2">
      <c r="A3723">
        <v>3721</v>
      </c>
      <c r="B3723" s="1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3" t="s">
        <v>8271</v>
      </c>
      <c r="O3723" t="s">
        <v>8272</v>
      </c>
      <c r="P3723" s="16">
        <f t="shared" si="116"/>
        <v>41927.936157407406</v>
      </c>
      <c r="Q3723" s="17">
        <f t="shared" si="117"/>
        <v>2014</v>
      </c>
    </row>
    <row r="3724" spans="1:17" ht="64" x14ac:dyDescent="0.2">
      <c r="A3724">
        <v>3722</v>
      </c>
      <c r="B3724" s="1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8271</v>
      </c>
      <c r="O3724" t="s">
        <v>8272</v>
      </c>
      <c r="P3724" s="16">
        <f t="shared" si="116"/>
        <v>42381.671840277777</v>
      </c>
      <c r="Q3724" s="17">
        <f t="shared" si="117"/>
        <v>2016</v>
      </c>
    </row>
    <row r="3725" spans="1:17" ht="32" x14ac:dyDescent="0.2">
      <c r="A3725">
        <v>3723</v>
      </c>
      <c r="B3725" s="1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8271</v>
      </c>
      <c r="O3725" t="s">
        <v>8272</v>
      </c>
      <c r="P3725" s="16">
        <f t="shared" si="116"/>
        <v>41943.753032407411</v>
      </c>
      <c r="Q3725" s="17">
        <f t="shared" si="117"/>
        <v>2014</v>
      </c>
    </row>
    <row r="3726" spans="1:17" ht="48" x14ac:dyDescent="0.2">
      <c r="A3726">
        <v>3724</v>
      </c>
      <c r="B3726" s="1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8271</v>
      </c>
      <c r="O3726" t="s">
        <v>8272</v>
      </c>
      <c r="P3726" s="16">
        <f t="shared" si="116"/>
        <v>42465.491435185191</v>
      </c>
      <c r="Q3726" s="17">
        <f t="shared" si="117"/>
        <v>2016</v>
      </c>
    </row>
    <row r="3727" spans="1:17" ht="48" x14ac:dyDescent="0.2">
      <c r="A3727">
        <v>3725</v>
      </c>
      <c r="B3727" s="1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8271</v>
      </c>
      <c r="O3727" t="s">
        <v>8272</v>
      </c>
      <c r="P3727" s="16">
        <f t="shared" si="116"/>
        <v>42401.945219907408</v>
      </c>
      <c r="Q3727" s="17">
        <f t="shared" si="117"/>
        <v>2016</v>
      </c>
    </row>
    <row r="3728" spans="1:17" ht="48" x14ac:dyDescent="0.2">
      <c r="A3728">
        <v>3726</v>
      </c>
      <c r="B3728" s="1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3" t="s">
        <v>8271</v>
      </c>
      <c r="O3728" t="s">
        <v>8272</v>
      </c>
      <c r="P3728" s="16">
        <f t="shared" si="116"/>
        <v>42462.140868055561</v>
      </c>
      <c r="Q3728" s="17">
        <f t="shared" si="117"/>
        <v>2016</v>
      </c>
    </row>
    <row r="3729" spans="1:17" ht="48" x14ac:dyDescent="0.2">
      <c r="A3729">
        <v>3727</v>
      </c>
      <c r="B3729" s="1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3" t="s">
        <v>8271</v>
      </c>
      <c r="O3729" t="s">
        <v>8272</v>
      </c>
      <c r="P3729" s="16">
        <f t="shared" si="116"/>
        <v>42632.348310185189</v>
      </c>
      <c r="Q3729" s="17">
        <f t="shared" si="117"/>
        <v>2016</v>
      </c>
    </row>
    <row r="3730" spans="1:17" ht="32" hidden="1" x14ac:dyDescent="0.2">
      <c r="A3730">
        <v>3728</v>
      </c>
      <c r="B3730" s="1" t="s">
        <v>3725</v>
      </c>
      <c r="C3730" s="1" t="s">
        <v>7838</v>
      </c>
      <c r="D3730" s="2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3" t="s">
        <v>8271</v>
      </c>
      <c r="O3730" t="s">
        <v>8272</v>
      </c>
      <c r="P3730" s="16">
        <f t="shared" si="116"/>
        <v>42205.171018518522</v>
      </c>
      <c r="Q3730" s="17">
        <f t="shared" si="117"/>
        <v>2015</v>
      </c>
    </row>
    <row r="3731" spans="1:17" ht="48" hidden="1" x14ac:dyDescent="0.2">
      <c r="A3731">
        <v>3729</v>
      </c>
      <c r="B3731" s="1" t="s">
        <v>3726</v>
      </c>
      <c r="C3731" s="1" t="s">
        <v>7839</v>
      </c>
      <c r="D3731" s="2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3" t="s">
        <v>8271</v>
      </c>
      <c r="O3731" t="s">
        <v>8272</v>
      </c>
      <c r="P3731" s="16">
        <f t="shared" si="116"/>
        <v>42041.205000000002</v>
      </c>
      <c r="Q3731" s="17">
        <f t="shared" si="117"/>
        <v>2015</v>
      </c>
    </row>
    <row r="3732" spans="1:17" ht="48" hidden="1" x14ac:dyDescent="0.2">
      <c r="A3732">
        <v>3730</v>
      </c>
      <c r="B3732" s="1" t="s">
        <v>3727</v>
      </c>
      <c r="C3732" s="1" t="s">
        <v>7840</v>
      </c>
      <c r="D3732" s="2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3" t="s">
        <v>8271</v>
      </c>
      <c r="O3732" t="s">
        <v>8272</v>
      </c>
      <c r="P3732" s="16">
        <f t="shared" si="116"/>
        <v>42203.677766203706</v>
      </c>
      <c r="Q3732" s="17">
        <f t="shared" si="117"/>
        <v>2015</v>
      </c>
    </row>
    <row r="3733" spans="1:17" ht="48" hidden="1" x14ac:dyDescent="0.2">
      <c r="A3733">
        <v>3731</v>
      </c>
      <c r="B3733" s="1" t="s">
        <v>3728</v>
      </c>
      <c r="C3733" s="1" t="s">
        <v>7841</v>
      </c>
      <c r="D3733" s="2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3" t="s">
        <v>8271</v>
      </c>
      <c r="O3733" t="s">
        <v>8272</v>
      </c>
      <c r="P3733" s="16">
        <f t="shared" si="116"/>
        <v>41983.752847222218</v>
      </c>
      <c r="Q3733" s="17">
        <f t="shared" si="117"/>
        <v>2014</v>
      </c>
    </row>
    <row r="3734" spans="1:17" ht="32" hidden="1" x14ac:dyDescent="0.2">
      <c r="A3734">
        <v>3732</v>
      </c>
      <c r="B3734" s="1" t="s">
        <v>3729</v>
      </c>
      <c r="C3734" s="1" t="s">
        <v>7842</v>
      </c>
      <c r="D3734" s="2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8271</v>
      </c>
      <c r="O3734" t="s">
        <v>8272</v>
      </c>
      <c r="P3734" s="16">
        <f t="shared" si="116"/>
        <v>41968.677465277782</v>
      </c>
      <c r="Q3734" s="17">
        <f t="shared" si="117"/>
        <v>2014</v>
      </c>
    </row>
    <row r="3735" spans="1:17" ht="48" hidden="1" x14ac:dyDescent="0.2">
      <c r="A3735">
        <v>3733</v>
      </c>
      <c r="B3735" s="1" t="s">
        <v>3730</v>
      </c>
      <c r="C3735" s="1" t="s">
        <v>7843</v>
      </c>
      <c r="D3735" s="2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3" t="s">
        <v>8271</v>
      </c>
      <c r="O3735" t="s">
        <v>8272</v>
      </c>
      <c r="P3735" s="16">
        <f t="shared" si="116"/>
        <v>42103.024398148147</v>
      </c>
      <c r="Q3735" s="17">
        <f t="shared" si="117"/>
        <v>2015</v>
      </c>
    </row>
    <row r="3736" spans="1:17" ht="48" hidden="1" x14ac:dyDescent="0.2">
      <c r="A3736">
        <v>3734</v>
      </c>
      <c r="B3736" s="1" t="s">
        <v>3731</v>
      </c>
      <c r="C3736" s="1" t="s">
        <v>7844</v>
      </c>
      <c r="D3736" s="2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3" t="s">
        <v>8271</v>
      </c>
      <c r="O3736" t="s">
        <v>8272</v>
      </c>
      <c r="P3736" s="16">
        <f t="shared" si="116"/>
        <v>42089.901574074072</v>
      </c>
      <c r="Q3736" s="17">
        <f t="shared" si="117"/>
        <v>2015</v>
      </c>
    </row>
    <row r="3737" spans="1:17" ht="32" hidden="1" x14ac:dyDescent="0.2">
      <c r="A3737">
        <v>3735</v>
      </c>
      <c r="B3737" s="1" t="s">
        <v>3732</v>
      </c>
      <c r="C3737" s="1" t="s">
        <v>7845</v>
      </c>
      <c r="D3737" s="2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8271</v>
      </c>
      <c r="O3737" t="s">
        <v>8272</v>
      </c>
      <c r="P3737" s="16">
        <f t="shared" si="116"/>
        <v>42122.693159722221</v>
      </c>
      <c r="Q3737" s="17">
        <f t="shared" si="117"/>
        <v>2015</v>
      </c>
    </row>
    <row r="3738" spans="1:17" ht="48" hidden="1" x14ac:dyDescent="0.2">
      <c r="A3738">
        <v>3736</v>
      </c>
      <c r="B3738" s="1" t="s">
        <v>3733</v>
      </c>
      <c r="C3738" s="1" t="s">
        <v>7846</v>
      </c>
      <c r="D3738" s="2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8271</v>
      </c>
      <c r="O3738" t="s">
        <v>8272</v>
      </c>
      <c r="P3738" s="16">
        <f t="shared" si="116"/>
        <v>42048.711724537032</v>
      </c>
      <c r="Q3738" s="17">
        <f t="shared" si="117"/>
        <v>2015</v>
      </c>
    </row>
    <row r="3739" spans="1:17" ht="32" hidden="1" x14ac:dyDescent="0.2">
      <c r="A3739">
        <v>3737</v>
      </c>
      <c r="B3739" s="1" t="s">
        <v>3734</v>
      </c>
      <c r="C3739" s="1" t="s">
        <v>7847</v>
      </c>
      <c r="D3739" s="2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3" t="s">
        <v>8271</v>
      </c>
      <c r="O3739" t="s">
        <v>8272</v>
      </c>
      <c r="P3739" s="16">
        <f t="shared" si="116"/>
        <v>42297.691006944442</v>
      </c>
      <c r="Q3739" s="17">
        <f t="shared" si="117"/>
        <v>2015</v>
      </c>
    </row>
    <row r="3740" spans="1:17" ht="32" hidden="1" x14ac:dyDescent="0.2">
      <c r="A3740">
        <v>3738</v>
      </c>
      <c r="B3740" s="1" t="s">
        <v>3735</v>
      </c>
      <c r="C3740" s="1" t="s">
        <v>7848</v>
      </c>
      <c r="D3740" s="2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8271</v>
      </c>
      <c r="O3740" t="s">
        <v>8272</v>
      </c>
      <c r="P3740" s="16">
        <f t="shared" si="116"/>
        <v>41813.938715277778</v>
      </c>
      <c r="Q3740" s="17">
        <f t="shared" si="117"/>
        <v>2014</v>
      </c>
    </row>
    <row r="3741" spans="1:17" ht="48" hidden="1" x14ac:dyDescent="0.2">
      <c r="A3741">
        <v>3739</v>
      </c>
      <c r="B3741" s="1" t="s">
        <v>3736</v>
      </c>
      <c r="C3741" s="1" t="s">
        <v>7849</v>
      </c>
      <c r="D3741" s="2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8271</v>
      </c>
      <c r="O3741" t="s">
        <v>8272</v>
      </c>
      <c r="P3741" s="16">
        <f t="shared" si="116"/>
        <v>42548.449861111112</v>
      </c>
      <c r="Q3741" s="17">
        <f t="shared" si="117"/>
        <v>2016</v>
      </c>
    </row>
    <row r="3742" spans="1:17" ht="48" hidden="1" x14ac:dyDescent="0.2">
      <c r="A3742">
        <v>3740</v>
      </c>
      <c r="B3742" s="1" t="s">
        <v>3737</v>
      </c>
      <c r="C3742" s="1" t="s">
        <v>7850</v>
      </c>
      <c r="D3742" s="2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3" t="s">
        <v>8271</v>
      </c>
      <c r="O3742" t="s">
        <v>8272</v>
      </c>
      <c r="P3742" s="16">
        <f t="shared" si="116"/>
        <v>41833.089756944442</v>
      </c>
      <c r="Q3742" s="17">
        <f t="shared" si="117"/>
        <v>2014</v>
      </c>
    </row>
    <row r="3743" spans="1:17" ht="48" hidden="1" x14ac:dyDescent="0.2">
      <c r="A3743">
        <v>3741</v>
      </c>
      <c r="B3743" s="1" t="s">
        <v>3738</v>
      </c>
      <c r="C3743" s="1" t="s">
        <v>7851</v>
      </c>
      <c r="D3743" s="2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3" t="s">
        <v>8271</v>
      </c>
      <c r="O3743" t="s">
        <v>8272</v>
      </c>
      <c r="P3743" s="16">
        <f t="shared" si="116"/>
        <v>42325.920717592591</v>
      </c>
      <c r="Q3743" s="17">
        <f t="shared" si="117"/>
        <v>2015</v>
      </c>
    </row>
    <row r="3744" spans="1:17" ht="48" hidden="1" x14ac:dyDescent="0.2">
      <c r="A3744">
        <v>3742</v>
      </c>
      <c r="B3744" s="1" t="s">
        <v>3739</v>
      </c>
      <c r="C3744" s="1" t="s">
        <v>7852</v>
      </c>
      <c r="D3744" s="2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3" t="s">
        <v>8271</v>
      </c>
      <c r="O3744" t="s">
        <v>8272</v>
      </c>
      <c r="P3744" s="16">
        <f t="shared" si="116"/>
        <v>41858.214629629627</v>
      </c>
      <c r="Q3744" s="17">
        <f t="shared" si="117"/>
        <v>2014</v>
      </c>
    </row>
    <row r="3745" spans="1:17" ht="32" hidden="1" x14ac:dyDescent="0.2">
      <c r="A3745">
        <v>3743</v>
      </c>
      <c r="B3745" s="1" t="s">
        <v>3740</v>
      </c>
      <c r="C3745" s="1" t="s">
        <v>7853</v>
      </c>
      <c r="D3745" s="2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3" t="s">
        <v>8271</v>
      </c>
      <c r="O3745" t="s">
        <v>8272</v>
      </c>
      <c r="P3745" s="16">
        <f t="shared" si="116"/>
        <v>41793.710231481484</v>
      </c>
      <c r="Q3745" s="17">
        <f t="shared" si="117"/>
        <v>2014</v>
      </c>
    </row>
    <row r="3746" spans="1:17" ht="48" hidden="1" x14ac:dyDescent="0.2">
      <c r="A3746">
        <v>3744</v>
      </c>
      <c r="B3746" s="1" t="s">
        <v>3741</v>
      </c>
      <c r="C3746" s="1" t="s">
        <v>7854</v>
      </c>
      <c r="D3746" s="2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3" t="s">
        <v>8271</v>
      </c>
      <c r="O3746" t="s">
        <v>8272</v>
      </c>
      <c r="P3746" s="16">
        <f t="shared" si="116"/>
        <v>41793.814259259263</v>
      </c>
      <c r="Q3746" s="17">
        <f t="shared" si="117"/>
        <v>2014</v>
      </c>
    </row>
    <row r="3747" spans="1:17" ht="48" hidden="1" x14ac:dyDescent="0.2">
      <c r="A3747">
        <v>3745</v>
      </c>
      <c r="B3747" s="1" t="s">
        <v>3742</v>
      </c>
      <c r="C3747" s="1" t="s">
        <v>7855</v>
      </c>
      <c r="D3747" s="2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3" t="s">
        <v>8271</v>
      </c>
      <c r="O3747" t="s">
        <v>8272</v>
      </c>
      <c r="P3747" s="16">
        <f t="shared" si="116"/>
        <v>41831.697939814818</v>
      </c>
      <c r="Q3747" s="17">
        <f t="shared" si="117"/>
        <v>2014</v>
      </c>
    </row>
    <row r="3748" spans="1:17" ht="16" hidden="1" x14ac:dyDescent="0.2">
      <c r="A3748">
        <v>3746</v>
      </c>
      <c r="B3748" s="1" t="s">
        <v>3743</v>
      </c>
      <c r="C3748" s="1" t="s">
        <v>7856</v>
      </c>
      <c r="D3748" s="2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3" t="s">
        <v>8271</v>
      </c>
      <c r="O3748" t="s">
        <v>8272</v>
      </c>
      <c r="P3748" s="16">
        <f t="shared" si="116"/>
        <v>42621.389340277776</v>
      </c>
      <c r="Q3748" s="17">
        <f t="shared" si="117"/>
        <v>2016</v>
      </c>
    </row>
    <row r="3749" spans="1:17" ht="32" hidden="1" x14ac:dyDescent="0.2">
      <c r="A3749">
        <v>3747</v>
      </c>
      <c r="B3749" s="1" t="s">
        <v>3744</v>
      </c>
      <c r="C3749" s="1" t="s">
        <v>7857</v>
      </c>
      <c r="D3749" s="2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8271</v>
      </c>
      <c r="O3749" t="s">
        <v>8272</v>
      </c>
      <c r="P3749" s="16">
        <f t="shared" si="116"/>
        <v>42164.299722222218</v>
      </c>
      <c r="Q3749" s="17">
        <f t="shared" si="117"/>
        <v>2015</v>
      </c>
    </row>
    <row r="3750" spans="1:17" ht="48" x14ac:dyDescent="0.2">
      <c r="A3750">
        <v>3748</v>
      </c>
      <c r="B3750" s="1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8271</v>
      </c>
      <c r="O3750" t="s">
        <v>8313</v>
      </c>
      <c r="P3750" s="16">
        <f t="shared" si="116"/>
        <v>42395.706435185188</v>
      </c>
      <c r="Q3750" s="17">
        <f t="shared" si="117"/>
        <v>2016</v>
      </c>
    </row>
    <row r="3751" spans="1:17" ht="48" x14ac:dyDescent="0.2">
      <c r="A3751">
        <v>3749</v>
      </c>
      <c r="B3751" s="1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8271</v>
      </c>
      <c r="O3751" t="s">
        <v>8313</v>
      </c>
      <c r="P3751" s="16">
        <f t="shared" si="116"/>
        <v>42458.127175925925</v>
      </c>
      <c r="Q3751" s="17">
        <f t="shared" si="117"/>
        <v>2016</v>
      </c>
    </row>
    <row r="3752" spans="1:17" ht="96" x14ac:dyDescent="0.2">
      <c r="A3752">
        <v>3750</v>
      </c>
      <c r="B3752" s="1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8271</v>
      </c>
      <c r="O3752" t="s">
        <v>8313</v>
      </c>
      <c r="P3752" s="16">
        <f t="shared" si="116"/>
        <v>42016.981574074074</v>
      </c>
      <c r="Q3752" s="17">
        <f t="shared" si="117"/>
        <v>2015</v>
      </c>
    </row>
    <row r="3753" spans="1:17" ht="48" x14ac:dyDescent="0.2">
      <c r="A3753">
        <v>3751</v>
      </c>
      <c r="B3753" s="1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8271</v>
      </c>
      <c r="O3753" t="s">
        <v>8313</v>
      </c>
      <c r="P3753" s="16">
        <f t="shared" si="116"/>
        <v>42403.035567129627</v>
      </c>
      <c r="Q3753" s="17">
        <f t="shared" si="117"/>
        <v>2016</v>
      </c>
    </row>
    <row r="3754" spans="1:17" ht="64" x14ac:dyDescent="0.2">
      <c r="A3754">
        <v>3752</v>
      </c>
      <c r="B3754" s="1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8271</v>
      </c>
      <c r="O3754" t="s">
        <v>8313</v>
      </c>
      <c r="P3754" s="16">
        <f t="shared" si="116"/>
        <v>42619.802488425921</v>
      </c>
      <c r="Q3754" s="17">
        <f t="shared" si="117"/>
        <v>2016</v>
      </c>
    </row>
    <row r="3755" spans="1:17" ht="48" x14ac:dyDescent="0.2">
      <c r="A3755">
        <v>3753</v>
      </c>
      <c r="B3755" s="1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8271</v>
      </c>
      <c r="O3755" t="s">
        <v>8313</v>
      </c>
      <c r="P3755" s="16">
        <f t="shared" si="116"/>
        <v>42128.824074074073</v>
      </c>
      <c r="Q3755" s="17">
        <f t="shared" si="117"/>
        <v>2015</v>
      </c>
    </row>
    <row r="3756" spans="1:17" ht="48" x14ac:dyDescent="0.2">
      <c r="A3756">
        <v>3754</v>
      </c>
      <c r="B3756" s="1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8271</v>
      </c>
      <c r="O3756" t="s">
        <v>8313</v>
      </c>
      <c r="P3756" s="16">
        <f t="shared" si="116"/>
        <v>41808.881215277775</v>
      </c>
      <c r="Q3756" s="17">
        <f t="shared" si="117"/>
        <v>2014</v>
      </c>
    </row>
    <row r="3757" spans="1:17" ht="48" x14ac:dyDescent="0.2">
      <c r="A3757">
        <v>3755</v>
      </c>
      <c r="B3757" s="1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8271</v>
      </c>
      <c r="O3757" t="s">
        <v>8313</v>
      </c>
      <c r="P3757" s="16">
        <f t="shared" si="116"/>
        <v>42445.866979166662</v>
      </c>
      <c r="Q3757" s="17">
        <f t="shared" si="117"/>
        <v>2016</v>
      </c>
    </row>
    <row r="3758" spans="1:17" ht="48" x14ac:dyDescent="0.2">
      <c r="A3758">
        <v>3756</v>
      </c>
      <c r="B3758" s="1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8271</v>
      </c>
      <c r="O3758" t="s">
        <v>8313</v>
      </c>
      <c r="P3758" s="16">
        <f t="shared" si="116"/>
        <v>41771.814791666664</v>
      </c>
      <c r="Q3758" s="17">
        <f t="shared" si="117"/>
        <v>2014</v>
      </c>
    </row>
    <row r="3759" spans="1:17" ht="48" x14ac:dyDescent="0.2">
      <c r="A3759">
        <v>3757</v>
      </c>
      <c r="B3759" s="1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8271</v>
      </c>
      <c r="O3759" t="s">
        <v>8313</v>
      </c>
      <c r="P3759" s="16">
        <f t="shared" si="116"/>
        <v>41954.850868055553</v>
      </c>
      <c r="Q3759" s="17">
        <f t="shared" si="117"/>
        <v>2014</v>
      </c>
    </row>
    <row r="3760" spans="1:17" ht="32" x14ac:dyDescent="0.2">
      <c r="A3760">
        <v>3758</v>
      </c>
      <c r="B3760" s="1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8271</v>
      </c>
      <c r="O3760" t="s">
        <v>8313</v>
      </c>
      <c r="P3760" s="16">
        <f t="shared" si="116"/>
        <v>41747.471504629626</v>
      </c>
      <c r="Q3760" s="17">
        <f t="shared" si="117"/>
        <v>2014</v>
      </c>
    </row>
    <row r="3761" spans="1:17" ht="32" x14ac:dyDescent="0.2">
      <c r="A3761">
        <v>3759</v>
      </c>
      <c r="B3761" s="1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8271</v>
      </c>
      <c r="O3761" t="s">
        <v>8313</v>
      </c>
      <c r="P3761" s="16">
        <f t="shared" si="116"/>
        <v>42182.108252314814</v>
      </c>
      <c r="Q3761" s="17">
        <f t="shared" si="117"/>
        <v>2015</v>
      </c>
    </row>
    <row r="3762" spans="1:17" ht="48" x14ac:dyDescent="0.2">
      <c r="A3762">
        <v>3760</v>
      </c>
      <c r="B3762" s="1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8271</v>
      </c>
      <c r="O3762" t="s">
        <v>8313</v>
      </c>
      <c r="P3762" s="16">
        <f t="shared" si="116"/>
        <v>41739.525300925925</v>
      </c>
      <c r="Q3762" s="17">
        <f t="shared" si="117"/>
        <v>2014</v>
      </c>
    </row>
    <row r="3763" spans="1:17" ht="48" x14ac:dyDescent="0.2">
      <c r="A3763">
        <v>3761</v>
      </c>
      <c r="B3763" s="1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8271</v>
      </c>
      <c r="O3763" t="s">
        <v>8313</v>
      </c>
      <c r="P3763" s="16">
        <f t="shared" si="116"/>
        <v>42173.466863425929</v>
      </c>
      <c r="Q3763" s="17">
        <f t="shared" si="117"/>
        <v>2015</v>
      </c>
    </row>
    <row r="3764" spans="1:17" ht="48" x14ac:dyDescent="0.2">
      <c r="A3764">
        <v>3762</v>
      </c>
      <c r="B3764" s="1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8271</v>
      </c>
      <c r="O3764" t="s">
        <v>8313</v>
      </c>
      <c r="P3764" s="16">
        <f t="shared" si="116"/>
        <v>42193.813530092593</v>
      </c>
      <c r="Q3764" s="17">
        <f t="shared" si="117"/>
        <v>2015</v>
      </c>
    </row>
    <row r="3765" spans="1:17" ht="32" x14ac:dyDescent="0.2">
      <c r="A3765">
        <v>3763</v>
      </c>
      <c r="B3765" s="1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8271</v>
      </c>
      <c r="O3765" t="s">
        <v>8313</v>
      </c>
      <c r="P3765" s="16">
        <f t="shared" si="116"/>
        <v>42065.750300925924</v>
      </c>
      <c r="Q3765" s="17">
        <f t="shared" si="117"/>
        <v>2015</v>
      </c>
    </row>
    <row r="3766" spans="1:17" ht="48" x14ac:dyDescent="0.2">
      <c r="A3766">
        <v>3764</v>
      </c>
      <c r="B3766" s="1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8271</v>
      </c>
      <c r="O3766" t="s">
        <v>8313</v>
      </c>
      <c r="P3766" s="16">
        <f t="shared" si="116"/>
        <v>42499.842962962968</v>
      </c>
      <c r="Q3766" s="17">
        <f t="shared" si="117"/>
        <v>2016</v>
      </c>
    </row>
    <row r="3767" spans="1:17" ht="48" x14ac:dyDescent="0.2">
      <c r="A3767">
        <v>3765</v>
      </c>
      <c r="B3767" s="1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8271</v>
      </c>
      <c r="O3767" t="s">
        <v>8313</v>
      </c>
      <c r="P3767" s="16">
        <f t="shared" si="116"/>
        <v>41820.776412037041</v>
      </c>
      <c r="Q3767" s="17">
        <f t="shared" si="117"/>
        <v>2014</v>
      </c>
    </row>
    <row r="3768" spans="1:17" ht="32" x14ac:dyDescent="0.2">
      <c r="A3768">
        <v>3766</v>
      </c>
      <c r="B3768" s="1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8271</v>
      </c>
      <c r="O3768" t="s">
        <v>8313</v>
      </c>
      <c r="P3768" s="16">
        <f t="shared" si="116"/>
        <v>41788.167187500003</v>
      </c>
      <c r="Q3768" s="17">
        <f t="shared" si="117"/>
        <v>2014</v>
      </c>
    </row>
    <row r="3769" spans="1:17" ht="48" x14ac:dyDescent="0.2">
      <c r="A3769">
        <v>3767</v>
      </c>
      <c r="B3769" s="1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8271</v>
      </c>
      <c r="O3769" t="s">
        <v>8313</v>
      </c>
      <c r="P3769" s="16">
        <f t="shared" si="116"/>
        <v>42050.019641203704</v>
      </c>
      <c r="Q3769" s="17">
        <f t="shared" si="117"/>
        <v>2015</v>
      </c>
    </row>
    <row r="3770" spans="1:17" ht="48" x14ac:dyDescent="0.2">
      <c r="A3770">
        <v>3768</v>
      </c>
      <c r="B3770" s="1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8271</v>
      </c>
      <c r="O3770" t="s">
        <v>8313</v>
      </c>
      <c r="P3770" s="16">
        <f t="shared" si="116"/>
        <v>41772.727893518517</v>
      </c>
      <c r="Q3770" s="17">
        <f t="shared" si="117"/>
        <v>2014</v>
      </c>
    </row>
    <row r="3771" spans="1:17" ht="48" x14ac:dyDescent="0.2">
      <c r="A3771">
        <v>3769</v>
      </c>
      <c r="B3771" s="1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8271</v>
      </c>
      <c r="O3771" t="s">
        <v>8313</v>
      </c>
      <c r="P3771" s="16">
        <f t="shared" si="116"/>
        <v>42445.598136574074</v>
      </c>
      <c r="Q3771" s="17">
        <f t="shared" si="117"/>
        <v>2016</v>
      </c>
    </row>
    <row r="3772" spans="1:17" ht="48" x14ac:dyDescent="0.2">
      <c r="A3772">
        <v>3770</v>
      </c>
      <c r="B3772" s="1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8271</v>
      </c>
      <c r="O3772" t="s">
        <v>8313</v>
      </c>
      <c r="P3772" s="16">
        <f t="shared" si="116"/>
        <v>42138.930671296301</v>
      </c>
      <c r="Q3772" s="17">
        <f t="shared" si="117"/>
        <v>2015</v>
      </c>
    </row>
    <row r="3773" spans="1:17" ht="32" x14ac:dyDescent="0.2">
      <c r="A3773">
        <v>3771</v>
      </c>
      <c r="B3773" s="1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8271</v>
      </c>
      <c r="O3773" t="s">
        <v>8313</v>
      </c>
      <c r="P3773" s="16">
        <f t="shared" si="116"/>
        <v>42493.857083333336</v>
      </c>
      <c r="Q3773" s="17">
        <f t="shared" si="117"/>
        <v>2016</v>
      </c>
    </row>
    <row r="3774" spans="1:17" ht="48" x14ac:dyDescent="0.2">
      <c r="A3774">
        <v>3772</v>
      </c>
      <c r="B3774" s="1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8271</v>
      </c>
      <c r="O3774" t="s">
        <v>8313</v>
      </c>
      <c r="P3774" s="16">
        <f t="shared" si="116"/>
        <v>42682.616967592592</v>
      </c>
      <c r="Q3774" s="17">
        <f t="shared" si="117"/>
        <v>2016</v>
      </c>
    </row>
    <row r="3775" spans="1:17" ht="32" x14ac:dyDescent="0.2">
      <c r="A3775">
        <v>3773</v>
      </c>
      <c r="B3775" s="1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8271</v>
      </c>
      <c r="O3775" t="s">
        <v>8313</v>
      </c>
      <c r="P3775" s="16">
        <f t="shared" si="116"/>
        <v>42656.005173611105</v>
      </c>
      <c r="Q3775" s="17">
        <f t="shared" si="117"/>
        <v>2016</v>
      </c>
    </row>
    <row r="3776" spans="1:17" ht="48" x14ac:dyDescent="0.2">
      <c r="A3776">
        <v>3774</v>
      </c>
      <c r="B3776" s="1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8271</v>
      </c>
      <c r="O3776" t="s">
        <v>8313</v>
      </c>
      <c r="P3776" s="16">
        <f t="shared" si="116"/>
        <v>42087.792303240742</v>
      </c>
      <c r="Q3776" s="17">
        <f t="shared" si="117"/>
        <v>2015</v>
      </c>
    </row>
    <row r="3777" spans="1:17" ht="48" x14ac:dyDescent="0.2">
      <c r="A3777">
        <v>3775</v>
      </c>
      <c r="B3777" s="1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8271</v>
      </c>
      <c r="O3777" t="s">
        <v>8313</v>
      </c>
      <c r="P3777" s="16">
        <f t="shared" si="116"/>
        <v>42075.942627314813</v>
      </c>
      <c r="Q3777" s="17">
        <f t="shared" si="117"/>
        <v>2015</v>
      </c>
    </row>
    <row r="3778" spans="1:17" ht="64" x14ac:dyDescent="0.2">
      <c r="A3778">
        <v>3776</v>
      </c>
      <c r="B3778" s="1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8271</v>
      </c>
      <c r="O3778" t="s">
        <v>8313</v>
      </c>
      <c r="P3778" s="16">
        <f t="shared" si="116"/>
        <v>41814.367800925924</v>
      </c>
      <c r="Q3778" s="17">
        <f t="shared" si="117"/>
        <v>2014</v>
      </c>
    </row>
    <row r="3779" spans="1:17" ht="48" x14ac:dyDescent="0.2">
      <c r="A3779">
        <v>3777</v>
      </c>
      <c r="B3779" s="1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8271</v>
      </c>
      <c r="O3779" t="s">
        <v>8313</v>
      </c>
      <c r="P3779" s="16">
        <f t="shared" ref="P3779:P3842" si="118">(((J3779/60)/60)/24)+DATE(1970,1,1)</f>
        <v>41887.111354166671</v>
      </c>
      <c r="Q3779" s="17">
        <f t="shared" ref="Q3779:Q3842" si="119">YEAR(P3779)</f>
        <v>2014</v>
      </c>
    </row>
    <row r="3780" spans="1:17" ht="32" x14ac:dyDescent="0.2">
      <c r="A3780">
        <v>3778</v>
      </c>
      <c r="B3780" s="1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8271</v>
      </c>
      <c r="O3780" t="s">
        <v>8313</v>
      </c>
      <c r="P3780" s="16">
        <f t="shared" si="118"/>
        <v>41989.819212962961</v>
      </c>
      <c r="Q3780" s="17">
        <f t="shared" si="119"/>
        <v>2014</v>
      </c>
    </row>
    <row r="3781" spans="1:17" ht="32" x14ac:dyDescent="0.2">
      <c r="A3781">
        <v>3779</v>
      </c>
      <c r="B3781" s="1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8271</v>
      </c>
      <c r="O3781" t="s">
        <v>8313</v>
      </c>
      <c r="P3781" s="16">
        <f t="shared" si="118"/>
        <v>42425.735416666663</v>
      </c>
      <c r="Q3781" s="17">
        <f t="shared" si="119"/>
        <v>2016</v>
      </c>
    </row>
    <row r="3782" spans="1:17" ht="48" x14ac:dyDescent="0.2">
      <c r="A3782">
        <v>3780</v>
      </c>
      <c r="B3782" s="1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8271</v>
      </c>
      <c r="O3782" t="s">
        <v>8313</v>
      </c>
      <c r="P3782" s="16">
        <f t="shared" si="118"/>
        <v>42166.219733796301</v>
      </c>
      <c r="Q3782" s="17">
        <f t="shared" si="119"/>
        <v>2015</v>
      </c>
    </row>
    <row r="3783" spans="1:17" ht="48" x14ac:dyDescent="0.2">
      <c r="A3783">
        <v>3781</v>
      </c>
      <c r="B3783" s="1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8271</v>
      </c>
      <c r="O3783" t="s">
        <v>8313</v>
      </c>
      <c r="P3783" s="16">
        <f t="shared" si="118"/>
        <v>41865.882928240739</v>
      </c>
      <c r="Q3783" s="17">
        <f t="shared" si="119"/>
        <v>2014</v>
      </c>
    </row>
    <row r="3784" spans="1:17" ht="48" x14ac:dyDescent="0.2">
      <c r="A3784">
        <v>3782</v>
      </c>
      <c r="B3784" s="1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8271</v>
      </c>
      <c r="O3784" t="s">
        <v>8313</v>
      </c>
      <c r="P3784" s="16">
        <f t="shared" si="118"/>
        <v>42546.862233796302</v>
      </c>
      <c r="Q3784" s="17">
        <f t="shared" si="119"/>
        <v>2016</v>
      </c>
    </row>
    <row r="3785" spans="1:17" ht="48" x14ac:dyDescent="0.2">
      <c r="A3785">
        <v>3783</v>
      </c>
      <c r="B3785" s="1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8271</v>
      </c>
      <c r="O3785" t="s">
        <v>8313</v>
      </c>
      <c r="P3785" s="16">
        <f t="shared" si="118"/>
        <v>42420.140277777777</v>
      </c>
      <c r="Q3785" s="17">
        <f t="shared" si="119"/>
        <v>2016</v>
      </c>
    </row>
    <row r="3786" spans="1:17" ht="48" x14ac:dyDescent="0.2">
      <c r="A3786">
        <v>3784</v>
      </c>
      <c r="B3786" s="1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8271</v>
      </c>
      <c r="O3786" t="s">
        <v>8313</v>
      </c>
      <c r="P3786" s="16">
        <f t="shared" si="118"/>
        <v>42531.980694444443</v>
      </c>
      <c r="Q3786" s="17">
        <f t="shared" si="119"/>
        <v>2016</v>
      </c>
    </row>
    <row r="3787" spans="1:17" ht="48" x14ac:dyDescent="0.2">
      <c r="A3787">
        <v>3785</v>
      </c>
      <c r="B3787" s="1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8271</v>
      </c>
      <c r="O3787" t="s">
        <v>8313</v>
      </c>
      <c r="P3787" s="16">
        <f t="shared" si="118"/>
        <v>42548.63853009259</v>
      </c>
      <c r="Q3787" s="17">
        <f t="shared" si="119"/>
        <v>2016</v>
      </c>
    </row>
    <row r="3788" spans="1:17" ht="48" x14ac:dyDescent="0.2">
      <c r="A3788">
        <v>3786</v>
      </c>
      <c r="B3788" s="1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8271</v>
      </c>
      <c r="O3788" t="s">
        <v>8313</v>
      </c>
      <c r="P3788" s="16">
        <f t="shared" si="118"/>
        <v>42487.037905092591</v>
      </c>
      <c r="Q3788" s="17">
        <f t="shared" si="119"/>
        <v>2016</v>
      </c>
    </row>
    <row r="3789" spans="1:17" ht="48" x14ac:dyDescent="0.2">
      <c r="A3789">
        <v>3787</v>
      </c>
      <c r="B3789" s="1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8271</v>
      </c>
      <c r="O3789" t="s">
        <v>8313</v>
      </c>
      <c r="P3789" s="16">
        <f t="shared" si="118"/>
        <v>42167.534791666665</v>
      </c>
      <c r="Q3789" s="17">
        <f t="shared" si="119"/>
        <v>2015</v>
      </c>
    </row>
    <row r="3790" spans="1:17" ht="80" hidden="1" x14ac:dyDescent="0.2">
      <c r="A3790">
        <v>3788</v>
      </c>
      <c r="B3790" s="1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8271</v>
      </c>
      <c r="O3790" t="s">
        <v>8313</v>
      </c>
      <c r="P3790" s="16">
        <f t="shared" si="118"/>
        <v>42333.695821759262</v>
      </c>
      <c r="Q3790" s="17">
        <f t="shared" si="119"/>
        <v>2015</v>
      </c>
    </row>
    <row r="3791" spans="1:17" ht="48" hidden="1" x14ac:dyDescent="0.2">
      <c r="A3791">
        <v>3789</v>
      </c>
      <c r="B3791" s="1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8271</v>
      </c>
      <c r="O3791" t="s">
        <v>8313</v>
      </c>
      <c r="P3791" s="16">
        <f t="shared" si="118"/>
        <v>42138.798819444448</v>
      </c>
      <c r="Q3791" s="17">
        <f t="shared" si="119"/>
        <v>2015</v>
      </c>
    </row>
    <row r="3792" spans="1:17" ht="48" hidden="1" x14ac:dyDescent="0.2">
      <c r="A3792">
        <v>3790</v>
      </c>
      <c r="B3792" s="1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8271</v>
      </c>
      <c r="O3792" t="s">
        <v>8313</v>
      </c>
      <c r="P3792" s="16">
        <f t="shared" si="118"/>
        <v>42666.666932870372</v>
      </c>
      <c r="Q3792" s="17">
        <f t="shared" si="119"/>
        <v>2016</v>
      </c>
    </row>
    <row r="3793" spans="1:17" ht="32" hidden="1" x14ac:dyDescent="0.2">
      <c r="A3793">
        <v>3791</v>
      </c>
      <c r="B3793" s="1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8271</v>
      </c>
      <c r="O3793" t="s">
        <v>8313</v>
      </c>
      <c r="P3793" s="16">
        <f t="shared" si="118"/>
        <v>41766.692037037035</v>
      </c>
      <c r="Q3793" s="17">
        <f t="shared" si="119"/>
        <v>2014</v>
      </c>
    </row>
    <row r="3794" spans="1:17" ht="32" hidden="1" x14ac:dyDescent="0.2">
      <c r="A3794">
        <v>3792</v>
      </c>
      <c r="B3794" s="1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8271</v>
      </c>
      <c r="O3794" t="s">
        <v>8313</v>
      </c>
      <c r="P3794" s="16">
        <f t="shared" si="118"/>
        <v>42170.447013888886</v>
      </c>
      <c r="Q3794" s="17">
        <f t="shared" si="119"/>
        <v>2015</v>
      </c>
    </row>
    <row r="3795" spans="1:17" ht="48" hidden="1" x14ac:dyDescent="0.2">
      <c r="A3795">
        <v>3793</v>
      </c>
      <c r="B3795" s="1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8271</v>
      </c>
      <c r="O3795" t="s">
        <v>8313</v>
      </c>
      <c r="P3795" s="16">
        <f t="shared" si="118"/>
        <v>41968.938993055555</v>
      </c>
      <c r="Q3795" s="17">
        <f t="shared" si="119"/>
        <v>2014</v>
      </c>
    </row>
    <row r="3796" spans="1:17" ht="48" hidden="1" x14ac:dyDescent="0.2">
      <c r="A3796">
        <v>3794</v>
      </c>
      <c r="B3796" s="1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8271</v>
      </c>
      <c r="O3796" t="s">
        <v>8313</v>
      </c>
      <c r="P3796" s="16">
        <f t="shared" si="118"/>
        <v>42132.58048611111</v>
      </c>
      <c r="Q3796" s="17">
        <f t="shared" si="119"/>
        <v>2015</v>
      </c>
    </row>
    <row r="3797" spans="1:17" ht="48" hidden="1" x14ac:dyDescent="0.2">
      <c r="A3797">
        <v>3795</v>
      </c>
      <c r="B3797" s="1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8271</v>
      </c>
      <c r="O3797" t="s">
        <v>8313</v>
      </c>
      <c r="P3797" s="16">
        <f t="shared" si="118"/>
        <v>42201.436226851853</v>
      </c>
      <c r="Q3797" s="17">
        <f t="shared" si="119"/>
        <v>2015</v>
      </c>
    </row>
    <row r="3798" spans="1:17" ht="48" hidden="1" x14ac:dyDescent="0.2">
      <c r="A3798">
        <v>3796</v>
      </c>
      <c r="B3798" s="1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8271</v>
      </c>
      <c r="O3798" t="s">
        <v>8313</v>
      </c>
      <c r="P3798" s="16">
        <f t="shared" si="118"/>
        <v>42689.029583333337</v>
      </c>
      <c r="Q3798" s="17">
        <f t="shared" si="119"/>
        <v>2016</v>
      </c>
    </row>
    <row r="3799" spans="1:17" ht="48" hidden="1" x14ac:dyDescent="0.2">
      <c r="A3799">
        <v>3797</v>
      </c>
      <c r="B3799" s="1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8271</v>
      </c>
      <c r="O3799" t="s">
        <v>8313</v>
      </c>
      <c r="P3799" s="16">
        <f t="shared" si="118"/>
        <v>42084.881539351853</v>
      </c>
      <c r="Q3799" s="17">
        <f t="shared" si="119"/>
        <v>2015</v>
      </c>
    </row>
    <row r="3800" spans="1:17" ht="48" hidden="1" x14ac:dyDescent="0.2">
      <c r="A3800">
        <v>3798</v>
      </c>
      <c r="B3800" s="1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8271</v>
      </c>
      <c r="O3800" t="s">
        <v>8313</v>
      </c>
      <c r="P3800" s="16">
        <f t="shared" si="118"/>
        <v>41831.722777777781</v>
      </c>
      <c r="Q3800" s="17">
        <f t="shared" si="119"/>
        <v>2014</v>
      </c>
    </row>
    <row r="3801" spans="1:17" ht="32" hidden="1" x14ac:dyDescent="0.2">
      <c r="A3801">
        <v>3799</v>
      </c>
      <c r="B3801" s="1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8271</v>
      </c>
      <c r="O3801" t="s">
        <v>8313</v>
      </c>
      <c r="P3801" s="16">
        <f t="shared" si="118"/>
        <v>42410.93105324074</v>
      </c>
      <c r="Q3801" s="17">
        <f t="shared" si="119"/>
        <v>2016</v>
      </c>
    </row>
    <row r="3802" spans="1:17" ht="48" hidden="1" x14ac:dyDescent="0.2">
      <c r="A3802">
        <v>3800</v>
      </c>
      <c r="B3802" s="1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8271</v>
      </c>
      <c r="O3802" t="s">
        <v>8313</v>
      </c>
      <c r="P3802" s="16">
        <f t="shared" si="118"/>
        <v>41982.737071759257</v>
      </c>
      <c r="Q3802" s="17">
        <f t="shared" si="119"/>
        <v>2014</v>
      </c>
    </row>
    <row r="3803" spans="1:17" ht="48" hidden="1" x14ac:dyDescent="0.2">
      <c r="A3803">
        <v>3801</v>
      </c>
      <c r="B3803" s="1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8271</v>
      </c>
      <c r="O3803" t="s">
        <v>8313</v>
      </c>
      <c r="P3803" s="16">
        <f t="shared" si="118"/>
        <v>41975.676111111112</v>
      </c>
      <c r="Q3803" s="17">
        <f t="shared" si="119"/>
        <v>2014</v>
      </c>
    </row>
    <row r="3804" spans="1:17" ht="48" hidden="1" x14ac:dyDescent="0.2">
      <c r="A3804">
        <v>3802</v>
      </c>
      <c r="B3804" s="1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8271</v>
      </c>
      <c r="O3804" t="s">
        <v>8313</v>
      </c>
      <c r="P3804" s="16">
        <f t="shared" si="118"/>
        <v>42269.126226851848</v>
      </c>
      <c r="Q3804" s="17">
        <f t="shared" si="119"/>
        <v>2015</v>
      </c>
    </row>
    <row r="3805" spans="1:17" ht="32" hidden="1" x14ac:dyDescent="0.2">
      <c r="A3805">
        <v>3803</v>
      </c>
      <c r="B3805" s="1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8271</v>
      </c>
      <c r="O3805" t="s">
        <v>8313</v>
      </c>
      <c r="P3805" s="16">
        <f t="shared" si="118"/>
        <v>42403.971851851849</v>
      </c>
      <c r="Q3805" s="17">
        <f t="shared" si="119"/>
        <v>2016</v>
      </c>
    </row>
    <row r="3806" spans="1:17" ht="48" hidden="1" x14ac:dyDescent="0.2">
      <c r="A3806">
        <v>3804</v>
      </c>
      <c r="B3806" s="1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8271</v>
      </c>
      <c r="O3806" t="s">
        <v>8313</v>
      </c>
      <c r="P3806" s="16">
        <f t="shared" si="118"/>
        <v>42527.00953703704</v>
      </c>
      <c r="Q3806" s="17">
        <f t="shared" si="119"/>
        <v>2016</v>
      </c>
    </row>
    <row r="3807" spans="1:17" ht="48" hidden="1" x14ac:dyDescent="0.2">
      <c r="A3807">
        <v>3805</v>
      </c>
      <c r="B3807" s="1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8271</v>
      </c>
      <c r="O3807" t="s">
        <v>8313</v>
      </c>
      <c r="P3807" s="16">
        <f t="shared" si="118"/>
        <v>41849.887037037035</v>
      </c>
      <c r="Q3807" s="17">
        <f t="shared" si="119"/>
        <v>2014</v>
      </c>
    </row>
    <row r="3808" spans="1:17" ht="48" hidden="1" x14ac:dyDescent="0.2">
      <c r="A3808">
        <v>3806</v>
      </c>
      <c r="B3808" s="1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8271</v>
      </c>
      <c r="O3808" t="s">
        <v>8313</v>
      </c>
      <c r="P3808" s="16">
        <f t="shared" si="118"/>
        <v>41799.259039351848</v>
      </c>
      <c r="Q3808" s="17">
        <f t="shared" si="119"/>
        <v>2014</v>
      </c>
    </row>
    <row r="3809" spans="1:17" ht="48" hidden="1" x14ac:dyDescent="0.2">
      <c r="A3809">
        <v>3807</v>
      </c>
      <c r="B3809" s="1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8271</v>
      </c>
      <c r="O3809" t="s">
        <v>8313</v>
      </c>
      <c r="P3809" s="16">
        <f t="shared" si="118"/>
        <v>42090.909016203703</v>
      </c>
      <c r="Q3809" s="17">
        <f t="shared" si="119"/>
        <v>2015</v>
      </c>
    </row>
    <row r="3810" spans="1:17" ht="48" x14ac:dyDescent="0.2">
      <c r="A3810">
        <v>3808</v>
      </c>
      <c r="B3810" s="1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8271</v>
      </c>
      <c r="O3810" t="s">
        <v>8272</v>
      </c>
      <c r="P3810" s="16">
        <f t="shared" si="118"/>
        <v>42059.453923611116</v>
      </c>
      <c r="Q3810" s="17">
        <f t="shared" si="119"/>
        <v>2015</v>
      </c>
    </row>
    <row r="3811" spans="1:17" ht="48" x14ac:dyDescent="0.2">
      <c r="A3811">
        <v>3809</v>
      </c>
      <c r="B3811" s="1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8271</v>
      </c>
      <c r="O3811" t="s">
        <v>8272</v>
      </c>
      <c r="P3811" s="16">
        <f t="shared" si="118"/>
        <v>41800.526701388888</v>
      </c>
      <c r="Q3811" s="17">
        <f t="shared" si="119"/>
        <v>2014</v>
      </c>
    </row>
    <row r="3812" spans="1:17" ht="48" x14ac:dyDescent="0.2">
      <c r="A3812">
        <v>3810</v>
      </c>
      <c r="B3812" s="1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3" t="s">
        <v>8271</v>
      </c>
      <c r="O3812" t="s">
        <v>8272</v>
      </c>
      <c r="P3812" s="16">
        <f t="shared" si="118"/>
        <v>42054.849050925928</v>
      </c>
      <c r="Q3812" s="17">
        <f t="shared" si="119"/>
        <v>2015</v>
      </c>
    </row>
    <row r="3813" spans="1:17" ht="48" x14ac:dyDescent="0.2">
      <c r="A3813">
        <v>3811</v>
      </c>
      <c r="B3813" s="1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8271</v>
      </c>
      <c r="O3813" t="s">
        <v>8272</v>
      </c>
      <c r="P3813" s="16">
        <f t="shared" si="118"/>
        <v>42487.62700231481</v>
      </c>
      <c r="Q3813" s="17">
        <f t="shared" si="119"/>
        <v>2016</v>
      </c>
    </row>
    <row r="3814" spans="1:17" ht="48" x14ac:dyDescent="0.2">
      <c r="A3814">
        <v>3812</v>
      </c>
      <c r="B3814" s="1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8271</v>
      </c>
      <c r="O3814" t="s">
        <v>8272</v>
      </c>
      <c r="P3814" s="16">
        <f t="shared" si="118"/>
        <v>42109.751250000001</v>
      </c>
      <c r="Q3814" s="17">
        <f t="shared" si="119"/>
        <v>2015</v>
      </c>
    </row>
    <row r="3815" spans="1:17" ht="48" x14ac:dyDescent="0.2">
      <c r="A3815">
        <v>3813</v>
      </c>
      <c r="B3815" s="1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3" t="s">
        <v>8271</v>
      </c>
      <c r="O3815" t="s">
        <v>8272</v>
      </c>
      <c r="P3815" s="16">
        <f t="shared" si="118"/>
        <v>42497.275706018518</v>
      </c>
      <c r="Q3815" s="17">
        <f t="shared" si="119"/>
        <v>2016</v>
      </c>
    </row>
    <row r="3816" spans="1:17" ht="48" x14ac:dyDescent="0.2">
      <c r="A3816">
        <v>3814</v>
      </c>
      <c r="B3816" s="1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3" t="s">
        <v>8271</v>
      </c>
      <c r="O3816" t="s">
        <v>8272</v>
      </c>
      <c r="P3816" s="16">
        <f t="shared" si="118"/>
        <v>42058.904074074075</v>
      </c>
      <c r="Q3816" s="17">
        <f t="shared" si="119"/>
        <v>2015</v>
      </c>
    </row>
    <row r="3817" spans="1:17" ht="32" x14ac:dyDescent="0.2">
      <c r="A3817">
        <v>3815</v>
      </c>
      <c r="B3817" s="1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8271</v>
      </c>
      <c r="O3817" t="s">
        <v>8272</v>
      </c>
      <c r="P3817" s="16">
        <f t="shared" si="118"/>
        <v>42207.259918981479</v>
      </c>
      <c r="Q3817" s="17">
        <f t="shared" si="119"/>
        <v>2015</v>
      </c>
    </row>
    <row r="3818" spans="1:17" ht="64" x14ac:dyDescent="0.2">
      <c r="A3818">
        <v>3816</v>
      </c>
      <c r="B3818" s="1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3" t="s">
        <v>8271</v>
      </c>
      <c r="O3818" t="s">
        <v>8272</v>
      </c>
      <c r="P3818" s="16">
        <f t="shared" si="118"/>
        <v>41807.690081018518</v>
      </c>
      <c r="Q3818" s="17">
        <f t="shared" si="119"/>
        <v>2014</v>
      </c>
    </row>
    <row r="3819" spans="1:17" ht="48" x14ac:dyDescent="0.2">
      <c r="A3819">
        <v>3817</v>
      </c>
      <c r="B3819" s="1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3" t="s">
        <v>8271</v>
      </c>
      <c r="O3819" t="s">
        <v>8272</v>
      </c>
      <c r="P3819" s="16">
        <f t="shared" si="118"/>
        <v>42284.69694444444</v>
      </c>
      <c r="Q3819" s="17">
        <f t="shared" si="119"/>
        <v>2015</v>
      </c>
    </row>
    <row r="3820" spans="1:17" ht="48" x14ac:dyDescent="0.2">
      <c r="A3820">
        <v>3818</v>
      </c>
      <c r="B3820" s="1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3" t="s">
        <v>8271</v>
      </c>
      <c r="O3820" t="s">
        <v>8272</v>
      </c>
      <c r="P3820" s="16">
        <f t="shared" si="118"/>
        <v>42045.84238425926</v>
      </c>
      <c r="Q3820" s="17">
        <f t="shared" si="119"/>
        <v>2015</v>
      </c>
    </row>
    <row r="3821" spans="1:17" ht="32" x14ac:dyDescent="0.2">
      <c r="A3821">
        <v>3819</v>
      </c>
      <c r="B3821" s="1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3" t="s">
        <v>8271</v>
      </c>
      <c r="O3821" t="s">
        <v>8272</v>
      </c>
      <c r="P3821" s="16">
        <f t="shared" si="118"/>
        <v>42184.209537037037</v>
      </c>
      <c r="Q3821" s="17">
        <f t="shared" si="119"/>
        <v>2015</v>
      </c>
    </row>
    <row r="3822" spans="1:17" ht="48" x14ac:dyDescent="0.2">
      <c r="A3822">
        <v>3820</v>
      </c>
      <c r="B3822" s="1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8271</v>
      </c>
      <c r="O3822" t="s">
        <v>8272</v>
      </c>
      <c r="P3822" s="16">
        <f t="shared" si="118"/>
        <v>42160.651817129634</v>
      </c>
      <c r="Q3822" s="17">
        <f t="shared" si="119"/>
        <v>2015</v>
      </c>
    </row>
    <row r="3823" spans="1:17" ht="48" x14ac:dyDescent="0.2">
      <c r="A3823">
        <v>3821</v>
      </c>
      <c r="B3823" s="1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3" t="s">
        <v>8271</v>
      </c>
      <c r="O3823" t="s">
        <v>8272</v>
      </c>
      <c r="P3823" s="16">
        <f t="shared" si="118"/>
        <v>42341.180636574078</v>
      </c>
      <c r="Q3823" s="17">
        <f t="shared" si="119"/>
        <v>2015</v>
      </c>
    </row>
    <row r="3824" spans="1:17" ht="48" x14ac:dyDescent="0.2">
      <c r="A3824">
        <v>3822</v>
      </c>
      <c r="B3824" s="1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8271</v>
      </c>
      <c r="O3824" t="s">
        <v>8272</v>
      </c>
      <c r="P3824" s="16">
        <f t="shared" si="118"/>
        <v>42329.838159722218</v>
      </c>
      <c r="Q3824" s="17">
        <f t="shared" si="119"/>
        <v>2015</v>
      </c>
    </row>
    <row r="3825" spans="1:17" ht="48" x14ac:dyDescent="0.2">
      <c r="A3825">
        <v>3823</v>
      </c>
      <c r="B3825" s="1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3" t="s">
        <v>8271</v>
      </c>
      <c r="O3825" t="s">
        <v>8272</v>
      </c>
      <c r="P3825" s="16">
        <f t="shared" si="118"/>
        <v>42170.910231481481</v>
      </c>
      <c r="Q3825" s="17">
        <f t="shared" si="119"/>
        <v>2015</v>
      </c>
    </row>
    <row r="3826" spans="1:17" ht="48" x14ac:dyDescent="0.2">
      <c r="A3826">
        <v>3824</v>
      </c>
      <c r="B3826" s="1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8271</v>
      </c>
      <c r="O3826" t="s">
        <v>8272</v>
      </c>
      <c r="P3826" s="16">
        <f t="shared" si="118"/>
        <v>42571.626192129625</v>
      </c>
      <c r="Q3826" s="17">
        <f t="shared" si="119"/>
        <v>2016</v>
      </c>
    </row>
    <row r="3827" spans="1:17" ht="48" x14ac:dyDescent="0.2">
      <c r="A3827">
        <v>3825</v>
      </c>
      <c r="B3827" s="1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3" t="s">
        <v>8271</v>
      </c>
      <c r="O3827" t="s">
        <v>8272</v>
      </c>
      <c r="P3827" s="16">
        <f t="shared" si="118"/>
        <v>42151.069606481484</v>
      </c>
      <c r="Q3827" s="17">
        <f t="shared" si="119"/>
        <v>2015</v>
      </c>
    </row>
    <row r="3828" spans="1:17" ht="32" x14ac:dyDescent="0.2">
      <c r="A3828">
        <v>3826</v>
      </c>
      <c r="B3828" s="1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8271</v>
      </c>
      <c r="O3828" t="s">
        <v>8272</v>
      </c>
      <c r="P3828" s="16">
        <f t="shared" si="118"/>
        <v>42101.423541666663</v>
      </c>
      <c r="Q3828" s="17">
        <f t="shared" si="119"/>
        <v>2015</v>
      </c>
    </row>
    <row r="3829" spans="1:17" ht="64" x14ac:dyDescent="0.2">
      <c r="A3829">
        <v>3827</v>
      </c>
      <c r="B3829" s="1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8271</v>
      </c>
      <c r="O3829" t="s">
        <v>8272</v>
      </c>
      <c r="P3829" s="16">
        <f t="shared" si="118"/>
        <v>42034.928252314814</v>
      </c>
      <c r="Q3829" s="17">
        <f t="shared" si="119"/>
        <v>2015</v>
      </c>
    </row>
    <row r="3830" spans="1:17" ht="48" x14ac:dyDescent="0.2">
      <c r="A3830">
        <v>3828</v>
      </c>
      <c r="B3830" s="1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3" t="s">
        <v>8271</v>
      </c>
      <c r="O3830" t="s">
        <v>8272</v>
      </c>
      <c r="P3830" s="16">
        <f t="shared" si="118"/>
        <v>41944.527627314819</v>
      </c>
      <c r="Q3830" s="17">
        <f t="shared" si="119"/>
        <v>2014</v>
      </c>
    </row>
    <row r="3831" spans="1:17" ht="48" x14ac:dyDescent="0.2">
      <c r="A3831">
        <v>3829</v>
      </c>
      <c r="B3831" s="1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3" t="s">
        <v>8271</v>
      </c>
      <c r="O3831" t="s">
        <v>8272</v>
      </c>
      <c r="P3831" s="16">
        <f t="shared" si="118"/>
        <v>42593.865405092598</v>
      </c>
      <c r="Q3831" s="17">
        <f t="shared" si="119"/>
        <v>2016</v>
      </c>
    </row>
    <row r="3832" spans="1:17" ht="48" x14ac:dyDescent="0.2">
      <c r="A3832">
        <v>3830</v>
      </c>
      <c r="B3832" s="1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3" t="s">
        <v>8271</v>
      </c>
      <c r="O3832" t="s">
        <v>8272</v>
      </c>
      <c r="P3832" s="16">
        <f t="shared" si="118"/>
        <v>42503.740868055553</v>
      </c>
      <c r="Q3832" s="17">
        <f t="shared" si="119"/>
        <v>2016</v>
      </c>
    </row>
    <row r="3833" spans="1:17" ht="48" x14ac:dyDescent="0.2">
      <c r="A3833">
        <v>3831</v>
      </c>
      <c r="B3833" s="1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3" t="s">
        <v>8271</v>
      </c>
      <c r="O3833" t="s">
        <v>8272</v>
      </c>
      <c r="P3833" s="16">
        <f t="shared" si="118"/>
        <v>41927.848900462966</v>
      </c>
      <c r="Q3833" s="17">
        <f t="shared" si="119"/>
        <v>2014</v>
      </c>
    </row>
    <row r="3834" spans="1:17" ht="48" x14ac:dyDescent="0.2">
      <c r="A3834">
        <v>3832</v>
      </c>
      <c r="B3834" s="1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3" t="s">
        <v>8271</v>
      </c>
      <c r="O3834" t="s">
        <v>8272</v>
      </c>
      <c r="P3834" s="16">
        <f t="shared" si="118"/>
        <v>42375.114988425921</v>
      </c>
      <c r="Q3834" s="17">
        <f t="shared" si="119"/>
        <v>2016</v>
      </c>
    </row>
    <row r="3835" spans="1:17" ht="48" x14ac:dyDescent="0.2">
      <c r="A3835">
        <v>3833</v>
      </c>
      <c r="B3835" s="1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8271</v>
      </c>
      <c r="O3835" t="s">
        <v>8272</v>
      </c>
      <c r="P3835" s="16">
        <f t="shared" si="118"/>
        <v>41963.872361111105</v>
      </c>
      <c r="Q3835" s="17">
        <f t="shared" si="119"/>
        <v>2014</v>
      </c>
    </row>
    <row r="3836" spans="1:17" ht="48" x14ac:dyDescent="0.2">
      <c r="A3836">
        <v>3834</v>
      </c>
      <c r="B3836" s="1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8271</v>
      </c>
      <c r="O3836" t="s">
        <v>8272</v>
      </c>
      <c r="P3836" s="16">
        <f t="shared" si="118"/>
        <v>42143.445219907408</v>
      </c>
      <c r="Q3836" s="17">
        <f t="shared" si="119"/>
        <v>2015</v>
      </c>
    </row>
    <row r="3837" spans="1:17" ht="48" x14ac:dyDescent="0.2">
      <c r="A3837">
        <v>3835</v>
      </c>
      <c r="B3837" s="1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8271</v>
      </c>
      <c r="O3837" t="s">
        <v>8272</v>
      </c>
      <c r="P3837" s="16">
        <f t="shared" si="118"/>
        <v>42460.94222222222</v>
      </c>
      <c r="Q3837" s="17">
        <f t="shared" si="119"/>
        <v>2016</v>
      </c>
    </row>
    <row r="3838" spans="1:17" ht="48" x14ac:dyDescent="0.2">
      <c r="A3838">
        <v>3836</v>
      </c>
      <c r="B3838" s="1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3" t="s">
        <v>8271</v>
      </c>
      <c r="O3838" t="s">
        <v>8272</v>
      </c>
      <c r="P3838" s="16">
        <f t="shared" si="118"/>
        <v>42553.926527777774</v>
      </c>
      <c r="Q3838" s="17">
        <f t="shared" si="119"/>
        <v>2016</v>
      </c>
    </row>
    <row r="3839" spans="1:17" ht="32" x14ac:dyDescent="0.2">
      <c r="A3839">
        <v>3837</v>
      </c>
      <c r="B3839" s="1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8271</v>
      </c>
      <c r="O3839" t="s">
        <v>8272</v>
      </c>
      <c r="P3839" s="16">
        <f t="shared" si="118"/>
        <v>42152.765717592592</v>
      </c>
      <c r="Q3839" s="17">
        <f t="shared" si="119"/>
        <v>2015</v>
      </c>
    </row>
    <row r="3840" spans="1:17" ht="48" x14ac:dyDescent="0.2">
      <c r="A3840">
        <v>3838</v>
      </c>
      <c r="B3840" s="1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8271</v>
      </c>
      <c r="O3840" t="s">
        <v>8272</v>
      </c>
      <c r="P3840" s="16">
        <f t="shared" si="118"/>
        <v>42116.710752314815</v>
      </c>
      <c r="Q3840" s="17">
        <f t="shared" si="119"/>
        <v>2015</v>
      </c>
    </row>
    <row r="3841" spans="1:17" ht="48" x14ac:dyDescent="0.2">
      <c r="A3841">
        <v>3839</v>
      </c>
      <c r="B3841" s="1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3" t="s">
        <v>8271</v>
      </c>
      <c r="O3841" t="s">
        <v>8272</v>
      </c>
      <c r="P3841" s="16">
        <f t="shared" si="118"/>
        <v>42155.142638888887</v>
      </c>
      <c r="Q3841" s="17">
        <f t="shared" si="119"/>
        <v>2015</v>
      </c>
    </row>
    <row r="3842" spans="1:17" ht="48" x14ac:dyDescent="0.2">
      <c r="A3842">
        <v>3840</v>
      </c>
      <c r="B3842" s="1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8271</v>
      </c>
      <c r="O3842" t="s">
        <v>8272</v>
      </c>
      <c r="P3842" s="16">
        <f t="shared" si="118"/>
        <v>42432.701724537037</v>
      </c>
      <c r="Q3842" s="17">
        <f t="shared" si="119"/>
        <v>2016</v>
      </c>
    </row>
    <row r="3843" spans="1:17" ht="48" hidden="1" x14ac:dyDescent="0.2">
      <c r="A3843">
        <v>3841</v>
      </c>
      <c r="B3843" s="1" t="s">
        <v>3838</v>
      </c>
      <c r="C3843" s="1" t="s">
        <v>7950</v>
      </c>
      <c r="D3843" s="2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3" t="s">
        <v>8271</v>
      </c>
      <c r="O3843" t="s">
        <v>8272</v>
      </c>
      <c r="P3843" s="16">
        <f t="shared" ref="P3843:P3906" si="120">(((J3843/60)/60)/24)+DATE(1970,1,1)</f>
        <v>41780.785729166666</v>
      </c>
      <c r="Q3843" s="17">
        <f t="shared" ref="Q3843:Q3906" si="121">YEAR(P3843)</f>
        <v>2014</v>
      </c>
    </row>
    <row r="3844" spans="1:17" ht="48" hidden="1" x14ac:dyDescent="0.2">
      <c r="A3844">
        <v>3842</v>
      </c>
      <c r="B3844" s="1" t="s">
        <v>3839</v>
      </c>
      <c r="C3844" s="1" t="s">
        <v>7951</v>
      </c>
      <c r="D3844" s="2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8271</v>
      </c>
      <c r="O3844" t="s">
        <v>8272</v>
      </c>
      <c r="P3844" s="16">
        <f t="shared" si="120"/>
        <v>41740.493657407409</v>
      </c>
      <c r="Q3844" s="17">
        <f t="shared" si="121"/>
        <v>2014</v>
      </c>
    </row>
    <row r="3845" spans="1:17" ht="48" hidden="1" x14ac:dyDescent="0.2">
      <c r="A3845">
        <v>3843</v>
      </c>
      <c r="B3845" s="1" t="s">
        <v>3840</v>
      </c>
      <c r="C3845" s="1" t="s">
        <v>7952</v>
      </c>
      <c r="D3845" s="2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3" t="s">
        <v>8271</v>
      </c>
      <c r="O3845" t="s">
        <v>8272</v>
      </c>
      <c r="P3845" s="16">
        <f t="shared" si="120"/>
        <v>41766.072500000002</v>
      </c>
      <c r="Q3845" s="17">
        <f t="shared" si="121"/>
        <v>2014</v>
      </c>
    </row>
    <row r="3846" spans="1:17" ht="48" hidden="1" x14ac:dyDescent="0.2">
      <c r="A3846">
        <v>3844</v>
      </c>
      <c r="B3846" s="1" t="s">
        <v>3841</v>
      </c>
      <c r="C3846" s="1" t="s">
        <v>7953</v>
      </c>
      <c r="D3846" s="2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3" t="s">
        <v>8271</v>
      </c>
      <c r="O3846" t="s">
        <v>8272</v>
      </c>
      <c r="P3846" s="16">
        <f t="shared" si="120"/>
        <v>41766.617291666669</v>
      </c>
      <c r="Q3846" s="17">
        <f t="shared" si="121"/>
        <v>2014</v>
      </c>
    </row>
    <row r="3847" spans="1:17" ht="64" hidden="1" x14ac:dyDescent="0.2">
      <c r="A3847">
        <v>3845</v>
      </c>
      <c r="B3847" s="1" t="s">
        <v>3842</v>
      </c>
      <c r="C3847" s="1" t="s">
        <v>7954</v>
      </c>
      <c r="D3847" s="2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3" t="s">
        <v>8271</v>
      </c>
      <c r="O3847" t="s">
        <v>8272</v>
      </c>
      <c r="P3847" s="16">
        <f t="shared" si="120"/>
        <v>42248.627013888887</v>
      </c>
      <c r="Q3847" s="17">
        <f t="shared" si="121"/>
        <v>2015</v>
      </c>
    </row>
    <row r="3848" spans="1:17" ht="48" hidden="1" x14ac:dyDescent="0.2">
      <c r="A3848">
        <v>3846</v>
      </c>
      <c r="B3848" s="1" t="s">
        <v>3843</v>
      </c>
      <c r="C3848" s="1" t="s">
        <v>7955</v>
      </c>
      <c r="D3848" s="2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3" t="s">
        <v>8271</v>
      </c>
      <c r="O3848" t="s">
        <v>8272</v>
      </c>
      <c r="P3848" s="16">
        <f t="shared" si="120"/>
        <v>41885.221550925926</v>
      </c>
      <c r="Q3848" s="17">
        <f t="shared" si="121"/>
        <v>2014</v>
      </c>
    </row>
    <row r="3849" spans="1:17" ht="48" hidden="1" x14ac:dyDescent="0.2">
      <c r="A3849">
        <v>3847</v>
      </c>
      <c r="B3849" s="1" t="s">
        <v>3844</v>
      </c>
      <c r="C3849" s="1" t="s">
        <v>7956</v>
      </c>
      <c r="D3849" s="2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3" t="s">
        <v>8271</v>
      </c>
      <c r="O3849" t="s">
        <v>8272</v>
      </c>
      <c r="P3849" s="16">
        <f t="shared" si="120"/>
        <v>42159.224432870367</v>
      </c>
      <c r="Q3849" s="17">
        <f t="shared" si="121"/>
        <v>2015</v>
      </c>
    </row>
    <row r="3850" spans="1:17" ht="48" hidden="1" x14ac:dyDescent="0.2">
      <c r="A3850">
        <v>3848</v>
      </c>
      <c r="B3850" s="1" t="s">
        <v>3845</v>
      </c>
      <c r="C3850" s="1" t="s">
        <v>7957</v>
      </c>
      <c r="D3850" s="2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3" t="s">
        <v>8271</v>
      </c>
      <c r="O3850" t="s">
        <v>8272</v>
      </c>
      <c r="P3850" s="16">
        <f t="shared" si="120"/>
        <v>42265.817002314812</v>
      </c>
      <c r="Q3850" s="17">
        <f t="shared" si="121"/>
        <v>2015</v>
      </c>
    </row>
    <row r="3851" spans="1:17" ht="48" hidden="1" x14ac:dyDescent="0.2">
      <c r="A3851">
        <v>3849</v>
      </c>
      <c r="B3851" s="1" t="s">
        <v>3846</v>
      </c>
      <c r="C3851" s="1" t="s">
        <v>7958</v>
      </c>
      <c r="D3851" s="2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8271</v>
      </c>
      <c r="O3851" t="s">
        <v>8272</v>
      </c>
      <c r="P3851" s="16">
        <f t="shared" si="120"/>
        <v>42136.767175925925</v>
      </c>
      <c r="Q3851" s="17">
        <f t="shared" si="121"/>
        <v>2015</v>
      </c>
    </row>
    <row r="3852" spans="1:17" ht="32" hidden="1" x14ac:dyDescent="0.2">
      <c r="A3852">
        <v>3850</v>
      </c>
      <c r="B3852" s="1" t="s">
        <v>3847</v>
      </c>
      <c r="C3852" s="1" t="s">
        <v>7959</v>
      </c>
      <c r="D3852" s="2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3" t="s">
        <v>8271</v>
      </c>
      <c r="O3852" t="s">
        <v>8272</v>
      </c>
      <c r="P3852" s="16">
        <f t="shared" si="120"/>
        <v>41975.124340277776</v>
      </c>
      <c r="Q3852" s="17">
        <f t="shared" si="121"/>
        <v>2014</v>
      </c>
    </row>
    <row r="3853" spans="1:17" ht="48" hidden="1" x14ac:dyDescent="0.2">
      <c r="A3853">
        <v>3851</v>
      </c>
      <c r="B3853" s="1" t="s">
        <v>3848</v>
      </c>
      <c r="C3853" s="1" t="s">
        <v>7960</v>
      </c>
      <c r="D3853" s="2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8271</v>
      </c>
      <c r="O3853" t="s">
        <v>8272</v>
      </c>
      <c r="P3853" s="16">
        <f t="shared" si="120"/>
        <v>42172.439571759256</v>
      </c>
      <c r="Q3853" s="17">
        <f t="shared" si="121"/>
        <v>2015</v>
      </c>
    </row>
    <row r="3854" spans="1:17" ht="48" hidden="1" x14ac:dyDescent="0.2">
      <c r="A3854">
        <v>3852</v>
      </c>
      <c r="B3854" s="1" t="s">
        <v>3849</v>
      </c>
      <c r="C3854" s="1" t="s">
        <v>7961</v>
      </c>
      <c r="D3854" s="2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3" t="s">
        <v>8271</v>
      </c>
      <c r="O3854" t="s">
        <v>8272</v>
      </c>
      <c r="P3854" s="16">
        <f t="shared" si="120"/>
        <v>42065.190694444449</v>
      </c>
      <c r="Q3854" s="17">
        <f t="shared" si="121"/>
        <v>2015</v>
      </c>
    </row>
    <row r="3855" spans="1:17" ht="32" hidden="1" x14ac:dyDescent="0.2">
      <c r="A3855">
        <v>3853</v>
      </c>
      <c r="B3855" s="1" t="s">
        <v>3850</v>
      </c>
      <c r="C3855" s="1" t="s">
        <v>7962</v>
      </c>
      <c r="D3855" s="2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3" t="s">
        <v>8271</v>
      </c>
      <c r="O3855" t="s">
        <v>8272</v>
      </c>
      <c r="P3855" s="16">
        <f t="shared" si="120"/>
        <v>41848.84002314815</v>
      </c>
      <c r="Q3855" s="17">
        <f t="shared" si="121"/>
        <v>2014</v>
      </c>
    </row>
    <row r="3856" spans="1:17" ht="32" hidden="1" x14ac:dyDescent="0.2">
      <c r="A3856">
        <v>3854</v>
      </c>
      <c r="B3856" s="1" t="s">
        <v>3851</v>
      </c>
      <c r="C3856" s="1" t="s">
        <v>7963</v>
      </c>
      <c r="D3856" s="2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3" t="s">
        <v>8271</v>
      </c>
      <c r="O3856" t="s">
        <v>8272</v>
      </c>
      <c r="P3856" s="16">
        <f t="shared" si="120"/>
        <v>42103.884930555556</v>
      </c>
      <c r="Q3856" s="17">
        <f t="shared" si="121"/>
        <v>2015</v>
      </c>
    </row>
    <row r="3857" spans="1:17" ht="48" hidden="1" x14ac:dyDescent="0.2">
      <c r="A3857">
        <v>3855</v>
      </c>
      <c r="B3857" s="1" t="s">
        <v>3852</v>
      </c>
      <c r="C3857" s="1" t="s">
        <v>7964</v>
      </c>
      <c r="D3857" s="2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3" t="s">
        <v>8271</v>
      </c>
      <c r="O3857" t="s">
        <v>8272</v>
      </c>
      <c r="P3857" s="16">
        <f t="shared" si="120"/>
        <v>42059.970729166671</v>
      </c>
      <c r="Q3857" s="17">
        <f t="shared" si="121"/>
        <v>2015</v>
      </c>
    </row>
    <row r="3858" spans="1:17" ht="48" hidden="1" x14ac:dyDescent="0.2">
      <c r="A3858">
        <v>3856</v>
      </c>
      <c r="B3858" s="1" t="s">
        <v>3853</v>
      </c>
      <c r="C3858" s="1" t="s">
        <v>7965</v>
      </c>
      <c r="D3858" s="2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3" t="s">
        <v>8271</v>
      </c>
      <c r="O3858" t="s">
        <v>8272</v>
      </c>
      <c r="P3858" s="16">
        <f t="shared" si="120"/>
        <v>42041.743090277778</v>
      </c>
      <c r="Q3858" s="17">
        <f t="shared" si="121"/>
        <v>2015</v>
      </c>
    </row>
    <row r="3859" spans="1:17" ht="48" hidden="1" x14ac:dyDescent="0.2">
      <c r="A3859">
        <v>3857</v>
      </c>
      <c r="B3859" s="1" t="s">
        <v>3854</v>
      </c>
      <c r="C3859" s="1" t="s">
        <v>7966</v>
      </c>
      <c r="D3859" s="2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3" t="s">
        <v>8271</v>
      </c>
      <c r="O3859" t="s">
        <v>8272</v>
      </c>
      <c r="P3859" s="16">
        <f t="shared" si="120"/>
        <v>41829.73715277778</v>
      </c>
      <c r="Q3859" s="17">
        <f t="shared" si="121"/>
        <v>2014</v>
      </c>
    </row>
    <row r="3860" spans="1:17" ht="48" hidden="1" x14ac:dyDescent="0.2">
      <c r="A3860">
        <v>3858</v>
      </c>
      <c r="B3860" s="1" t="s">
        <v>3855</v>
      </c>
      <c r="C3860" s="1" t="s">
        <v>7967</v>
      </c>
      <c r="D3860" s="2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8271</v>
      </c>
      <c r="O3860" t="s">
        <v>8272</v>
      </c>
      <c r="P3860" s="16">
        <f t="shared" si="120"/>
        <v>42128.431064814817</v>
      </c>
      <c r="Q3860" s="17">
        <f t="shared" si="121"/>
        <v>2015</v>
      </c>
    </row>
    <row r="3861" spans="1:17" ht="48" hidden="1" x14ac:dyDescent="0.2">
      <c r="A3861">
        <v>3859</v>
      </c>
      <c r="B3861" s="1" t="s">
        <v>3856</v>
      </c>
      <c r="C3861" s="1" t="s">
        <v>7968</v>
      </c>
      <c r="D3861" s="2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3" t="s">
        <v>8271</v>
      </c>
      <c r="O3861" t="s">
        <v>8272</v>
      </c>
      <c r="P3861" s="16">
        <f t="shared" si="120"/>
        <v>41789.893599537041</v>
      </c>
      <c r="Q3861" s="17">
        <f t="shared" si="121"/>
        <v>2014</v>
      </c>
    </row>
    <row r="3862" spans="1:17" ht="48" hidden="1" x14ac:dyDescent="0.2">
      <c r="A3862">
        <v>3860</v>
      </c>
      <c r="B3862" s="1" t="s">
        <v>3857</v>
      </c>
      <c r="C3862" s="1" t="s">
        <v>7969</v>
      </c>
      <c r="D3862" s="2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3" t="s">
        <v>8271</v>
      </c>
      <c r="O3862" t="s">
        <v>8272</v>
      </c>
      <c r="P3862" s="16">
        <f t="shared" si="120"/>
        <v>41833.660995370366</v>
      </c>
      <c r="Q3862" s="17">
        <f t="shared" si="121"/>
        <v>2014</v>
      </c>
    </row>
    <row r="3863" spans="1:17" ht="16" hidden="1" x14ac:dyDescent="0.2">
      <c r="A3863">
        <v>3861</v>
      </c>
      <c r="B3863" s="1" t="s">
        <v>3858</v>
      </c>
      <c r="C3863" s="1" t="s">
        <v>7970</v>
      </c>
      <c r="D3863" s="2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3" t="s">
        <v>8271</v>
      </c>
      <c r="O3863" t="s">
        <v>8272</v>
      </c>
      <c r="P3863" s="16">
        <f t="shared" si="120"/>
        <v>41914.590011574073</v>
      </c>
      <c r="Q3863" s="17">
        <f t="shared" si="121"/>
        <v>2014</v>
      </c>
    </row>
    <row r="3864" spans="1:17" ht="32" hidden="1" x14ac:dyDescent="0.2">
      <c r="A3864">
        <v>3862</v>
      </c>
      <c r="B3864" s="1" t="s">
        <v>3859</v>
      </c>
      <c r="C3864" s="1" t="s">
        <v>7971</v>
      </c>
      <c r="D3864" s="2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3" t="s">
        <v>8271</v>
      </c>
      <c r="O3864" t="s">
        <v>8272</v>
      </c>
      <c r="P3864" s="16">
        <f t="shared" si="120"/>
        <v>42611.261064814811</v>
      </c>
      <c r="Q3864" s="17">
        <f t="shared" si="121"/>
        <v>2016</v>
      </c>
    </row>
    <row r="3865" spans="1:17" ht="48" hidden="1" x14ac:dyDescent="0.2">
      <c r="A3865">
        <v>3863</v>
      </c>
      <c r="B3865" s="1" t="s">
        <v>3860</v>
      </c>
      <c r="C3865" s="1" t="s">
        <v>7972</v>
      </c>
      <c r="D3865" s="2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3" t="s">
        <v>8271</v>
      </c>
      <c r="O3865" t="s">
        <v>8272</v>
      </c>
      <c r="P3865" s="16">
        <f t="shared" si="120"/>
        <v>42253.633159722223</v>
      </c>
      <c r="Q3865" s="17">
        <f t="shared" si="121"/>
        <v>2015</v>
      </c>
    </row>
    <row r="3866" spans="1:17" ht="48" hidden="1" x14ac:dyDescent="0.2">
      <c r="A3866">
        <v>3864</v>
      </c>
      <c r="B3866" s="1" t="s">
        <v>3861</v>
      </c>
      <c r="C3866" s="1" t="s">
        <v>7973</v>
      </c>
      <c r="D3866" s="2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3" t="s">
        <v>8271</v>
      </c>
      <c r="O3866" t="s">
        <v>8272</v>
      </c>
      <c r="P3866" s="16">
        <f t="shared" si="120"/>
        <v>42295.891828703709</v>
      </c>
      <c r="Q3866" s="17">
        <f t="shared" si="121"/>
        <v>2015</v>
      </c>
    </row>
    <row r="3867" spans="1:17" ht="48" hidden="1" x14ac:dyDescent="0.2">
      <c r="A3867">
        <v>3865</v>
      </c>
      <c r="B3867" s="1" t="s">
        <v>3862</v>
      </c>
      <c r="C3867" s="1" t="s">
        <v>7974</v>
      </c>
      <c r="D3867" s="2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8271</v>
      </c>
      <c r="O3867" t="s">
        <v>8272</v>
      </c>
      <c r="P3867" s="16">
        <f t="shared" si="120"/>
        <v>41841.651597222226</v>
      </c>
      <c r="Q3867" s="17">
        <f t="shared" si="121"/>
        <v>2014</v>
      </c>
    </row>
    <row r="3868" spans="1:17" ht="32" hidden="1" x14ac:dyDescent="0.2">
      <c r="A3868">
        <v>3866</v>
      </c>
      <c r="B3868" s="1" t="s">
        <v>3863</v>
      </c>
      <c r="C3868" s="1" t="s">
        <v>7975</v>
      </c>
      <c r="D3868" s="2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3" t="s">
        <v>8271</v>
      </c>
      <c r="O3868" t="s">
        <v>8272</v>
      </c>
      <c r="P3868" s="16">
        <f t="shared" si="120"/>
        <v>42402.947002314817</v>
      </c>
      <c r="Q3868" s="17">
        <f t="shared" si="121"/>
        <v>2016</v>
      </c>
    </row>
    <row r="3869" spans="1:17" ht="48" hidden="1" x14ac:dyDescent="0.2">
      <c r="A3869">
        <v>3867</v>
      </c>
      <c r="B3869" s="1" t="s">
        <v>3864</v>
      </c>
      <c r="C3869" s="1" t="s">
        <v>7976</v>
      </c>
      <c r="D3869" s="2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3" t="s">
        <v>8271</v>
      </c>
      <c r="O3869" t="s">
        <v>8272</v>
      </c>
      <c r="P3869" s="16">
        <f t="shared" si="120"/>
        <v>42509.814108796301</v>
      </c>
      <c r="Q3869" s="17">
        <f t="shared" si="121"/>
        <v>2016</v>
      </c>
    </row>
    <row r="3870" spans="1:17" ht="16" hidden="1" x14ac:dyDescent="0.2">
      <c r="A3870">
        <v>3868</v>
      </c>
      <c r="B3870" s="1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8271</v>
      </c>
      <c r="O3870" t="s">
        <v>8313</v>
      </c>
      <c r="P3870" s="16">
        <f t="shared" si="120"/>
        <v>41865.659780092588</v>
      </c>
      <c r="Q3870" s="17">
        <f t="shared" si="121"/>
        <v>2014</v>
      </c>
    </row>
    <row r="3871" spans="1:17" ht="32" hidden="1" x14ac:dyDescent="0.2">
      <c r="A3871">
        <v>3869</v>
      </c>
      <c r="B3871" s="1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8271</v>
      </c>
      <c r="O3871" t="s">
        <v>8313</v>
      </c>
      <c r="P3871" s="16">
        <f t="shared" si="120"/>
        <v>42047.724444444444</v>
      </c>
      <c r="Q3871" s="17">
        <f t="shared" si="121"/>
        <v>2015</v>
      </c>
    </row>
    <row r="3872" spans="1:17" ht="48" hidden="1" x14ac:dyDescent="0.2">
      <c r="A3872">
        <v>3870</v>
      </c>
      <c r="B3872" s="1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8271</v>
      </c>
      <c r="O3872" t="s">
        <v>8313</v>
      </c>
      <c r="P3872" s="16">
        <f t="shared" si="120"/>
        <v>41793.17219907407</v>
      </c>
      <c r="Q3872" s="17">
        <f t="shared" si="121"/>
        <v>2014</v>
      </c>
    </row>
    <row r="3873" spans="1:17" ht="32" hidden="1" x14ac:dyDescent="0.2">
      <c r="A3873">
        <v>3871</v>
      </c>
      <c r="B3873" s="1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8271</v>
      </c>
      <c r="O3873" t="s">
        <v>8313</v>
      </c>
      <c r="P3873" s="16">
        <f t="shared" si="120"/>
        <v>42763.780671296292</v>
      </c>
      <c r="Q3873" s="17">
        <f t="shared" si="121"/>
        <v>2017</v>
      </c>
    </row>
    <row r="3874" spans="1:17" ht="48" hidden="1" x14ac:dyDescent="0.2">
      <c r="A3874">
        <v>3872</v>
      </c>
      <c r="B3874" s="1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8271</v>
      </c>
      <c r="O3874" t="s">
        <v>8313</v>
      </c>
      <c r="P3874" s="16">
        <f t="shared" si="120"/>
        <v>42180.145787037036</v>
      </c>
      <c r="Q3874" s="17">
        <f t="shared" si="121"/>
        <v>2015</v>
      </c>
    </row>
    <row r="3875" spans="1:17" ht="48" hidden="1" x14ac:dyDescent="0.2">
      <c r="A3875">
        <v>3873</v>
      </c>
      <c r="B3875" s="1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8271</v>
      </c>
      <c r="O3875" t="s">
        <v>8313</v>
      </c>
      <c r="P3875" s="16">
        <f t="shared" si="120"/>
        <v>42255.696006944447</v>
      </c>
      <c r="Q3875" s="17">
        <f t="shared" si="121"/>
        <v>2015</v>
      </c>
    </row>
    <row r="3876" spans="1:17" ht="48" hidden="1" x14ac:dyDescent="0.2">
      <c r="A3876">
        <v>3874</v>
      </c>
      <c r="B3876" s="1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8271</v>
      </c>
      <c r="O3876" t="s">
        <v>8313</v>
      </c>
      <c r="P3876" s="16">
        <f t="shared" si="120"/>
        <v>42007.016458333332</v>
      </c>
      <c r="Q3876" s="17">
        <f t="shared" si="121"/>
        <v>2015</v>
      </c>
    </row>
    <row r="3877" spans="1:17" ht="48" hidden="1" x14ac:dyDescent="0.2">
      <c r="A3877">
        <v>3875</v>
      </c>
      <c r="B3877" s="1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8271</v>
      </c>
      <c r="O3877" t="s">
        <v>8313</v>
      </c>
      <c r="P3877" s="16">
        <f t="shared" si="120"/>
        <v>42615.346817129626</v>
      </c>
      <c r="Q3877" s="17">
        <f t="shared" si="121"/>
        <v>2016</v>
      </c>
    </row>
    <row r="3878" spans="1:17" ht="48" hidden="1" x14ac:dyDescent="0.2">
      <c r="A3878">
        <v>3876</v>
      </c>
      <c r="B3878" s="1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8271</v>
      </c>
      <c r="O3878" t="s">
        <v>8313</v>
      </c>
      <c r="P3878" s="16">
        <f t="shared" si="120"/>
        <v>42372.624166666668</v>
      </c>
      <c r="Q3878" s="17">
        <f t="shared" si="121"/>
        <v>2016</v>
      </c>
    </row>
    <row r="3879" spans="1:17" ht="48" hidden="1" x14ac:dyDescent="0.2">
      <c r="A3879">
        <v>3877</v>
      </c>
      <c r="B3879" s="1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8271</v>
      </c>
      <c r="O3879" t="s">
        <v>8313</v>
      </c>
      <c r="P3879" s="16">
        <f t="shared" si="120"/>
        <v>42682.67768518519</v>
      </c>
      <c r="Q3879" s="17">
        <f t="shared" si="121"/>
        <v>2016</v>
      </c>
    </row>
    <row r="3880" spans="1:17" ht="48" hidden="1" x14ac:dyDescent="0.2">
      <c r="A3880">
        <v>3878</v>
      </c>
      <c r="B3880" s="1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8271</v>
      </c>
      <c r="O3880" t="s">
        <v>8313</v>
      </c>
      <c r="P3880" s="16">
        <f t="shared" si="120"/>
        <v>42154.818819444445</v>
      </c>
      <c r="Q3880" s="17">
        <f t="shared" si="121"/>
        <v>2015</v>
      </c>
    </row>
    <row r="3881" spans="1:17" ht="48" hidden="1" x14ac:dyDescent="0.2">
      <c r="A3881">
        <v>3879</v>
      </c>
      <c r="B3881" s="1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8271</v>
      </c>
      <c r="O3881" t="s">
        <v>8313</v>
      </c>
      <c r="P3881" s="16">
        <f t="shared" si="120"/>
        <v>41999.861064814817</v>
      </c>
      <c r="Q3881" s="17">
        <f t="shared" si="121"/>
        <v>2014</v>
      </c>
    </row>
    <row r="3882" spans="1:17" ht="48" hidden="1" x14ac:dyDescent="0.2">
      <c r="A3882">
        <v>3880</v>
      </c>
      <c r="B3882" s="1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8271</v>
      </c>
      <c r="O3882" t="s">
        <v>8313</v>
      </c>
      <c r="P3882" s="16">
        <f t="shared" si="120"/>
        <v>41815.815046296295</v>
      </c>
      <c r="Q3882" s="17">
        <f t="shared" si="121"/>
        <v>2014</v>
      </c>
    </row>
    <row r="3883" spans="1:17" ht="32" hidden="1" x14ac:dyDescent="0.2">
      <c r="A3883">
        <v>3881</v>
      </c>
      <c r="B3883" s="1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8271</v>
      </c>
      <c r="O3883" t="s">
        <v>8313</v>
      </c>
      <c r="P3883" s="16">
        <f t="shared" si="120"/>
        <v>42756.018506944441</v>
      </c>
      <c r="Q3883" s="17">
        <f t="shared" si="121"/>
        <v>2017</v>
      </c>
    </row>
    <row r="3884" spans="1:17" ht="48" hidden="1" x14ac:dyDescent="0.2">
      <c r="A3884">
        <v>3882</v>
      </c>
      <c r="B3884" s="1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8271</v>
      </c>
      <c r="O3884" t="s">
        <v>8313</v>
      </c>
      <c r="P3884" s="16">
        <f t="shared" si="120"/>
        <v>42373.983449074076</v>
      </c>
      <c r="Q3884" s="17">
        <f t="shared" si="121"/>
        <v>2016</v>
      </c>
    </row>
    <row r="3885" spans="1:17" ht="48" hidden="1" x14ac:dyDescent="0.2">
      <c r="A3885">
        <v>3883</v>
      </c>
      <c r="B3885" s="1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8271</v>
      </c>
      <c r="O3885" t="s">
        <v>8313</v>
      </c>
      <c r="P3885" s="16">
        <f t="shared" si="120"/>
        <v>41854.602650462963</v>
      </c>
      <c r="Q3885" s="17">
        <f t="shared" si="121"/>
        <v>2014</v>
      </c>
    </row>
    <row r="3886" spans="1:17" ht="48" hidden="1" x14ac:dyDescent="0.2">
      <c r="A3886">
        <v>3884</v>
      </c>
      <c r="B3886" s="1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8271</v>
      </c>
      <c r="O3886" t="s">
        <v>8313</v>
      </c>
      <c r="P3886" s="16">
        <f t="shared" si="120"/>
        <v>42065.791574074072</v>
      </c>
      <c r="Q3886" s="17">
        <f t="shared" si="121"/>
        <v>2015</v>
      </c>
    </row>
    <row r="3887" spans="1:17" ht="48" hidden="1" x14ac:dyDescent="0.2">
      <c r="A3887">
        <v>3885</v>
      </c>
      <c r="B3887" s="1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8271</v>
      </c>
      <c r="O3887" t="s">
        <v>8313</v>
      </c>
      <c r="P3887" s="16">
        <f t="shared" si="120"/>
        <v>42469.951284722221</v>
      </c>
      <c r="Q3887" s="17">
        <f t="shared" si="121"/>
        <v>2016</v>
      </c>
    </row>
    <row r="3888" spans="1:17" ht="16" hidden="1" x14ac:dyDescent="0.2">
      <c r="A3888">
        <v>3886</v>
      </c>
      <c r="B3888" s="1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8271</v>
      </c>
      <c r="O3888" t="s">
        <v>8313</v>
      </c>
      <c r="P3888" s="16">
        <f t="shared" si="120"/>
        <v>41954.228032407409</v>
      </c>
      <c r="Q3888" s="17">
        <f t="shared" si="121"/>
        <v>2014</v>
      </c>
    </row>
    <row r="3889" spans="1:17" ht="48" hidden="1" x14ac:dyDescent="0.2">
      <c r="A3889">
        <v>3887</v>
      </c>
      <c r="B3889" s="1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8271</v>
      </c>
      <c r="O3889" t="s">
        <v>8313</v>
      </c>
      <c r="P3889" s="16">
        <f t="shared" si="120"/>
        <v>42079.857974537037</v>
      </c>
      <c r="Q3889" s="17">
        <f t="shared" si="121"/>
        <v>2015</v>
      </c>
    </row>
    <row r="3890" spans="1:17" ht="48" hidden="1" x14ac:dyDescent="0.2">
      <c r="A3890">
        <v>3888</v>
      </c>
      <c r="B3890" s="1" t="s">
        <v>3885</v>
      </c>
      <c r="C3890" s="1" t="s">
        <v>7996</v>
      </c>
      <c r="D3890" s="2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8271</v>
      </c>
      <c r="O3890" t="s">
        <v>8272</v>
      </c>
      <c r="P3890" s="16">
        <f t="shared" si="120"/>
        <v>42762.545810185184</v>
      </c>
      <c r="Q3890" s="17">
        <f t="shared" si="121"/>
        <v>2017</v>
      </c>
    </row>
    <row r="3891" spans="1:17" ht="48" hidden="1" x14ac:dyDescent="0.2">
      <c r="A3891">
        <v>3889</v>
      </c>
      <c r="B3891" s="1" t="s">
        <v>3886</v>
      </c>
      <c r="C3891" s="1" t="s">
        <v>7997</v>
      </c>
      <c r="D3891" s="2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3" t="s">
        <v>8271</v>
      </c>
      <c r="O3891" t="s">
        <v>8272</v>
      </c>
      <c r="P3891" s="16">
        <f t="shared" si="120"/>
        <v>41977.004976851851</v>
      </c>
      <c r="Q3891" s="17">
        <f t="shared" si="121"/>
        <v>2014</v>
      </c>
    </row>
    <row r="3892" spans="1:17" ht="48" hidden="1" x14ac:dyDescent="0.2">
      <c r="A3892">
        <v>3890</v>
      </c>
      <c r="B3892" s="1" t="s">
        <v>3887</v>
      </c>
      <c r="C3892" s="1" t="s">
        <v>7998</v>
      </c>
      <c r="D3892" s="2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3" t="s">
        <v>8271</v>
      </c>
      <c r="O3892" t="s">
        <v>8272</v>
      </c>
      <c r="P3892" s="16">
        <f t="shared" si="120"/>
        <v>42171.758611111116</v>
      </c>
      <c r="Q3892" s="17">
        <f t="shared" si="121"/>
        <v>2015</v>
      </c>
    </row>
    <row r="3893" spans="1:17" ht="32" hidden="1" x14ac:dyDescent="0.2">
      <c r="A3893">
        <v>3891</v>
      </c>
      <c r="B3893" s="1" t="s">
        <v>3888</v>
      </c>
      <c r="C3893" s="1" t="s">
        <v>7999</v>
      </c>
      <c r="D3893" s="2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3" t="s">
        <v>8271</v>
      </c>
      <c r="O3893" t="s">
        <v>8272</v>
      </c>
      <c r="P3893" s="16">
        <f t="shared" si="120"/>
        <v>42056.1324537037</v>
      </c>
      <c r="Q3893" s="17">
        <f t="shared" si="121"/>
        <v>2015</v>
      </c>
    </row>
    <row r="3894" spans="1:17" ht="48" hidden="1" x14ac:dyDescent="0.2">
      <c r="A3894">
        <v>3892</v>
      </c>
      <c r="B3894" s="1" t="s">
        <v>3889</v>
      </c>
      <c r="C3894" s="1" t="s">
        <v>8000</v>
      </c>
      <c r="D3894" s="2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3" t="s">
        <v>8271</v>
      </c>
      <c r="O3894" t="s">
        <v>8272</v>
      </c>
      <c r="P3894" s="16">
        <f t="shared" si="120"/>
        <v>41867.652280092596</v>
      </c>
      <c r="Q3894" s="17">
        <f t="shared" si="121"/>
        <v>2014</v>
      </c>
    </row>
    <row r="3895" spans="1:17" ht="48" hidden="1" x14ac:dyDescent="0.2">
      <c r="A3895">
        <v>3893</v>
      </c>
      <c r="B3895" s="1" t="s">
        <v>3890</v>
      </c>
      <c r="C3895" s="1" t="s">
        <v>8001</v>
      </c>
      <c r="D3895" s="2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3" t="s">
        <v>8271</v>
      </c>
      <c r="O3895" t="s">
        <v>8272</v>
      </c>
      <c r="P3895" s="16">
        <f t="shared" si="120"/>
        <v>41779.657870370371</v>
      </c>
      <c r="Q3895" s="17">
        <f t="shared" si="121"/>
        <v>2014</v>
      </c>
    </row>
    <row r="3896" spans="1:17" ht="48" hidden="1" x14ac:dyDescent="0.2">
      <c r="A3896">
        <v>3894</v>
      </c>
      <c r="B3896" s="1" t="s">
        <v>3891</v>
      </c>
      <c r="C3896" s="1" t="s">
        <v>8002</v>
      </c>
      <c r="D3896" s="2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3" t="s">
        <v>8271</v>
      </c>
      <c r="O3896" t="s">
        <v>8272</v>
      </c>
      <c r="P3896" s="16">
        <f t="shared" si="120"/>
        <v>42679.958472222221</v>
      </c>
      <c r="Q3896" s="17">
        <f t="shared" si="121"/>
        <v>2016</v>
      </c>
    </row>
    <row r="3897" spans="1:17" ht="48" hidden="1" x14ac:dyDescent="0.2">
      <c r="A3897">
        <v>3895</v>
      </c>
      <c r="B3897" s="1" t="s">
        <v>3892</v>
      </c>
      <c r="C3897" s="1" t="s">
        <v>8003</v>
      </c>
      <c r="D3897" s="2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3" t="s">
        <v>8271</v>
      </c>
      <c r="O3897" t="s">
        <v>8272</v>
      </c>
      <c r="P3897" s="16">
        <f t="shared" si="120"/>
        <v>42032.250208333338</v>
      </c>
      <c r="Q3897" s="17">
        <f t="shared" si="121"/>
        <v>2015</v>
      </c>
    </row>
    <row r="3898" spans="1:17" ht="48" hidden="1" x14ac:dyDescent="0.2">
      <c r="A3898">
        <v>3896</v>
      </c>
      <c r="B3898" s="1" t="s">
        <v>3893</v>
      </c>
      <c r="C3898" s="1" t="s">
        <v>8004</v>
      </c>
      <c r="D3898" s="2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3" t="s">
        <v>8271</v>
      </c>
      <c r="O3898" t="s">
        <v>8272</v>
      </c>
      <c r="P3898" s="16">
        <f t="shared" si="120"/>
        <v>41793.191875000004</v>
      </c>
      <c r="Q3898" s="17">
        <f t="shared" si="121"/>
        <v>2014</v>
      </c>
    </row>
    <row r="3899" spans="1:17" ht="48" hidden="1" x14ac:dyDescent="0.2">
      <c r="A3899">
        <v>3897</v>
      </c>
      <c r="B3899" s="1" t="s">
        <v>3894</v>
      </c>
      <c r="C3899" s="1" t="s">
        <v>8005</v>
      </c>
      <c r="D3899" s="2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8271</v>
      </c>
      <c r="O3899" t="s">
        <v>8272</v>
      </c>
      <c r="P3899" s="16">
        <f t="shared" si="120"/>
        <v>41982.87364583333</v>
      </c>
      <c r="Q3899" s="17">
        <f t="shared" si="121"/>
        <v>2014</v>
      </c>
    </row>
    <row r="3900" spans="1:17" ht="64" hidden="1" x14ac:dyDescent="0.2">
      <c r="A3900">
        <v>3898</v>
      </c>
      <c r="B3900" s="1" t="s">
        <v>3895</v>
      </c>
      <c r="C3900" s="1" t="s">
        <v>8006</v>
      </c>
      <c r="D3900" s="2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8271</v>
      </c>
      <c r="O3900" t="s">
        <v>8272</v>
      </c>
      <c r="P3900" s="16">
        <f t="shared" si="120"/>
        <v>42193.482291666667</v>
      </c>
      <c r="Q3900" s="17">
        <f t="shared" si="121"/>
        <v>2015</v>
      </c>
    </row>
    <row r="3901" spans="1:17" ht="48" hidden="1" x14ac:dyDescent="0.2">
      <c r="A3901">
        <v>3899</v>
      </c>
      <c r="B3901" s="1" t="s">
        <v>3896</v>
      </c>
      <c r="C3901" s="1" t="s">
        <v>8007</v>
      </c>
      <c r="D3901" s="2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3" t="s">
        <v>8271</v>
      </c>
      <c r="O3901" t="s">
        <v>8272</v>
      </c>
      <c r="P3901" s="16">
        <f t="shared" si="120"/>
        <v>41843.775011574071</v>
      </c>
      <c r="Q3901" s="17">
        <f t="shared" si="121"/>
        <v>2014</v>
      </c>
    </row>
    <row r="3902" spans="1:17" ht="32" hidden="1" x14ac:dyDescent="0.2">
      <c r="A3902">
        <v>3900</v>
      </c>
      <c r="B3902" s="1" t="s">
        <v>3897</v>
      </c>
      <c r="C3902" s="1" t="s">
        <v>8008</v>
      </c>
      <c r="D3902" s="2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3" t="s">
        <v>8271</v>
      </c>
      <c r="O3902" t="s">
        <v>8272</v>
      </c>
      <c r="P3902" s="16">
        <f t="shared" si="120"/>
        <v>42136.092488425929</v>
      </c>
      <c r="Q3902" s="17">
        <f t="shared" si="121"/>
        <v>2015</v>
      </c>
    </row>
    <row r="3903" spans="1:17" ht="48" hidden="1" x14ac:dyDescent="0.2">
      <c r="A3903">
        <v>3901</v>
      </c>
      <c r="B3903" s="1" t="s">
        <v>3898</v>
      </c>
      <c r="C3903" s="1" t="s">
        <v>8009</v>
      </c>
      <c r="D3903" s="2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3" t="s">
        <v>8271</v>
      </c>
      <c r="O3903" t="s">
        <v>8272</v>
      </c>
      <c r="P3903" s="16">
        <f t="shared" si="120"/>
        <v>42317.826377314821</v>
      </c>
      <c r="Q3903" s="17">
        <f t="shared" si="121"/>
        <v>2015</v>
      </c>
    </row>
    <row r="3904" spans="1:17" ht="48" hidden="1" x14ac:dyDescent="0.2">
      <c r="A3904">
        <v>3902</v>
      </c>
      <c r="B3904" s="1" t="s">
        <v>3899</v>
      </c>
      <c r="C3904" s="1" t="s">
        <v>8010</v>
      </c>
      <c r="D3904" s="2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8271</v>
      </c>
      <c r="O3904" t="s">
        <v>8272</v>
      </c>
      <c r="P3904" s="16">
        <f t="shared" si="120"/>
        <v>42663.468078703707</v>
      </c>
      <c r="Q3904" s="17">
        <f t="shared" si="121"/>
        <v>2016</v>
      </c>
    </row>
    <row r="3905" spans="1:17" ht="48" hidden="1" x14ac:dyDescent="0.2">
      <c r="A3905">
        <v>3903</v>
      </c>
      <c r="B3905" s="1" t="s">
        <v>3900</v>
      </c>
      <c r="C3905" s="1" t="s">
        <v>8011</v>
      </c>
      <c r="D3905" s="2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3" t="s">
        <v>8271</v>
      </c>
      <c r="O3905" t="s">
        <v>8272</v>
      </c>
      <c r="P3905" s="16">
        <f t="shared" si="120"/>
        <v>42186.01116898148</v>
      </c>
      <c r="Q3905" s="17">
        <f t="shared" si="121"/>
        <v>2015</v>
      </c>
    </row>
    <row r="3906" spans="1:17" ht="16" hidden="1" x14ac:dyDescent="0.2">
      <c r="A3906">
        <v>3904</v>
      </c>
      <c r="B3906" s="1" t="s">
        <v>3901</v>
      </c>
      <c r="C3906" s="1" t="s">
        <v>8012</v>
      </c>
      <c r="D3906" s="2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3" t="s">
        <v>8271</v>
      </c>
      <c r="O3906" t="s">
        <v>8272</v>
      </c>
      <c r="P3906" s="16">
        <f t="shared" si="120"/>
        <v>42095.229166666672</v>
      </c>
      <c r="Q3906" s="17">
        <f t="shared" si="121"/>
        <v>2015</v>
      </c>
    </row>
    <row r="3907" spans="1:17" ht="48" hidden="1" x14ac:dyDescent="0.2">
      <c r="A3907">
        <v>3905</v>
      </c>
      <c r="B3907" s="1" t="s">
        <v>3902</v>
      </c>
      <c r="C3907" s="1" t="s">
        <v>8013</v>
      </c>
      <c r="D3907" s="2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8271</v>
      </c>
      <c r="O3907" t="s">
        <v>8272</v>
      </c>
      <c r="P3907" s="16">
        <f t="shared" ref="P3907:P3970" si="122">(((J3907/60)/60)/24)+DATE(1970,1,1)</f>
        <v>42124.623877314814</v>
      </c>
      <c r="Q3907" s="17">
        <f t="shared" ref="Q3907:Q3970" si="123">YEAR(P3907)</f>
        <v>2015</v>
      </c>
    </row>
    <row r="3908" spans="1:17" ht="48" hidden="1" x14ac:dyDescent="0.2">
      <c r="A3908">
        <v>3906</v>
      </c>
      <c r="B3908" s="1" t="s">
        <v>3903</v>
      </c>
      <c r="C3908" s="1" t="s">
        <v>8014</v>
      </c>
      <c r="D3908" s="2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8271</v>
      </c>
      <c r="O3908" t="s">
        <v>8272</v>
      </c>
      <c r="P3908" s="16">
        <f t="shared" si="122"/>
        <v>42143.917743055557</v>
      </c>
      <c r="Q3908" s="17">
        <f t="shared" si="123"/>
        <v>2015</v>
      </c>
    </row>
    <row r="3909" spans="1:17" ht="32" hidden="1" x14ac:dyDescent="0.2">
      <c r="A3909">
        <v>3907</v>
      </c>
      <c r="B3909" s="1" t="s">
        <v>3904</v>
      </c>
      <c r="C3909" s="1" t="s">
        <v>8015</v>
      </c>
      <c r="D3909" s="2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3" t="s">
        <v>8271</v>
      </c>
      <c r="O3909" t="s">
        <v>8272</v>
      </c>
      <c r="P3909" s="16">
        <f t="shared" si="122"/>
        <v>41906.819513888891</v>
      </c>
      <c r="Q3909" s="17">
        <f t="shared" si="123"/>
        <v>2014</v>
      </c>
    </row>
    <row r="3910" spans="1:17" ht="48" hidden="1" x14ac:dyDescent="0.2">
      <c r="A3910">
        <v>3908</v>
      </c>
      <c r="B3910" s="1" t="s">
        <v>3905</v>
      </c>
      <c r="C3910" s="1" t="s">
        <v>8016</v>
      </c>
      <c r="D3910" s="2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3" t="s">
        <v>8271</v>
      </c>
      <c r="O3910" t="s">
        <v>8272</v>
      </c>
      <c r="P3910" s="16">
        <f t="shared" si="122"/>
        <v>41834.135370370372</v>
      </c>
      <c r="Q3910" s="17">
        <f t="shared" si="123"/>
        <v>2014</v>
      </c>
    </row>
    <row r="3911" spans="1:17" ht="48" hidden="1" x14ac:dyDescent="0.2">
      <c r="A3911">
        <v>3909</v>
      </c>
      <c r="B3911" s="1" t="s">
        <v>3906</v>
      </c>
      <c r="C3911" s="1" t="s">
        <v>8017</v>
      </c>
      <c r="D3911" s="2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3" t="s">
        <v>8271</v>
      </c>
      <c r="O3911" t="s">
        <v>8272</v>
      </c>
      <c r="P3911" s="16">
        <f t="shared" si="122"/>
        <v>41863.359282407408</v>
      </c>
      <c r="Q3911" s="17">
        <f t="shared" si="123"/>
        <v>2014</v>
      </c>
    </row>
    <row r="3912" spans="1:17" ht="48" hidden="1" x14ac:dyDescent="0.2">
      <c r="A3912">
        <v>3910</v>
      </c>
      <c r="B3912" s="1" t="s">
        <v>3907</v>
      </c>
      <c r="C3912" s="1" t="s">
        <v>8018</v>
      </c>
      <c r="D3912" s="2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3" t="s">
        <v>8271</v>
      </c>
      <c r="O3912" t="s">
        <v>8272</v>
      </c>
      <c r="P3912" s="16">
        <f t="shared" si="122"/>
        <v>42224.756909722222</v>
      </c>
      <c r="Q3912" s="17">
        <f t="shared" si="123"/>
        <v>2015</v>
      </c>
    </row>
    <row r="3913" spans="1:17" ht="48" hidden="1" x14ac:dyDescent="0.2">
      <c r="A3913">
        <v>3911</v>
      </c>
      <c r="B3913" s="1" t="s">
        <v>3908</v>
      </c>
      <c r="C3913" s="1" t="s">
        <v>8019</v>
      </c>
      <c r="D3913" s="2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3" t="s">
        <v>8271</v>
      </c>
      <c r="O3913" t="s">
        <v>8272</v>
      </c>
      <c r="P3913" s="16">
        <f t="shared" si="122"/>
        <v>41939.8122337963</v>
      </c>
      <c r="Q3913" s="17">
        <f t="shared" si="123"/>
        <v>2014</v>
      </c>
    </row>
    <row r="3914" spans="1:17" ht="48" hidden="1" x14ac:dyDescent="0.2">
      <c r="A3914">
        <v>3912</v>
      </c>
      <c r="B3914" s="1" t="s">
        <v>3909</v>
      </c>
      <c r="C3914" s="1" t="s">
        <v>8020</v>
      </c>
      <c r="D3914" s="2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3" t="s">
        <v>8271</v>
      </c>
      <c r="O3914" t="s">
        <v>8272</v>
      </c>
      <c r="P3914" s="16">
        <f t="shared" si="122"/>
        <v>42059.270023148143</v>
      </c>
      <c r="Q3914" s="17">
        <f t="shared" si="123"/>
        <v>2015</v>
      </c>
    </row>
    <row r="3915" spans="1:17" ht="48" hidden="1" x14ac:dyDescent="0.2">
      <c r="A3915">
        <v>3913</v>
      </c>
      <c r="B3915" s="1" t="s">
        <v>3910</v>
      </c>
      <c r="C3915" s="1" t="s">
        <v>8021</v>
      </c>
      <c r="D3915" s="2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3" t="s">
        <v>8271</v>
      </c>
      <c r="O3915" t="s">
        <v>8272</v>
      </c>
      <c r="P3915" s="16">
        <f t="shared" si="122"/>
        <v>42308.211215277777</v>
      </c>
      <c r="Q3915" s="17">
        <f t="shared" si="123"/>
        <v>2015</v>
      </c>
    </row>
    <row r="3916" spans="1:17" ht="48" hidden="1" x14ac:dyDescent="0.2">
      <c r="A3916">
        <v>3914</v>
      </c>
      <c r="B3916" s="1" t="s">
        <v>3911</v>
      </c>
      <c r="C3916" s="1" t="s">
        <v>8022</v>
      </c>
      <c r="D3916" s="2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8271</v>
      </c>
      <c r="O3916" t="s">
        <v>8272</v>
      </c>
      <c r="P3916" s="16">
        <f t="shared" si="122"/>
        <v>42114.818935185183</v>
      </c>
      <c r="Q3916" s="17">
        <f t="shared" si="123"/>
        <v>2015</v>
      </c>
    </row>
    <row r="3917" spans="1:17" ht="48" hidden="1" x14ac:dyDescent="0.2">
      <c r="A3917">
        <v>3915</v>
      </c>
      <c r="B3917" s="1" t="s">
        <v>3912</v>
      </c>
      <c r="C3917" s="1" t="s">
        <v>8023</v>
      </c>
      <c r="D3917" s="2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8271</v>
      </c>
      <c r="O3917" t="s">
        <v>8272</v>
      </c>
      <c r="P3917" s="16">
        <f t="shared" si="122"/>
        <v>42492.98505787037</v>
      </c>
      <c r="Q3917" s="17">
        <f t="shared" si="123"/>
        <v>2016</v>
      </c>
    </row>
    <row r="3918" spans="1:17" ht="48" hidden="1" x14ac:dyDescent="0.2">
      <c r="A3918">
        <v>3916</v>
      </c>
      <c r="B3918" s="1" t="s">
        <v>3913</v>
      </c>
      <c r="C3918" s="1" t="s">
        <v>8024</v>
      </c>
      <c r="D3918" s="2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8271</v>
      </c>
      <c r="O3918" t="s">
        <v>8272</v>
      </c>
      <c r="P3918" s="16">
        <f t="shared" si="122"/>
        <v>42494.471666666665</v>
      </c>
      <c r="Q3918" s="17">
        <f t="shared" si="123"/>
        <v>2016</v>
      </c>
    </row>
    <row r="3919" spans="1:17" ht="48" hidden="1" x14ac:dyDescent="0.2">
      <c r="A3919">
        <v>3917</v>
      </c>
      <c r="B3919" s="1" t="s">
        <v>3914</v>
      </c>
      <c r="C3919" s="1" t="s">
        <v>8025</v>
      </c>
      <c r="D3919" s="2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8271</v>
      </c>
      <c r="O3919" t="s">
        <v>8272</v>
      </c>
      <c r="P3919" s="16">
        <f t="shared" si="122"/>
        <v>41863.527326388888</v>
      </c>
      <c r="Q3919" s="17">
        <f t="shared" si="123"/>
        <v>2014</v>
      </c>
    </row>
    <row r="3920" spans="1:17" ht="48" hidden="1" x14ac:dyDescent="0.2">
      <c r="A3920">
        <v>3918</v>
      </c>
      <c r="B3920" s="1" t="s">
        <v>3915</v>
      </c>
      <c r="C3920" s="1" t="s">
        <v>8026</v>
      </c>
      <c r="D3920" s="2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8271</v>
      </c>
      <c r="O3920" t="s">
        <v>8272</v>
      </c>
      <c r="P3920" s="16">
        <f t="shared" si="122"/>
        <v>41843.664618055554</v>
      </c>
      <c r="Q3920" s="17">
        <f t="shared" si="123"/>
        <v>2014</v>
      </c>
    </row>
    <row r="3921" spans="1:17" ht="48" hidden="1" x14ac:dyDescent="0.2">
      <c r="A3921">
        <v>3919</v>
      </c>
      <c r="B3921" s="1" t="s">
        <v>3916</v>
      </c>
      <c r="C3921" s="1" t="s">
        <v>8027</v>
      </c>
      <c r="D3921" s="2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8271</v>
      </c>
      <c r="O3921" t="s">
        <v>8272</v>
      </c>
      <c r="P3921" s="16">
        <f t="shared" si="122"/>
        <v>42358.684872685189</v>
      </c>
      <c r="Q3921" s="17">
        <f t="shared" si="123"/>
        <v>2015</v>
      </c>
    </row>
    <row r="3922" spans="1:17" ht="48" hidden="1" x14ac:dyDescent="0.2">
      <c r="A3922">
        <v>3920</v>
      </c>
      <c r="B3922" s="1" t="s">
        <v>3917</v>
      </c>
      <c r="C3922" s="1" t="s">
        <v>8028</v>
      </c>
      <c r="D3922" s="2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8271</v>
      </c>
      <c r="O3922" t="s">
        <v>8272</v>
      </c>
      <c r="P3922" s="16">
        <f t="shared" si="122"/>
        <v>42657.38726851852</v>
      </c>
      <c r="Q3922" s="17">
        <f t="shared" si="123"/>
        <v>2016</v>
      </c>
    </row>
    <row r="3923" spans="1:17" ht="48" hidden="1" x14ac:dyDescent="0.2">
      <c r="A3923">
        <v>3921</v>
      </c>
      <c r="B3923" s="1" t="s">
        <v>3918</v>
      </c>
      <c r="C3923" s="1" t="s">
        <v>8029</v>
      </c>
      <c r="D3923" s="2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8271</v>
      </c>
      <c r="O3923" t="s">
        <v>8272</v>
      </c>
      <c r="P3923" s="16">
        <f t="shared" si="122"/>
        <v>41926.542303240742</v>
      </c>
      <c r="Q3923" s="17">
        <f t="shared" si="123"/>
        <v>2014</v>
      </c>
    </row>
    <row r="3924" spans="1:17" ht="48" hidden="1" x14ac:dyDescent="0.2">
      <c r="A3924">
        <v>3922</v>
      </c>
      <c r="B3924" s="1" t="s">
        <v>3919</v>
      </c>
      <c r="C3924" s="1" t="s">
        <v>8030</v>
      </c>
      <c r="D3924" s="2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3" t="s">
        <v>8271</v>
      </c>
      <c r="O3924" t="s">
        <v>8272</v>
      </c>
      <c r="P3924" s="16">
        <f t="shared" si="122"/>
        <v>42020.768634259264</v>
      </c>
      <c r="Q3924" s="17">
        <f t="shared" si="123"/>
        <v>2015</v>
      </c>
    </row>
    <row r="3925" spans="1:17" ht="48" hidden="1" x14ac:dyDescent="0.2">
      <c r="A3925">
        <v>3923</v>
      </c>
      <c r="B3925" s="1" t="s">
        <v>3920</v>
      </c>
      <c r="C3925" s="1" t="s">
        <v>8031</v>
      </c>
      <c r="D3925" s="2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8271</v>
      </c>
      <c r="O3925" t="s">
        <v>8272</v>
      </c>
      <c r="P3925" s="16">
        <f t="shared" si="122"/>
        <v>42075.979988425926</v>
      </c>
      <c r="Q3925" s="17">
        <f t="shared" si="123"/>
        <v>2015</v>
      </c>
    </row>
    <row r="3926" spans="1:17" ht="48" hidden="1" x14ac:dyDescent="0.2">
      <c r="A3926">
        <v>3924</v>
      </c>
      <c r="B3926" s="1" t="s">
        <v>3921</v>
      </c>
      <c r="C3926" s="1" t="s">
        <v>8032</v>
      </c>
      <c r="D3926" s="2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3" t="s">
        <v>8271</v>
      </c>
      <c r="O3926" t="s">
        <v>8272</v>
      </c>
      <c r="P3926" s="16">
        <f t="shared" si="122"/>
        <v>41786.959745370368</v>
      </c>
      <c r="Q3926" s="17">
        <f t="shared" si="123"/>
        <v>2014</v>
      </c>
    </row>
    <row r="3927" spans="1:17" ht="48" hidden="1" x14ac:dyDescent="0.2">
      <c r="A3927">
        <v>3925</v>
      </c>
      <c r="B3927" s="1" t="s">
        <v>3922</v>
      </c>
      <c r="C3927" s="1" t="s">
        <v>8033</v>
      </c>
      <c r="D3927" s="2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3" t="s">
        <v>8271</v>
      </c>
      <c r="O3927" t="s">
        <v>8272</v>
      </c>
      <c r="P3927" s="16">
        <f t="shared" si="122"/>
        <v>41820.870821759258</v>
      </c>
      <c r="Q3927" s="17">
        <f t="shared" si="123"/>
        <v>2014</v>
      </c>
    </row>
    <row r="3928" spans="1:17" ht="32" hidden="1" x14ac:dyDescent="0.2">
      <c r="A3928">
        <v>3926</v>
      </c>
      <c r="B3928" s="1" t="s">
        <v>3923</v>
      </c>
      <c r="C3928" s="1" t="s">
        <v>8034</v>
      </c>
      <c r="D3928" s="2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8271</v>
      </c>
      <c r="O3928" t="s">
        <v>8272</v>
      </c>
      <c r="P3928" s="16">
        <f t="shared" si="122"/>
        <v>41970.085046296299</v>
      </c>
      <c r="Q3928" s="17">
        <f t="shared" si="123"/>
        <v>2014</v>
      </c>
    </row>
    <row r="3929" spans="1:17" ht="48" hidden="1" x14ac:dyDescent="0.2">
      <c r="A3929">
        <v>3927</v>
      </c>
      <c r="B3929" s="1" t="s">
        <v>3924</v>
      </c>
      <c r="C3929" s="1" t="s">
        <v>8035</v>
      </c>
      <c r="D3929" s="2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8271</v>
      </c>
      <c r="O3929" t="s">
        <v>8272</v>
      </c>
      <c r="P3929" s="16">
        <f t="shared" si="122"/>
        <v>41830.267407407409</v>
      </c>
      <c r="Q3929" s="17">
        <f t="shared" si="123"/>
        <v>2014</v>
      </c>
    </row>
    <row r="3930" spans="1:17" ht="48" hidden="1" x14ac:dyDescent="0.2">
      <c r="A3930">
        <v>3928</v>
      </c>
      <c r="B3930" s="1" t="s">
        <v>3925</v>
      </c>
      <c r="C3930" s="1" t="s">
        <v>8036</v>
      </c>
      <c r="D3930" s="2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3" t="s">
        <v>8271</v>
      </c>
      <c r="O3930" t="s">
        <v>8272</v>
      </c>
      <c r="P3930" s="16">
        <f t="shared" si="122"/>
        <v>42265.683182870373</v>
      </c>
      <c r="Q3930" s="17">
        <f t="shared" si="123"/>
        <v>2015</v>
      </c>
    </row>
    <row r="3931" spans="1:17" ht="48" hidden="1" x14ac:dyDescent="0.2">
      <c r="A3931">
        <v>3929</v>
      </c>
      <c r="B3931" s="1" t="s">
        <v>3926</v>
      </c>
      <c r="C3931" s="1" t="s">
        <v>8037</v>
      </c>
      <c r="D3931" s="2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3" t="s">
        <v>8271</v>
      </c>
      <c r="O3931" t="s">
        <v>8272</v>
      </c>
      <c r="P3931" s="16">
        <f t="shared" si="122"/>
        <v>42601.827141203699</v>
      </c>
      <c r="Q3931" s="17">
        <f t="shared" si="123"/>
        <v>2016</v>
      </c>
    </row>
    <row r="3932" spans="1:17" ht="48" hidden="1" x14ac:dyDescent="0.2">
      <c r="A3932">
        <v>3930</v>
      </c>
      <c r="B3932" s="1" t="s">
        <v>3927</v>
      </c>
      <c r="C3932" s="1" t="s">
        <v>8038</v>
      </c>
      <c r="D3932" s="2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8271</v>
      </c>
      <c r="O3932" t="s">
        <v>8272</v>
      </c>
      <c r="P3932" s="16">
        <f t="shared" si="122"/>
        <v>42433.338749999995</v>
      </c>
      <c r="Q3932" s="17">
        <f t="shared" si="123"/>
        <v>2016</v>
      </c>
    </row>
    <row r="3933" spans="1:17" ht="48" hidden="1" x14ac:dyDescent="0.2">
      <c r="A3933">
        <v>3931</v>
      </c>
      <c r="B3933" s="1" t="s">
        <v>3928</v>
      </c>
      <c r="C3933" s="1" t="s">
        <v>8039</v>
      </c>
      <c r="D3933" s="2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3" t="s">
        <v>8271</v>
      </c>
      <c r="O3933" t="s">
        <v>8272</v>
      </c>
      <c r="P3933" s="16">
        <f t="shared" si="122"/>
        <v>42228.151701388888</v>
      </c>
      <c r="Q3933" s="17">
        <f t="shared" si="123"/>
        <v>2015</v>
      </c>
    </row>
    <row r="3934" spans="1:17" ht="48" hidden="1" x14ac:dyDescent="0.2">
      <c r="A3934">
        <v>3932</v>
      </c>
      <c r="B3934" s="1" t="s">
        <v>3929</v>
      </c>
      <c r="C3934" s="1" t="s">
        <v>8040</v>
      </c>
      <c r="D3934" s="2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3" t="s">
        <v>8271</v>
      </c>
      <c r="O3934" t="s">
        <v>8272</v>
      </c>
      <c r="P3934" s="16">
        <f t="shared" si="122"/>
        <v>42415.168564814812</v>
      </c>
      <c r="Q3934" s="17">
        <f t="shared" si="123"/>
        <v>2016</v>
      </c>
    </row>
    <row r="3935" spans="1:17" ht="48" hidden="1" x14ac:dyDescent="0.2">
      <c r="A3935">
        <v>3933</v>
      </c>
      <c r="B3935" s="1" t="s">
        <v>3930</v>
      </c>
      <c r="C3935" s="1" t="s">
        <v>8041</v>
      </c>
      <c r="D3935" s="2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3" t="s">
        <v>8271</v>
      </c>
      <c r="O3935" t="s">
        <v>8272</v>
      </c>
      <c r="P3935" s="16">
        <f t="shared" si="122"/>
        <v>42538.968310185184</v>
      </c>
      <c r="Q3935" s="17">
        <f t="shared" si="123"/>
        <v>2016</v>
      </c>
    </row>
    <row r="3936" spans="1:17" ht="48" hidden="1" x14ac:dyDescent="0.2">
      <c r="A3936">
        <v>3934</v>
      </c>
      <c r="B3936" s="1" t="s">
        <v>3931</v>
      </c>
      <c r="C3936" s="1" t="s">
        <v>8042</v>
      </c>
      <c r="D3936" s="2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3" t="s">
        <v>8271</v>
      </c>
      <c r="O3936" t="s">
        <v>8272</v>
      </c>
      <c r="P3936" s="16">
        <f t="shared" si="122"/>
        <v>42233.671747685185</v>
      </c>
      <c r="Q3936" s="17">
        <f t="shared" si="123"/>
        <v>2015</v>
      </c>
    </row>
    <row r="3937" spans="1:17" ht="64" hidden="1" x14ac:dyDescent="0.2">
      <c r="A3937">
        <v>3935</v>
      </c>
      <c r="B3937" s="1" t="s">
        <v>3932</v>
      </c>
      <c r="C3937" s="1" t="s">
        <v>8043</v>
      </c>
      <c r="D3937" s="2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8271</v>
      </c>
      <c r="O3937" t="s">
        <v>8272</v>
      </c>
      <c r="P3937" s="16">
        <f t="shared" si="122"/>
        <v>42221.656782407401</v>
      </c>
      <c r="Q3937" s="17">
        <f t="shared" si="123"/>
        <v>2015</v>
      </c>
    </row>
    <row r="3938" spans="1:17" ht="48" hidden="1" x14ac:dyDescent="0.2">
      <c r="A3938">
        <v>3936</v>
      </c>
      <c r="B3938" s="1" t="s">
        <v>3933</v>
      </c>
      <c r="C3938" s="1" t="s">
        <v>8044</v>
      </c>
      <c r="D3938" s="2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3" t="s">
        <v>8271</v>
      </c>
      <c r="O3938" t="s">
        <v>8272</v>
      </c>
      <c r="P3938" s="16">
        <f t="shared" si="122"/>
        <v>42675.262962962966</v>
      </c>
      <c r="Q3938" s="17">
        <f t="shared" si="123"/>
        <v>2016</v>
      </c>
    </row>
    <row r="3939" spans="1:17" ht="48" hidden="1" x14ac:dyDescent="0.2">
      <c r="A3939">
        <v>3937</v>
      </c>
      <c r="B3939" s="1" t="s">
        <v>3934</v>
      </c>
      <c r="C3939" s="1" t="s">
        <v>8045</v>
      </c>
      <c r="D3939" s="2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3" t="s">
        <v>8271</v>
      </c>
      <c r="O3939" t="s">
        <v>8272</v>
      </c>
      <c r="P3939" s="16">
        <f t="shared" si="122"/>
        <v>42534.631481481483</v>
      </c>
      <c r="Q3939" s="17">
        <f t="shared" si="123"/>
        <v>2016</v>
      </c>
    </row>
    <row r="3940" spans="1:17" ht="48" hidden="1" x14ac:dyDescent="0.2">
      <c r="A3940">
        <v>3938</v>
      </c>
      <c r="B3940" s="1" t="s">
        <v>3935</v>
      </c>
      <c r="C3940" s="1" t="s">
        <v>8046</v>
      </c>
      <c r="D3940" s="2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3" t="s">
        <v>8271</v>
      </c>
      <c r="O3940" t="s">
        <v>8272</v>
      </c>
      <c r="P3940" s="16">
        <f t="shared" si="122"/>
        <v>42151.905717592599</v>
      </c>
      <c r="Q3940" s="17">
        <f t="shared" si="123"/>
        <v>2015</v>
      </c>
    </row>
    <row r="3941" spans="1:17" ht="48" hidden="1" x14ac:dyDescent="0.2">
      <c r="A3941">
        <v>3939</v>
      </c>
      <c r="B3941" s="1" t="s">
        <v>3936</v>
      </c>
      <c r="C3941" s="1" t="s">
        <v>8047</v>
      </c>
      <c r="D3941" s="2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8271</v>
      </c>
      <c r="O3941" t="s">
        <v>8272</v>
      </c>
      <c r="P3941" s="16">
        <f t="shared" si="122"/>
        <v>41915.400219907409</v>
      </c>
      <c r="Q3941" s="17">
        <f t="shared" si="123"/>
        <v>2014</v>
      </c>
    </row>
    <row r="3942" spans="1:17" ht="48" hidden="1" x14ac:dyDescent="0.2">
      <c r="A3942">
        <v>3940</v>
      </c>
      <c r="B3942" s="1" t="s">
        <v>3937</v>
      </c>
      <c r="C3942" s="1" t="s">
        <v>8048</v>
      </c>
      <c r="D3942" s="2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3" t="s">
        <v>8271</v>
      </c>
      <c r="O3942" t="s">
        <v>8272</v>
      </c>
      <c r="P3942" s="16">
        <f t="shared" si="122"/>
        <v>41961.492488425924</v>
      </c>
      <c r="Q3942" s="17">
        <f t="shared" si="123"/>
        <v>2014</v>
      </c>
    </row>
    <row r="3943" spans="1:17" ht="48" hidden="1" x14ac:dyDescent="0.2">
      <c r="A3943">
        <v>3941</v>
      </c>
      <c r="B3943" s="1" t="s">
        <v>3938</v>
      </c>
      <c r="C3943" s="1" t="s">
        <v>8049</v>
      </c>
      <c r="D3943" s="2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3" t="s">
        <v>8271</v>
      </c>
      <c r="O3943" t="s">
        <v>8272</v>
      </c>
      <c r="P3943" s="16">
        <f t="shared" si="122"/>
        <v>41940.587233796294</v>
      </c>
      <c r="Q3943" s="17">
        <f t="shared" si="123"/>
        <v>2014</v>
      </c>
    </row>
    <row r="3944" spans="1:17" ht="48" hidden="1" x14ac:dyDescent="0.2">
      <c r="A3944">
        <v>3942</v>
      </c>
      <c r="B3944" s="1" t="s">
        <v>3939</v>
      </c>
      <c r="C3944" s="1" t="s">
        <v>8050</v>
      </c>
      <c r="D3944" s="2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3" t="s">
        <v>8271</v>
      </c>
      <c r="O3944" t="s">
        <v>8272</v>
      </c>
      <c r="P3944" s="16">
        <f t="shared" si="122"/>
        <v>42111.904097222221</v>
      </c>
      <c r="Q3944" s="17">
        <f t="shared" si="123"/>
        <v>2015</v>
      </c>
    </row>
    <row r="3945" spans="1:17" ht="48" hidden="1" x14ac:dyDescent="0.2">
      <c r="A3945">
        <v>3943</v>
      </c>
      <c r="B3945" s="1" t="s">
        <v>3940</v>
      </c>
      <c r="C3945" s="1" t="s">
        <v>8051</v>
      </c>
      <c r="D3945" s="2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3" t="s">
        <v>8271</v>
      </c>
      <c r="O3945" t="s">
        <v>8272</v>
      </c>
      <c r="P3945" s="16">
        <f t="shared" si="122"/>
        <v>42279.778564814813</v>
      </c>
      <c r="Q3945" s="17">
        <f t="shared" si="123"/>
        <v>2015</v>
      </c>
    </row>
    <row r="3946" spans="1:17" ht="48" hidden="1" x14ac:dyDescent="0.2">
      <c r="A3946">
        <v>3944</v>
      </c>
      <c r="B3946" s="1" t="s">
        <v>3941</v>
      </c>
      <c r="C3946" s="1" t="s">
        <v>8052</v>
      </c>
      <c r="D3946" s="2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3" t="s">
        <v>8271</v>
      </c>
      <c r="O3946" t="s">
        <v>8272</v>
      </c>
      <c r="P3946" s="16">
        <f t="shared" si="122"/>
        <v>42213.662905092591</v>
      </c>
      <c r="Q3946" s="17">
        <f t="shared" si="123"/>
        <v>2015</v>
      </c>
    </row>
    <row r="3947" spans="1:17" ht="48" hidden="1" x14ac:dyDescent="0.2">
      <c r="A3947">
        <v>3945</v>
      </c>
      <c r="B3947" s="1" t="s">
        <v>3942</v>
      </c>
      <c r="C3947" s="1" t="s">
        <v>8053</v>
      </c>
      <c r="D3947" s="2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3" t="s">
        <v>8271</v>
      </c>
      <c r="O3947" t="s">
        <v>8272</v>
      </c>
      <c r="P3947" s="16">
        <f t="shared" si="122"/>
        <v>42109.801712962959</v>
      </c>
      <c r="Q3947" s="17">
        <f t="shared" si="123"/>
        <v>2015</v>
      </c>
    </row>
    <row r="3948" spans="1:17" ht="32" hidden="1" x14ac:dyDescent="0.2">
      <c r="A3948">
        <v>3946</v>
      </c>
      <c r="B3948" s="1" t="s">
        <v>3943</v>
      </c>
      <c r="C3948" s="1" t="s">
        <v>8054</v>
      </c>
      <c r="D3948" s="2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3" t="s">
        <v>8271</v>
      </c>
      <c r="O3948" t="s">
        <v>8272</v>
      </c>
      <c r="P3948" s="16">
        <f t="shared" si="122"/>
        <v>42031.833587962959</v>
      </c>
      <c r="Q3948" s="17">
        <f t="shared" si="123"/>
        <v>2015</v>
      </c>
    </row>
    <row r="3949" spans="1:17" ht="48" hidden="1" x14ac:dyDescent="0.2">
      <c r="A3949">
        <v>3947</v>
      </c>
      <c r="B3949" s="1" t="s">
        <v>3944</v>
      </c>
      <c r="C3949" s="1" t="s">
        <v>8055</v>
      </c>
      <c r="D3949" s="2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3" t="s">
        <v>8271</v>
      </c>
      <c r="O3949" t="s">
        <v>8272</v>
      </c>
      <c r="P3949" s="16">
        <f t="shared" si="122"/>
        <v>42615.142870370371</v>
      </c>
      <c r="Q3949" s="17">
        <f t="shared" si="123"/>
        <v>2016</v>
      </c>
    </row>
    <row r="3950" spans="1:17" ht="48" hidden="1" x14ac:dyDescent="0.2">
      <c r="A3950">
        <v>3948</v>
      </c>
      <c r="B3950" s="1" t="s">
        <v>3945</v>
      </c>
      <c r="C3950" s="1" t="s">
        <v>8056</v>
      </c>
      <c r="D3950" s="2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8271</v>
      </c>
      <c r="O3950" t="s">
        <v>8272</v>
      </c>
      <c r="P3950" s="16">
        <f t="shared" si="122"/>
        <v>41829.325497685182</v>
      </c>
      <c r="Q3950" s="17">
        <f t="shared" si="123"/>
        <v>2014</v>
      </c>
    </row>
    <row r="3951" spans="1:17" ht="48" hidden="1" x14ac:dyDescent="0.2">
      <c r="A3951">
        <v>3949</v>
      </c>
      <c r="B3951" s="1" t="s">
        <v>3946</v>
      </c>
      <c r="C3951" s="1" t="s">
        <v>8057</v>
      </c>
      <c r="D3951" s="2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8271</v>
      </c>
      <c r="O3951" t="s">
        <v>8272</v>
      </c>
      <c r="P3951" s="16">
        <f t="shared" si="122"/>
        <v>42016.120613425926</v>
      </c>
      <c r="Q3951" s="17">
        <f t="shared" si="123"/>
        <v>2015</v>
      </c>
    </row>
    <row r="3952" spans="1:17" ht="48" hidden="1" x14ac:dyDescent="0.2">
      <c r="A3952">
        <v>3950</v>
      </c>
      <c r="B3952" s="1" t="s">
        <v>3947</v>
      </c>
      <c r="C3952" s="1" t="s">
        <v>8058</v>
      </c>
      <c r="D3952" s="2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3" t="s">
        <v>8271</v>
      </c>
      <c r="O3952" t="s">
        <v>8272</v>
      </c>
      <c r="P3952" s="16">
        <f t="shared" si="122"/>
        <v>42439.702314814815</v>
      </c>
      <c r="Q3952" s="17">
        <f t="shared" si="123"/>
        <v>2016</v>
      </c>
    </row>
    <row r="3953" spans="1:17" ht="48" hidden="1" x14ac:dyDescent="0.2">
      <c r="A3953">
        <v>3951</v>
      </c>
      <c r="B3953" s="1" t="s">
        <v>3948</v>
      </c>
      <c r="C3953" s="1" t="s">
        <v>6961</v>
      </c>
      <c r="D3953" s="2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8271</v>
      </c>
      <c r="O3953" t="s">
        <v>8272</v>
      </c>
      <c r="P3953" s="16">
        <f t="shared" si="122"/>
        <v>42433.825717592597</v>
      </c>
      <c r="Q3953" s="17">
        <f t="shared" si="123"/>
        <v>2016</v>
      </c>
    </row>
    <row r="3954" spans="1:17" ht="48" hidden="1" x14ac:dyDescent="0.2">
      <c r="A3954">
        <v>3952</v>
      </c>
      <c r="B3954" s="1" t="s">
        <v>3949</v>
      </c>
      <c r="C3954" s="1" t="s">
        <v>8059</v>
      </c>
      <c r="D3954" s="2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3" t="s">
        <v>8271</v>
      </c>
      <c r="O3954" t="s">
        <v>8272</v>
      </c>
      <c r="P3954" s="16">
        <f t="shared" si="122"/>
        <v>42243.790393518517</v>
      </c>
      <c r="Q3954" s="17">
        <f t="shared" si="123"/>
        <v>2015</v>
      </c>
    </row>
    <row r="3955" spans="1:17" ht="48" hidden="1" x14ac:dyDescent="0.2">
      <c r="A3955">
        <v>3953</v>
      </c>
      <c r="B3955" s="1" t="s">
        <v>3950</v>
      </c>
      <c r="C3955" s="1" t="s">
        <v>8060</v>
      </c>
      <c r="D3955" s="2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3" t="s">
        <v>8271</v>
      </c>
      <c r="O3955" t="s">
        <v>8272</v>
      </c>
      <c r="P3955" s="16">
        <f t="shared" si="122"/>
        <v>42550.048449074078</v>
      </c>
      <c r="Q3955" s="17">
        <f t="shared" si="123"/>
        <v>2016</v>
      </c>
    </row>
    <row r="3956" spans="1:17" ht="48" hidden="1" x14ac:dyDescent="0.2">
      <c r="A3956">
        <v>3954</v>
      </c>
      <c r="B3956" s="1" t="s">
        <v>3951</v>
      </c>
      <c r="C3956" s="1" t="s">
        <v>8061</v>
      </c>
      <c r="D3956" s="2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8271</v>
      </c>
      <c r="O3956" t="s">
        <v>8272</v>
      </c>
      <c r="P3956" s="16">
        <f t="shared" si="122"/>
        <v>41774.651203703703</v>
      </c>
      <c r="Q3956" s="17">
        <f t="shared" si="123"/>
        <v>2014</v>
      </c>
    </row>
    <row r="3957" spans="1:17" ht="48" hidden="1" x14ac:dyDescent="0.2">
      <c r="A3957">
        <v>3955</v>
      </c>
      <c r="B3957" s="1" t="s">
        <v>3952</v>
      </c>
      <c r="C3957" s="1" t="s">
        <v>8062</v>
      </c>
      <c r="D3957" s="2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3" t="s">
        <v>8271</v>
      </c>
      <c r="O3957" t="s">
        <v>8272</v>
      </c>
      <c r="P3957" s="16">
        <f t="shared" si="122"/>
        <v>42306.848854166667</v>
      </c>
      <c r="Q3957" s="17">
        <f t="shared" si="123"/>
        <v>2015</v>
      </c>
    </row>
    <row r="3958" spans="1:17" ht="48" hidden="1" x14ac:dyDescent="0.2">
      <c r="A3958">
        <v>3956</v>
      </c>
      <c r="B3958" s="1" t="s">
        <v>3953</v>
      </c>
      <c r="C3958" s="1" t="s">
        <v>8063</v>
      </c>
      <c r="D3958" s="2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3" t="s">
        <v>8271</v>
      </c>
      <c r="O3958" t="s">
        <v>8272</v>
      </c>
      <c r="P3958" s="16">
        <f t="shared" si="122"/>
        <v>42457.932025462964</v>
      </c>
      <c r="Q3958" s="17">
        <f t="shared" si="123"/>
        <v>2016</v>
      </c>
    </row>
    <row r="3959" spans="1:17" ht="48" hidden="1" x14ac:dyDescent="0.2">
      <c r="A3959">
        <v>3957</v>
      </c>
      <c r="B3959" s="1" t="s">
        <v>3954</v>
      </c>
      <c r="C3959" s="1" t="s">
        <v>8064</v>
      </c>
      <c r="D3959" s="2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3" t="s">
        <v>8271</v>
      </c>
      <c r="O3959" t="s">
        <v>8272</v>
      </c>
      <c r="P3959" s="16">
        <f t="shared" si="122"/>
        <v>42513.976319444439</v>
      </c>
      <c r="Q3959" s="17">
        <f t="shared" si="123"/>
        <v>2016</v>
      </c>
    </row>
    <row r="3960" spans="1:17" ht="48" hidden="1" x14ac:dyDescent="0.2">
      <c r="A3960">
        <v>3958</v>
      </c>
      <c r="B3960" s="1" t="s">
        <v>3955</v>
      </c>
      <c r="C3960" s="1" t="s">
        <v>8065</v>
      </c>
      <c r="D3960" s="2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3" t="s">
        <v>8271</v>
      </c>
      <c r="O3960" t="s">
        <v>8272</v>
      </c>
      <c r="P3960" s="16">
        <f t="shared" si="122"/>
        <v>41816.950370370374</v>
      </c>
      <c r="Q3960" s="17">
        <f t="shared" si="123"/>
        <v>2014</v>
      </c>
    </row>
    <row r="3961" spans="1:17" ht="48" hidden="1" x14ac:dyDescent="0.2">
      <c r="A3961">
        <v>3959</v>
      </c>
      <c r="B3961" s="1" t="s">
        <v>3956</v>
      </c>
      <c r="C3961" s="1" t="s">
        <v>8066</v>
      </c>
      <c r="D3961" s="2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3" t="s">
        <v>8271</v>
      </c>
      <c r="O3961" t="s">
        <v>8272</v>
      </c>
      <c r="P3961" s="16">
        <f t="shared" si="122"/>
        <v>41880.788842592592</v>
      </c>
      <c r="Q3961" s="17">
        <f t="shared" si="123"/>
        <v>2014</v>
      </c>
    </row>
    <row r="3962" spans="1:17" ht="48" hidden="1" x14ac:dyDescent="0.2">
      <c r="A3962">
        <v>3960</v>
      </c>
      <c r="B3962" s="1" t="s">
        <v>3957</v>
      </c>
      <c r="C3962" s="1" t="s">
        <v>8067</v>
      </c>
      <c r="D3962" s="2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3" t="s">
        <v>8271</v>
      </c>
      <c r="O3962" t="s">
        <v>8272</v>
      </c>
      <c r="P3962" s="16">
        <f t="shared" si="122"/>
        <v>42342.845555555556</v>
      </c>
      <c r="Q3962" s="17">
        <f t="shared" si="123"/>
        <v>2015</v>
      </c>
    </row>
    <row r="3963" spans="1:17" ht="48" hidden="1" x14ac:dyDescent="0.2">
      <c r="A3963">
        <v>3961</v>
      </c>
      <c r="B3963" s="1" t="s">
        <v>3958</v>
      </c>
      <c r="C3963" s="1" t="s">
        <v>8068</v>
      </c>
      <c r="D3963" s="2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8271</v>
      </c>
      <c r="O3963" t="s">
        <v>8272</v>
      </c>
      <c r="P3963" s="16">
        <f t="shared" si="122"/>
        <v>41745.891319444447</v>
      </c>
      <c r="Q3963" s="17">
        <f t="shared" si="123"/>
        <v>2014</v>
      </c>
    </row>
    <row r="3964" spans="1:17" ht="48" hidden="1" x14ac:dyDescent="0.2">
      <c r="A3964">
        <v>3962</v>
      </c>
      <c r="B3964" s="1" t="s">
        <v>3959</v>
      </c>
      <c r="C3964" s="1" t="s">
        <v>8069</v>
      </c>
      <c r="D3964" s="2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8271</v>
      </c>
      <c r="O3964" t="s">
        <v>8272</v>
      </c>
      <c r="P3964" s="16">
        <f t="shared" si="122"/>
        <v>42311.621458333335</v>
      </c>
      <c r="Q3964" s="17">
        <f t="shared" si="123"/>
        <v>2015</v>
      </c>
    </row>
    <row r="3965" spans="1:17" ht="48" hidden="1" x14ac:dyDescent="0.2">
      <c r="A3965">
        <v>3963</v>
      </c>
      <c r="B3965" s="1" t="s">
        <v>3960</v>
      </c>
      <c r="C3965" s="1" t="s">
        <v>8070</v>
      </c>
      <c r="D3965" s="2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8271</v>
      </c>
      <c r="O3965" t="s">
        <v>8272</v>
      </c>
      <c r="P3965" s="16">
        <f t="shared" si="122"/>
        <v>42296.154131944444</v>
      </c>
      <c r="Q3965" s="17">
        <f t="shared" si="123"/>
        <v>2015</v>
      </c>
    </row>
    <row r="3966" spans="1:17" ht="48" hidden="1" x14ac:dyDescent="0.2">
      <c r="A3966">
        <v>3964</v>
      </c>
      <c r="B3966" s="1" t="s">
        <v>3961</v>
      </c>
      <c r="C3966" s="1" t="s">
        <v>8071</v>
      </c>
      <c r="D3966" s="2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3" t="s">
        <v>8271</v>
      </c>
      <c r="O3966" t="s">
        <v>8272</v>
      </c>
      <c r="P3966" s="16">
        <f t="shared" si="122"/>
        <v>42053.722060185188</v>
      </c>
      <c r="Q3966" s="17">
        <f t="shared" si="123"/>
        <v>2015</v>
      </c>
    </row>
    <row r="3967" spans="1:17" ht="48" hidden="1" x14ac:dyDescent="0.2">
      <c r="A3967">
        <v>3965</v>
      </c>
      <c r="B3967" s="1" t="s">
        <v>3962</v>
      </c>
      <c r="C3967" s="1" t="s">
        <v>8072</v>
      </c>
      <c r="D3967" s="2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3" t="s">
        <v>8271</v>
      </c>
      <c r="O3967" t="s">
        <v>8272</v>
      </c>
      <c r="P3967" s="16">
        <f t="shared" si="122"/>
        <v>42414.235879629632</v>
      </c>
      <c r="Q3967" s="17">
        <f t="shared" si="123"/>
        <v>2016</v>
      </c>
    </row>
    <row r="3968" spans="1:17" ht="48" hidden="1" x14ac:dyDescent="0.2">
      <c r="A3968">
        <v>3966</v>
      </c>
      <c r="B3968" s="1" t="s">
        <v>3963</v>
      </c>
      <c r="C3968" s="1" t="s">
        <v>8073</v>
      </c>
      <c r="D3968" s="2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3" t="s">
        <v>8271</v>
      </c>
      <c r="O3968" t="s">
        <v>8272</v>
      </c>
      <c r="P3968" s="16">
        <f t="shared" si="122"/>
        <v>41801.711550925924</v>
      </c>
      <c r="Q3968" s="17">
        <f t="shared" si="123"/>
        <v>2014</v>
      </c>
    </row>
    <row r="3969" spans="1:17" ht="48" hidden="1" x14ac:dyDescent="0.2">
      <c r="A3969">
        <v>3967</v>
      </c>
      <c r="B3969" s="1" t="s">
        <v>3964</v>
      </c>
      <c r="C3969" s="1" t="s">
        <v>8074</v>
      </c>
      <c r="D3969" s="2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3" t="s">
        <v>8271</v>
      </c>
      <c r="O3969" t="s">
        <v>8272</v>
      </c>
      <c r="P3969" s="16">
        <f t="shared" si="122"/>
        <v>42770.290590277778</v>
      </c>
      <c r="Q3969" s="17">
        <f t="shared" si="123"/>
        <v>2017</v>
      </c>
    </row>
    <row r="3970" spans="1:17" ht="48" hidden="1" x14ac:dyDescent="0.2">
      <c r="A3970">
        <v>3968</v>
      </c>
      <c r="B3970" s="1" t="s">
        <v>3965</v>
      </c>
      <c r="C3970" s="1" t="s">
        <v>8075</v>
      </c>
      <c r="D3970" s="2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3" t="s">
        <v>8271</v>
      </c>
      <c r="O3970" t="s">
        <v>8272</v>
      </c>
      <c r="P3970" s="16">
        <f t="shared" si="122"/>
        <v>42452.815659722226</v>
      </c>
      <c r="Q3970" s="17">
        <f t="shared" si="123"/>
        <v>2016</v>
      </c>
    </row>
    <row r="3971" spans="1:17" ht="48" hidden="1" x14ac:dyDescent="0.2">
      <c r="A3971">
        <v>3969</v>
      </c>
      <c r="B3971" s="1" t="s">
        <v>3966</v>
      </c>
      <c r="C3971" s="1" t="s">
        <v>8076</v>
      </c>
      <c r="D3971" s="2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3" t="s">
        <v>8271</v>
      </c>
      <c r="O3971" t="s">
        <v>8272</v>
      </c>
      <c r="P3971" s="16">
        <f t="shared" ref="P3971:P4034" si="124">(((J3971/60)/60)/24)+DATE(1970,1,1)</f>
        <v>42601.854699074072</v>
      </c>
      <c r="Q3971" s="17">
        <f t="shared" ref="Q3971:Q4034" si="125">YEAR(P3971)</f>
        <v>2016</v>
      </c>
    </row>
    <row r="3972" spans="1:17" ht="64" hidden="1" x14ac:dyDescent="0.2">
      <c r="A3972">
        <v>3970</v>
      </c>
      <c r="B3972" s="1" t="s">
        <v>3967</v>
      </c>
      <c r="C3972" s="1" t="s">
        <v>8077</v>
      </c>
      <c r="D3972" s="2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3" t="s">
        <v>8271</v>
      </c>
      <c r="O3972" t="s">
        <v>8272</v>
      </c>
      <c r="P3972" s="16">
        <f t="shared" si="124"/>
        <v>42447.863553240735</v>
      </c>
      <c r="Q3972" s="17">
        <f t="shared" si="125"/>
        <v>2016</v>
      </c>
    </row>
    <row r="3973" spans="1:17" ht="48" hidden="1" x14ac:dyDescent="0.2">
      <c r="A3973">
        <v>3971</v>
      </c>
      <c r="B3973" s="1" t="s">
        <v>3968</v>
      </c>
      <c r="C3973" s="1" t="s">
        <v>8078</v>
      </c>
      <c r="D3973" s="2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3" t="s">
        <v>8271</v>
      </c>
      <c r="O3973" t="s">
        <v>8272</v>
      </c>
      <c r="P3973" s="16">
        <f t="shared" si="124"/>
        <v>41811.536180555559</v>
      </c>
      <c r="Q3973" s="17">
        <f t="shared" si="125"/>
        <v>2014</v>
      </c>
    </row>
    <row r="3974" spans="1:17" ht="32" hidden="1" x14ac:dyDescent="0.2">
      <c r="A3974">
        <v>3972</v>
      </c>
      <c r="B3974" s="1" t="s">
        <v>3969</v>
      </c>
      <c r="C3974" s="1" t="s">
        <v>8079</v>
      </c>
      <c r="D3974" s="2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3" t="s">
        <v>8271</v>
      </c>
      <c r="O3974" t="s">
        <v>8272</v>
      </c>
      <c r="P3974" s="16">
        <f t="shared" si="124"/>
        <v>41981.067523148144</v>
      </c>
      <c r="Q3974" s="17">
        <f t="shared" si="125"/>
        <v>2014</v>
      </c>
    </row>
    <row r="3975" spans="1:17" ht="48" hidden="1" x14ac:dyDescent="0.2">
      <c r="A3975">
        <v>3973</v>
      </c>
      <c r="B3975" s="1" t="s">
        <v>3970</v>
      </c>
      <c r="C3975" s="1" t="s">
        <v>8080</v>
      </c>
      <c r="D3975" s="2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3" t="s">
        <v>8271</v>
      </c>
      <c r="O3975" t="s">
        <v>8272</v>
      </c>
      <c r="P3975" s="16">
        <f t="shared" si="124"/>
        <v>42469.68414351852</v>
      </c>
      <c r="Q3975" s="17">
        <f t="shared" si="125"/>
        <v>2016</v>
      </c>
    </row>
    <row r="3976" spans="1:17" ht="48" hidden="1" x14ac:dyDescent="0.2">
      <c r="A3976">
        <v>3974</v>
      </c>
      <c r="B3976" s="1" t="s">
        <v>3971</v>
      </c>
      <c r="C3976" s="1" t="s">
        <v>8081</v>
      </c>
      <c r="D3976" s="2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8271</v>
      </c>
      <c r="O3976" t="s">
        <v>8272</v>
      </c>
      <c r="P3976" s="16">
        <f t="shared" si="124"/>
        <v>42493.546851851846</v>
      </c>
      <c r="Q3976" s="17">
        <f t="shared" si="125"/>
        <v>2016</v>
      </c>
    </row>
    <row r="3977" spans="1:17" ht="48" hidden="1" x14ac:dyDescent="0.2">
      <c r="A3977">
        <v>3975</v>
      </c>
      <c r="B3977" s="1" t="s">
        <v>3972</v>
      </c>
      <c r="C3977" s="1" t="s">
        <v>8082</v>
      </c>
      <c r="D3977" s="2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3" t="s">
        <v>8271</v>
      </c>
      <c r="O3977" t="s">
        <v>8272</v>
      </c>
      <c r="P3977" s="16">
        <f t="shared" si="124"/>
        <v>42534.866875</v>
      </c>
      <c r="Q3977" s="17">
        <f t="shared" si="125"/>
        <v>2016</v>
      </c>
    </row>
    <row r="3978" spans="1:17" ht="48" hidden="1" x14ac:dyDescent="0.2">
      <c r="A3978">
        <v>3976</v>
      </c>
      <c r="B3978" s="1" t="s">
        <v>3973</v>
      </c>
      <c r="C3978" s="1" t="s">
        <v>8083</v>
      </c>
      <c r="D3978" s="2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3" t="s">
        <v>8271</v>
      </c>
      <c r="O3978" t="s">
        <v>8272</v>
      </c>
      <c r="P3978" s="16">
        <f t="shared" si="124"/>
        <v>41830.858344907407</v>
      </c>
      <c r="Q3978" s="17">
        <f t="shared" si="125"/>
        <v>2014</v>
      </c>
    </row>
    <row r="3979" spans="1:17" ht="48" hidden="1" x14ac:dyDescent="0.2">
      <c r="A3979">
        <v>3977</v>
      </c>
      <c r="B3979" s="1" t="s">
        <v>3974</v>
      </c>
      <c r="C3979" s="1" t="s">
        <v>8084</v>
      </c>
      <c r="D3979" s="2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3" t="s">
        <v>8271</v>
      </c>
      <c r="O3979" t="s">
        <v>8272</v>
      </c>
      <c r="P3979" s="16">
        <f t="shared" si="124"/>
        <v>42543.788564814815</v>
      </c>
      <c r="Q3979" s="17">
        <f t="shared" si="125"/>
        <v>2016</v>
      </c>
    </row>
    <row r="3980" spans="1:17" ht="48" hidden="1" x14ac:dyDescent="0.2">
      <c r="A3980">
        <v>3978</v>
      </c>
      <c r="B3980" s="1" t="s">
        <v>3975</v>
      </c>
      <c r="C3980" s="1" t="s">
        <v>8085</v>
      </c>
      <c r="D3980" s="2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3" t="s">
        <v>8271</v>
      </c>
      <c r="O3980" t="s">
        <v>8272</v>
      </c>
      <c r="P3980" s="16">
        <f t="shared" si="124"/>
        <v>41975.642974537041</v>
      </c>
      <c r="Q3980" s="17">
        <f t="shared" si="125"/>
        <v>2014</v>
      </c>
    </row>
    <row r="3981" spans="1:17" ht="48" hidden="1" x14ac:dyDescent="0.2">
      <c r="A3981">
        <v>3979</v>
      </c>
      <c r="B3981" s="1" t="s">
        <v>3976</v>
      </c>
      <c r="C3981" s="1" t="s">
        <v>8086</v>
      </c>
      <c r="D3981" s="2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8271</v>
      </c>
      <c r="O3981" t="s">
        <v>8272</v>
      </c>
      <c r="P3981" s="16">
        <f t="shared" si="124"/>
        <v>42069.903437500005</v>
      </c>
      <c r="Q3981" s="17">
        <f t="shared" si="125"/>
        <v>2015</v>
      </c>
    </row>
    <row r="3982" spans="1:17" ht="48" hidden="1" x14ac:dyDescent="0.2">
      <c r="A3982">
        <v>3980</v>
      </c>
      <c r="B3982" s="1" t="s">
        <v>3977</v>
      </c>
      <c r="C3982" s="1" t="s">
        <v>8087</v>
      </c>
      <c r="D3982" s="2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3" t="s">
        <v>8271</v>
      </c>
      <c r="O3982" t="s">
        <v>8272</v>
      </c>
      <c r="P3982" s="16">
        <f t="shared" si="124"/>
        <v>41795.598923611113</v>
      </c>
      <c r="Q3982" s="17">
        <f t="shared" si="125"/>
        <v>2014</v>
      </c>
    </row>
    <row r="3983" spans="1:17" ht="32" hidden="1" x14ac:dyDescent="0.2">
      <c r="A3983">
        <v>3981</v>
      </c>
      <c r="B3983" s="1" t="s">
        <v>3358</v>
      </c>
      <c r="C3983" s="1" t="s">
        <v>7469</v>
      </c>
      <c r="D3983" s="2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3" t="s">
        <v>8271</v>
      </c>
      <c r="O3983" t="s">
        <v>8272</v>
      </c>
      <c r="P3983" s="16">
        <f t="shared" si="124"/>
        <v>42508.179965277777</v>
      </c>
      <c r="Q3983" s="17">
        <f t="shared" si="125"/>
        <v>2016</v>
      </c>
    </row>
    <row r="3984" spans="1:17" ht="64" hidden="1" x14ac:dyDescent="0.2">
      <c r="A3984">
        <v>3982</v>
      </c>
      <c r="B3984" s="1" t="s">
        <v>3978</v>
      </c>
      <c r="C3984" s="1" t="s">
        <v>8088</v>
      </c>
      <c r="D3984" s="2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8271</v>
      </c>
      <c r="O3984" t="s">
        <v>8272</v>
      </c>
      <c r="P3984" s="16">
        <f t="shared" si="124"/>
        <v>42132.809953703705</v>
      </c>
      <c r="Q3984" s="17">
        <f t="shared" si="125"/>
        <v>2015</v>
      </c>
    </row>
    <row r="3985" spans="1:17" ht="48" hidden="1" x14ac:dyDescent="0.2">
      <c r="A3985">
        <v>3983</v>
      </c>
      <c r="B3985" s="1" t="s">
        <v>3979</v>
      </c>
      <c r="C3985" s="1" t="s">
        <v>8089</v>
      </c>
      <c r="D3985" s="2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3" t="s">
        <v>8271</v>
      </c>
      <c r="O3985" t="s">
        <v>8272</v>
      </c>
      <c r="P3985" s="16">
        <f t="shared" si="124"/>
        <v>41747.86986111111</v>
      </c>
      <c r="Q3985" s="17">
        <f t="shared" si="125"/>
        <v>2014</v>
      </c>
    </row>
    <row r="3986" spans="1:17" ht="48" hidden="1" x14ac:dyDescent="0.2">
      <c r="A3986">
        <v>3984</v>
      </c>
      <c r="B3986" s="1" t="s">
        <v>3980</v>
      </c>
      <c r="C3986" s="1" t="s">
        <v>8090</v>
      </c>
      <c r="D3986" s="2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8271</v>
      </c>
      <c r="O3986" t="s">
        <v>8272</v>
      </c>
      <c r="P3986" s="16">
        <f t="shared" si="124"/>
        <v>41920.963472222218</v>
      </c>
      <c r="Q3986" s="17">
        <f t="shared" si="125"/>
        <v>2014</v>
      </c>
    </row>
    <row r="3987" spans="1:17" ht="48" hidden="1" x14ac:dyDescent="0.2">
      <c r="A3987">
        <v>3985</v>
      </c>
      <c r="B3987" s="1" t="s">
        <v>3981</v>
      </c>
      <c r="C3987" s="1" t="s">
        <v>8091</v>
      </c>
      <c r="D3987" s="2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3" t="s">
        <v>8271</v>
      </c>
      <c r="O3987" t="s">
        <v>8272</v>
      </c>
      <c r="P3987" s="16">
        <f t="shared" si="124"/>
        <v>42399.707407407404</v>
      </c>
      <c r="Q3987" s="17">
        <f t="shared" si="125"/>
        <v>2016</v>
      </c>
    </row>
    <row r="3988" spans="1:17" ht="48" hidden="1" x14ac:dyDescent="0.2">
      <c r="A3988">
        <v>3986</v>
      </c>
      <c r="B3988" s="1" t="s">
        <v>3982</v>
      </c>
      <c r="C3988" s="1" t="s">
        <v>8092</v>
      </c>
      <c r="D3988" s="2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8271</v>
      </c>
      <c r="O3988" t="s">
        <v>8272</v>
      </c>
      <c r="P3988" s="16">
        <f t="shared" si="124"/>
        <v>42467.548541666663</v>
      </c>
      <c r="Q3988" s="17">
        <f t="shared" si="125"/>
        <v>2016</v>
      </c>
    </row>
    <row r="3989" spans="1:17" ht="48" hidden="1" x14ac:dyDescent="0.2">
      <c r="A3989">
        <v>3987</v>
      </c>
      <c r="B3989" s="1" t="s">
        <v>3983</v>
      </c>
      <c r="C3989" s="1" t="s">
        <v>8093</v>
      </c>
      <c r="D3989" s="2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8271</v>
      </c>
      <c r="O3989" t="s">
        <v>8272</v>
      </c>
      <c r="P3989" s="16">
        <f t="shared" si="124"/>
        <v>41765.92465277778</v>
      </c>
      <c r="Q3989" s="17">
        <f t="shared" si="125"/>
        <v>2014</v>
      </c>
    </row>
    <row r="3990" spans="1:17" ht="32" hidden="1" x14ac:dyDescent="0.2">
      <c r="A3990">
        <v>3988</v>
      </c>
      <c r="B3990" s="1" t="s">
        <v>3984</v>
      </c>
      <c r="C3990" s="1" t="s">
        <v>8094</v>
      </c>
      <c r="D3990" s="2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3" t="s">
        <v>8271</v>
      </c>
      <c r="O3990" t="s">
        <v>8272</v>
      </c>
      <c r="P3990" s="16">
        <f t="shared" si="124"/>
        <v>42230.08116898148</v>
      </c>
      <c r="Q3990" s="17">
        <f t="shared" si="125"/>
        <v>2015</v>
      </c>
    </row>
    <row r="3991" spans="1:17" ht="48" hidden="1" x14ac:dyDescent="0.2">
      <c r="A3991">
        <v>3989</v>
      </c>
      <c r="B3991" s="1" t="s">
        <v>3985</v>
      </c>
      <c r="C3991" s="1" t="s">
        <v>8095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3" t="s">
        <v>8271</v>
      </c>
      <c r="O3991" t="s">
        <v>8272</v>
      </c>
      <c r="P3991" s="16">
        <f t="shared" si="124"/>
        <v>42286.749780092592</v>
      </c>
      <c r="Q3991" s="17">
        <f t="shared" si="125"/>
        <v>2015</v>
      </c>
    </row>
    <row r="3992" spans="1:17" ht="48" hidden="1" x14ac:dyDescent="0.2">
      <c r="A3992">
        <v>3990</v>
      </c>
      <c r="B3992" s="1" t="s">
        <v>3986</v>
      </c>
      <c r="C3992" s="1" t="s">
        <v>8096</v>
      </c>
      <c r="D3992" s="2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8271</v>
      </c>
      <c r="O3992" t="s">
        <v>8272</v>
      </c>
      <c r="P3992" s="16">
        <f t="shared" si="124"/>
        <v>42401.672372685185</v>
      </c>
      <c r="Q3992" s="17">
        <f t="shared" si="125"/>
        <v>2016</v>
      </c>
    </row>
    <row r="3993" spans="1:17" ht="32" hidden="1" x14ac:dyDescent="0.2">
      <c r="A3993">
        <v>3991</v>
      </c>
      <c r="B3993" s="1" t="s">
        <v>3987</v>
      </c>
      <c r="C3993" s="1" t="s">
        <v>8097</v>
      </c>
      <c r="D3993" s="2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3" t="s">
        <v>8271</v>
      </c>
      <c r="O3993" t="s">
        <v>8272</v>
      </c>
      <c r="P3993" s="16">
        <f t="shared" si="124"/>
        <v>42125.644467592589</v>
      </c>
      <c r="Q3993" s="17">
        <f t="shared" si="125"/>
        <v>2015</v>
      </c>
    </row>
    <row r="3994" spans="1:17" ht="48" hidden="1" x14ac:dyDescent="0.2">
      <c r="A3994">
        <v>3992</v>
      </c>
      <c r="B3994" s="1" t="s">
        <v>3988</v>
      </c>
      <c r="C3994" s="1" t="s">
        <v>8098</v>
      </c>
      <c r="D3994" s="2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3" t="s">
        <v>8271</v>
      </c>
      <c r="O3994" t="s">
        <v>8272</v>
      </c>
      <c r="P3994" s="16">
        <f t="shared" si="124"/>
        <v>42289.94049768518</v>
      </c>
      <c r="Q3994" s="17">
        <f t="shared" si="125"/>
        <v>2015</v>
      </c>
    </row>
    <row r="3995" spans="1:17" ht="48" hidden="1" x14ac:dyDescent="0.2">
      <c r="A3995">
        <v>3993</v>
      </c>
      <c r="B3995" s="1" t="s">
        <v>3989</v>
      </c>
      <c r="C3995" s="1" t="s">
        <v>8099</v>
      </c>
      <c r="D3995" s="2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3" t="s">
        <v>8271</v>
      </c>
      <c r="O3995" t="s">
        <v>8272</v>
      </c>
      <c r="P3995" s="16">
        <f t="shared" si="124"/>
        <v>42107.864722222221</v>
      </c>
      <c r="Q3995" s="17">
        <f t="shared" si="125"/>
        <v>2015</v>
      </c>
    </row>
    <row r="3996" spans="1:17" ht="32" hidden="1" x14ac:dyDescent="0.2">
      <c r="A3996">
        <v>3994</v>
      </c>
      <c r="B3996" s="1" t="s">
        <v>3990</v>
      </c>
      <c r="C3996" s="1" t="s">
        <v>8100</v>
      </c>
      <c r="D3996" s="2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3" t="s">
        <v>8271</v>
      </c>
      <c r="O3996" t="s">
        <v>8272</v>
      </c>
      <c r="P3996" s="16">
        <f t="shared" si="124"/>
        <v>41809.389930555553</v>
      </c>
      <c r="Q3996" s="17">
        <f t="shared" si="125"/>
        <v>2014</v>
      </c>
    </row>
    <row r="3997" spans="1:17" ht="48" hidden="1" x14ac:dyDescent="0.2">
      <c r="A3997">
        <v>3995</v>
      </c>
      <c r="B3997" s="1" t="s">
        <v>3991</v>
      </c>
      <c r="C3997" s="1" t="s">
        <v>8101</v>
      </c>
      <c r="D3997" s="2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8271</v>
      </c>
      <c r="O3997" t="s">
        <v>8272</v>
      </c>
      <c r="P3997" s="16">
        <f t="shared" si="124"/>
        <v>42019.683761574073</v>
      </c>
      <c r="Q3997" s="17">
        <f t="shared" si="125"/>
        <v>2015</v>
      </c>
    </row>
    <row r="3998" spans="1:17" ht="48" hidden="1" x14ac:dyDescent="0.2">
      <c r="A3998">
        <v>3996</v>
      </c>
      <c r="B3998" s="1" t="s">
        <v>3992</v>
      </c>
      <c r="C3998" s="1" t="s">
        <v>8102</v>
      </c>
      <c r="D3998" s="2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3" t="s">
        <v>8271</v>
      </c>
      <c r="O3998" t="s">
        <v>8272</v>
      </c>
      <c r="P3998" s="16">
        <f t="shared" si="124"/>
        <v>41950.26694444444</v>
      </c>
      <c r="Q3998" s="17">
        <f t="shared" si="125"/>
        <v>2014</v>
      </c>
    </row>
    <row r="3999" spans="1:17" ht="48" hidden="1" x14ac:dyDescent="0.2">
      <c r="A3999">
        <v>3997</v>
      </c>
      <c r="B3999" s="1" t="s">
        <v>3993</v>
      </c>
      <c r="C3999" s="1" t="s">
        <v>8103</v>
      </c>
      <c r="D3999" s="2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8271</v>
      </c>
      <c r="O3999" t="s">
        <v>8272</v>
      </c>
      <c r="P3999" s="16">
        <f t="shared" si="124"/>
        <v>42069.391446759255</v>
      </c>
      <c r="Q3999" s="17">
        <f t="shared" si="125"/>
        <v>2015</v>
      </c>
    </row>
    <row r="4000" spans="1:17" ht="48" hidden="1" x14ac:dyDescent="0.2">
      <c r="A4000">
        <v>3998</v>
      </c>
      <c r="B4000" s="1" t="s">
        <v>3994</v>
      </c>
      <c r="C4000" s="1" t="s">
        <v>8104</v>
      </c>
      <c r="D4000" s="2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3" t="s">
        <v>8271</v>
      </c>
      <c r="O4000" t="s">
        <v>8272</v>
      </c>
      <c r="P4000" s="16">
        <f t="shared" si="124"/>
        <v>42061.963263888887</v>
      </c>
      <c r="Q4000" s="17">
        <f t="shared" si="125"/>
        <v>2015</v>
      </c>
    </row>
    <row r="4001" spans="1:17" ht="48" hidden="1" x14ac:dyDescent="0.2">
      <c r="A4001">
        <v>3999</v>
      </c>
      <c r="B4001" s="1" t="s">
        <v>3995</v>
      </c>
      <c r="C4001" s="1" t="s">
        <v>8105</v>
      </c>
      <c r="D4001" s="2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3" t="s">
        <v>8271</v>
      </c>
      <c r="O4001" t="s">
        <v>8272</v>
      </c>
      <c r="P4001" s="16">
        <f t="shared" si="124"/>
        <v>41842.828680555554</v>
      </c>
      <c r="Q4001" s="17">
        <f t="shared" si="125"/>
        <v>2014</v>
      </c>
    </row>
    <row r="4002" spans="1:17" ht="16" hidden="1" x14ac:dyDescent="0.2">
      <c r="A4002">
        <v>4000</v>
      </c>
      <c r="B4002" s="1" t="s">
        <v>3996</v>
      </c>
      <c r="C4002" s="1" t="s">
        <v>8106</v>
      </c>
      <c r="D4002" s="2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3" t="s">
        <v>8271</v>
      </c>
      <c r="O4002" t="s">
        <v>8272</v>
      </c>
      <c r="P4002" s="16">
        <f t="shared" si="124"/>
        <v>42437.64534722222</v>
      </c>
      <c r="Q4002" s="17">
        <f t="shared" si="125"/>
        <v>2016</v>
      </c>
    </row>
    <row r="4003" spans="1:17" ht="48" hidden="1" x14ac:dyDescent="0.2">
      <c r="A4003">
        <v>4001</v>
      </c>
      <c r="B4003" s="1" t="s">
        <v>3997</v>
      </c>
      <c r="C4003" s="1" t="s">
        <v>8107</v>
      </c>
      <c r="D4003" s="2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8271</v>
      </c>
      <c r="O4003" t="s">
        <v>8272</v>
      </c>
      <c r="P4003" s="16">
        <f t="shared" si="124"/>
        <v>42775.964212962965</v>
      </c>
      <c r="Q4003" s="17">
        <f t="shared" si="125"/>
        <v>2017</v>
      </c>
    </row>
    <row r="4004" spans="1:17" ht="48" hidden="1" x14ac:dyDescent="0.2">
      <c r="A4004">
        <v>4002</v>
      </c>
      <c r="B4004" s="1" t="s">
        <v>3998</v>
      </c>
      <c r="C4004" s="1" t="s">
        <v>8108</v>
      </c>
      <c r="D4004" s="2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3" t="s">
        <v>8271</v>
      </c>
      <c r="O4004" t="s">
        <v>8272</v>
      </c>
      <c r="P4004" s="16">
        <f t="shared" si="124"/>
        <v>41879.043530092589</v>
      </c>
      <c r="Q4004" s="17">
        <f t="shared" si="125"/>
        <v>2014</v>
      </c>
    </row>
    <row r="4005" spans="1:17" ht="48" hidden="1" x14ac:dyDescent="0.2">
      <c r="A4005">
        <v>4003</v>
      </c>
      <c r="B4005" s="1" t="s">
        <v>3999</v>
      </c>
      <c r="C4005" s="1" t="s">
        <v>8071</v>
      </c>
      <c r="D4005" s="2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3" t="s">
        <v>8271</v>
      </c>
      <c r="O4005" t="s">
        <v>8272</v>
      </c>
      <c r="P4005" s="16">
        <f t="shared" si="124"/>
        <v>42020.587349537032</v>
      </c>
      <c r="Q4005" s="17">
        <f t="shared" si="125"/>
        <v>2015</v>
      </c>
    </row>
    <row r="4006" spans="1:17" ht="16" hidden="1" x14ac:dyDescent="0.2">
      <c r="A4006">
        <v>4004</v>
      </c>
      <c r="B4006" s="1" t="s">
        <v>4000</v>
      </c>
      <c r="C4006" s="1" t="s">
        <v>8109</v>
      </c>
      <c r="D4006" s="2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3" t="s">
        <v>8271</v>
      </c>
      <c r="O4006" t="s">
        <v>8272</v>
      </c>
      <c r="P4006" s="16">
        <f t="shared" si="124"/>
        <v>41890.16269675926</v>
      </c>
      <c r="Q4006" s="17">
        <f t="shared" si="125"/>
        <v>2014</v>
      </c>
    </row>
    <row r="4007" spans="1:17" ht="48" hidden="1" x14ac:dyDescent="0.2">
      <c r="A4007">
        <v>4005</v>
      </c>
      <c r="B4007" s="1" t="s">
        <v>4001</v>
      </c>
      <c r="C4007" s="1" t="s">
        <v>8110</v>
      </c>
      <c r="D4007" s="2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3" t="s">
        <v>8271</v>
      </c>
      <c r="O4007" t="s">
        <v>8272</v>
      </c>
      <c r="P4007" s="16">
        <f t="shared" si="124"/>
        <v>41872.807696759257</v>
      </c>
      <c r="Q4007" s="17">
        <f t="shared" si="125"/>
        <v>2014</v>
      </c>
    </row>
    <row r="4008" spans="1:17" ht="48" hidden="1" x14ac:dyDescent="0.2">
      <c r="A4008">
        <v>4006</v>
      </c>
      <c r="B4008" s="1" t="s">
        <v>4002</v>
      </c>
      <c r="C4008" s="1" t="s">
        <v>8111</v>
      </c>
      <c r="D4008" s="2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3" t="s">
        <v>8271</v>
      </c>
      <c r="O4008" t="s">
        <v>8272</v>
      </c>
      <c r="P4008" s="16">
        <f t="shared" si="124"/>
        <v>42391.772997685184</v>
      </c>
      <c r="Q4008" s="17">
        <f t="shared" si="125"/>
        <v>2016</v>
      </c>
    </row>
    <row r="4009" spans="1:17" ht="48" hidden="1" x14ac:dyDescent="0.2">
      <c r="A4009">
        <v>4007</v>
      </c>
      <c r="B4009" s="1" t="s">
        <v>4003</v>
      </c>
      <c r="C4009" s="1" t="s">
        <v>8112</v>
      </c>
      <c r="D4009" s="2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3" t="s">
        <v>8271</v>
      </c>
      <c r="O4009" t="s">
        <v>8272</v>
      </c>
      <c r="P4009" s="16">
        <f t="shared" si="124"/>
        <v>41848.772928240738</v>
      </c>
      <c r="Q4009" s="17">
        <f t="shared" si="125"/>
        <v>2014</v>
      </c>
    </row>
    <row r="4010" spans="1:17" ht="48" hidden="1" x14ac:dyDescent="0.2">
      <c r="A4010">
        <v>4008</v>
      </c>
      <c r="B4010" s="1" t="s">
        <v>4004</v>
      </c>
      <c r="C4010" s="1" t="s">
        <v>8113</v>
      </c>
      <c r="D4010" s="2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8271</v>
      </c>
      <c r="O4010" t="s">
        <v>8272</v>
      </c>
      <c r="P4010" s="16">
        <f t="shared" si="124"/>
        <v>42177.964201388888</v>
      </c>
      <c r="Q4010" s="17">
        <f t="shared" si="125"/>
        <v>2015</v>
      </c>
    </row>
    <row r="4011" spans="1:17" ht="48" hidden="1" x14ac:dyDescent="0.2">
      <c r="A4011">
        <v>4009</v>
      </c>
      <c r="B4011" s="1" t="s">
        <v>4005</v>
      </c>
      <c r="C4011" s="1" t="s">
        <v>8114</v>
      </c>
      <c r="D4011" s="2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8271</v>
      </c>
      <c r="O4011" t="s">
        <v>8272</v>
      </c>
      <c r="P4011" s="16">
        <f t="shared" si="124"/>
        <v>41851.700925925928</v>
      </c>
      <c r="Q4011" s="17">
        <f t="shared" si="125"/>
        <v>2014</v>
      </c>
    </row>
    <row r="4012" spans="1:17" ht="48" hidden="1" x14ac:dyDescent="0.2">
      <c r="A4012">
        <v>4010</v>
      </c>
      <c r="B4012" s="1" t="s">
        <v>4006</v>
      </c>
      <c r="C4012" s="1" t="s">
        <v>8115</v>
      </c>
      <c r="D4012" s="2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3" t="s">
        <v>8271</v>
      </c>
      <c r="O4012" t="s">
        <v>8272</v>
      </c>
      <c r="P4012" s="16">
        <f t="shared" si="124"/>
        <v>41921.770439814813</v>
      </c>
      <c r="Q4012" s="17">
        <f t="shared" si="125"/>
        <v>2014</v>
      </c>
    </row>
    <row r="4013" spans="1:17" ht="48" hidden="1" x14ac:dyDescent="0.2">
      <c r="A4013">
        <v>4011</v>
      </c>
      <c r="B4013" s="1" t="s">
        <v>4007</v>
      </c>
      <c r="C4013" s="1" t="s">
        <v>8116</v>
      </c>
      <c r="D4013" s="2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8271</v>
      </c>
      <c r="O4013" t="s">
        <v>8272</v>
      </c>
      <c r="P4013" s="16">
        <f t="shared" si="124"/>
        <v>42002.54488425926</v>
      </c>
      <c r="Q4013" s="17">
        <f t="shared" si="125"/>
        <v>2014</v>
      </c>
    </row>
    <row r="4014" spans="1:17" ht="48" hidden="1" x14ac:dyDescent="0.2">
      <c r="A4014">
        <v>4012</v>
      </c>
      <c r="B4014" s="1" t="s">
        <v>4008</v>
      </c>
      <c r="C4014" s="1" t="s">
        <v>8117</v>
      </c>
      <c r="D4014" s="2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8271</v>
      </c>
      <c r="O4014" t="s">
        <v>8272</v>
      </c>
      <c r="P4014" s="16">
        <f t="shared" si="124"/>
        <v>42096.544548611113</v>
      </c>
      <c r="Q4014" s="17">
        <f t="shared" si="125"/>
        <v>2015</v>
      </c>
    </row>
    <row r="4015" spans="1:17" ht="48" hidden="1" x14ac:dyDescent="0.2">
      <c r="A4015">
        <v>4013</v>
      </c>
      <c r="B4015" s="1" t="s">
        <v>4009</v>
      </c>
      <c r="C4015" s="1" t="s">
        <v>8118</v>
      </c>
      <c r="D4015" s="2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3" t="s">
        <v>8271</v>
      </c>
      <c r="O4015" t="s">
        <v>8272</v>
      </c>
      <c r="P4015" s="16">
        <f t="shared" si="124"/>
        <v>42021.301192129627</v>
      </c>
      <c r="Q4015" s="17">
        <f t="shared" si="125"/>
        <v>2015</v>
      </c>
    </row>
    <row r="4016" spans="1:17" ht="48" hidden="1" x14ac:dyDescent="0.2">
      <c r="A4016">
        <v>4014</v>
      </c>
      <c r="B4016" s="1" t="s">
        <v>4010</v>
      </c>
      <c r="C4016" s="1" t="s">
        <v>8119</v>
      </c>
      <c r="D4016" s="2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3" t="s">
        <v>8271</v>
      </c>
      <c r="O4016" t="s">
        <v>8272</v>
      </c>
      <c r="P4016" s="16">
        <f t="shared" si="124"/>
        <v>42419.246168981481</v>
      </c>
      <c r="Q4016" s="17">
        <f t="shared" si="125"/>
        <v>2016</v>
      </c>
    </row>
    <row r="4017" spans="1:17" ht="48" hidden="1" x14ac:dyDescent="0.2">
      <c r="A4017">
        <v>4015</v>
      </c>
      <c r="B4017" s="1" t="s">
        <v>4011</v>
      </c>
      <c r="C4017" s="1" t="s">
        <v>8120</v>
      </c>
      <c r="D4017" s="2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3" t="s">
        <v>8271</v>
      </c>
      <c r="O4017" t="s">
        <v>8272</v>
      </c>
      <c r="P4017" s="16">
        <f t="shared" si="124"/>
        <v>42174.780821759254</v>
      </c>
      <c r="Q4017" s="17">
        <f t="shared" si="125"/>
        <v>2015</v>
      </c>
    </row>
    <row r="4018" spans="1:17" ht="48" hidden="1" x14ac:dyDescent="0.2">
      <c r="A4018">
        <v>4016</v>
      </c>
      <c r="B4018" s="1" t="s">
        <v>4012</v>
      </c>
      <c r="C4018" s="1" t="s">
        <v>8121</v>
      </c>
      <c r="D4018" s="2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8271</v>
      </c>
      <c r="O4018" t="s">
        <v>8272</v>
      </c>
      <c r="P4018" s="16">
        <f t="shared" si="124"/>
        <v>41869.872685185182</v>
      </c>
      <c r="Q4018" s="17">
        <f t="shared" si="125"/>
        <v>2014</v>
      </c>
    </row>
    <row r="4019" spans="1:17" ht="48" hidden="1" x14ac:dyDescent="0.2">
      <c r="A4019">
        <v>4017</v>
      </c>
      <c r="B4019" s="1" t="s">
        <v>4013</v>
      </c>
      <c r="C4019" s="1" t="s">
        <v>8122</v>
      </c>
      <c r="D4019" s="2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3" t="s">
        <v>8271</v>
      </c>
      <c r="O4019" t="s">
        <v>8272</v>
      </c>
      <c r="P4019" s="16">
        <f t="shared" si="124"/>
        <v>41856.672152777777</v>
      </c>
      <c r="Q4019" s="17">
        <f t="shared" si="125"/>
        <v>2014</v>
      </c>
    </row>
    <row r="4020" spans="1:17" ht="32" hidden="1" x14ac:dyDescent="0.2">
      <c r="A4020">
        <v>4018</v>
      </c>
      <c r="B4020" s="1" t="s">
        <v>4014</v>
      </c>
      <c r="C4020" s="1" t="s">
        <v>8123</v>
      </c>
      <c r="D4020" s="2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8271</v>
      </c>
      <c r="O4020" t="s">
        <v>8272</v>
      </c>
      <c r="P4020" s="16">
        <f t="shared" si="124"/>
        <v>42620.91097222222</v>
      </c>
      <c r="Q4020" s="17">
        <f t="shared" si="125"/>
        <v>2016</v>
      </c>
    </row>
    <row r="4021" spans="1:17" ht="48" hidden="1" x14ac:dyDescent="0.2">
      <c r="A4021">
        <v>4019</v>
      </c>
      <c r="B4021" s="1" t="s">
        <v>4015</v>
      </c>
      <c r="C4021" s="1" t="s">
        <v>8124</v>
      </c>
      <c r="D4021" s="2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3" t="s">
        <v>8271</v>
      </c>
      <c r="O4021" t="s">
        <v>8272</v>
      </c>
      <c r="P4021" s="16">
        <f t="shared" si="124"/>
        <v>42417.675879629634</v>
      </c>
      <c r="Q4021" s="17">
        <f t="shared" si="125"/>
        <v>2016</v>
      </c>
    </row>
    <row r="4022" spans="1:17" ht="48" hidden="1" x14ac:dyDescent="0.2">
      <c r="A4022">
        <v>4020</v>
      </c>
      <c r="B4022" s="1" t="s">
        <v>4016</v>
      </c>
      <c r="C4022" s="1" t="s">
        <v>8125</v>
      </c>
      <c r="D4022" s="2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3" t="s">
        <v>8271</v>
      </c>
      <c r="O4022" t="s">
        <v>8272</v>
      </c>
      <c r="P4022" s="16">
        <f t="shared" si="124"/>
        <v>42057.190960648149</v>
      </c>
      <c r="Q4022" s="17">
        <f t="shared" si="125"/>
        <v>2015</v>
      </c>
    </row>
    <row r="4023" spans="1:17" ht="48" hidden="1" x14ac:dyDescent="0.2">
      <c r="A4023">
        <v>4021</v>
      </c>
      <c r="B4023" s="1" t="s">
        <v>4017</v>
      </c>
      <c r="C4023" s="1" t="s">
        <v>8126</v>
      </c>
      <c r="D4023" s="2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3" t="s">
        <v>8271</v>
      </c>
      <c r="O4023" t="s">
        <v>8272</v>
      </c>
      <c r="P4023" s="16">
        <f t="shared" si="124"/>
        <v>41878.911550925928</v>
      </c>
      <c r="Q4023" s="17">
        <f t="shared" si="125"/>
        <v>2014</v>
      </c>
    </row>
    <row r="4024" spans="1:17" ht="32" hidden="1" x14ac:dyDescent="0.2">
      <c r="A4024">
        <v>4022</v>
      </c>
      <c r="B4024" s="1" t="s">
        <v>4018</v>
      </c>
      <c r="C4024" s="1" t="s">
        <v>8127</v>
      </c>
      <c r="D4024" s="2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3" t="s">
        <v>8271</v>
      </c>
      <c r="O4024" t="s">
        <v>8272</v>
      </c>
      <c r="P4024" s="16">
        <f t="shared" si="124"/>
        <v>41990.584108796291</v>
      </c>
      <c r="Q4024" s="17">
        <f t="shared" si="125"/>
        <v>2014</v>
      </c>
    </row>
    <row r="4025" spans="1:17" ht="48" hidden="1" x14ac:dyDescent="0.2">
      <c r="A4025">
        <v>4023</v>
      </c>
      <c r="B4025" s="1" t="s">
        <v>4019</v>
      </c>
      <c r="C4025" s="1" t="s">
        <v>8128</v>
      </c>
      <c r="D4025" s="2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3" t="s">
        <v>8271</v>
      </c>
      <c r="O4025" t="s">
        <v>8272</v>
      </c>
      <c r="P4025" s="16">
        <f t="shared" si="124"/>
        <v>42408.999571759254</v>
      </c>
      <c r="Q4025" s="17">
        <f t="shared" si="125"/>
        <v>2016</v>
      </c>
    </row>
    <row r="4026" spans="1:17" ht="48" hidden="1" x14ac:dyDescent="0.2">
      <c r="A4026">
        <v>4024</v>
      </c>
      <c r="B4026" s="1" t="s">
        <v>4020</v>
      </c>
      <c r="C4026" s="1" t="s">
        <v>8129</v>
      </c>
      <c r="D4026" s="2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3" t="s">
        <v>8271</v>
      </c>
      <c r="O4026" t="s">
        <v>8272</v>
      </c>
      <c r="P4026" s="16">
        <f t="shared" si="124"/>
        <v>42217.670104166667</v>
      </c>
      <c r="Q4026" s="17">
        <f t="shared" si="125"/>
        <v>2015</v>
      </c>
    </row>
    <row r="4027" spans="1:17" ht="48" hidden="1" x14ac:dyDescent="0.2">
      <c r="A4027">
        <v>4025</v>
      </c>
      <c r="B4027" s="1" t="s">
        <v>4021</v>
      </c>
      <c r="C4027" s="1" t="s">
        <v>8130</v>
      </c>
      <c r="D4027" s="2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8271</v>
      </c>
      <c r="O4027" t="s">
        <v>8272</v>
      </c>
      <c r="P4027" s="16">
        <f t="shared" si="124"/>
        <v>42151.237685185188</v>
      </c>
      <c r="Q4027" s="17">
        <f t="shared" si="125"/>
        <v>2015</v>
      </c>
    </row>
    <row r="4028" spans="1:17" ht="48" hidden="1" x14ac:dyDescent="0.2">
      <c r="A4028">
        <v>4026</v>
      </c>
      <c r="B4028" s="1" t="s">
        <v>4022</v>
      </c>
      <c r="C4028" s="1" t="s">
        <v>8131</v>
      </c>
      <c r="D4028" s="2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3" t="s">
        <v>8271</v>
      </c>
      <c r="O4028" t="s">
        <v>8272</v>
      </c>
      <c r="P4028" s="16">
        <f t="shared" si="124"/>
        <v>42282.655543981484</v>
      </c>
      <c r="Q4028" s="17">
        <f t="shared" si="125"/>
        <v>2015</v>
      </c>
    </row>
    <row r="4029" spans="1:17" ht="48" hidden="1" x14ac:dyDescent="0.2">
      <c r="A4029">
        <v>4027</v>
      </c>
      <c r="B4029" s="1" t="s">
        <v>4023</v>
      </c>
      <c r="C4029" s="1" t="s">
        <v>8132</v>
      </c>
      <c r="D4029" s="2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3" t="s">
        <v>8271</v>
      </c>
      <c r="O4029" t="s">
        <v>8272</v>
      </c>
      <c r="P4029" s="16">
        <f t="shared" si="124"/>
        <v>42768.97084490741</v>
      </c>
      <c r="Q4029" s="17">
        <f t="shared" si="125"/>
        <v>2017</v>
      </c>
    </row>
    <row r="4030" spans="1:17" ht="48" hidden="1" x14ac:dyDescent="0.2">
      <c r="A4030">
        <v>4028</v>
      </c>
      <c r="B4030" s="1" t="s">
        <v>4024</v>
      </c>
      <c r="C4030" s="1" t="s">
        <v>8133</v>
      </c>
      <c r="D4030" s="2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3" t="s">
        <v>8271</v>
      </c>
      <c r="O4030" t="s">
        <v>8272</v>
      </c>
      <c r="P4030" s="16">
        <f t="shared" si="124"/>
        <v>41765.938657407409</v>
      </c>
      <c r="Q4030" s="17">
        <f t="shared" si="125"/>
        <v>2014</v>
      </c>
    </row>
    <row r="4031" spans="1:17" ht="48" hidden="1" x14ac:dyDescent="0.2">
      <c r="A4031">
        <v>4029</v>
      </c>
      <c r="B4031" s="1" t="s">
        <v>4025</v>
      </c>
      <c r="C4031" s="1" t="s">
        <v>8134</v>
      </c>
      <c r="D4031" s="2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3" t="s">
        <v>8271</v>
      </c>
      <c r="O4031" t="s">
        <v>8272</v>
      </c>
      <c r="P4031" s="16">
        <f t="shared" si="124"/>
        <v>42322.025115740747</v>
      </c>
      <c r="Q4031" s="17">
        <f t="shared" si="125"/>
        <v>2015</v>
      </c>
    </row>
    <row r="4032" spans="1:17" ht="48" hidden="1" x14ac:dyDescent="0.2">
      <c r="A4032">
        <v>4030</v>
      </c>
      <c r="B4032" s="1" t="s">
        <v>4026</v>
      </c>
      <c r="C4032" s="1" t="s">
        <v>8135</v>
      </c>
      <c r="D4032" s="2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3" t="s">
        <v>8271</v>
      </c>
      <c r="O4032" t="s">
        <v>8272</v>
      </c>
      <c r="P4032" s="16">
        <f t="shared" si="124"/>
        <v>42374.655081018514</v>
      </c>
      <c r="Q4032" s="17">
        <f t="shared" si="125"/>
        <v>2016</v>
      </c>
    </row>
    <row r="4033" spans="1:17" ht="48" hidden="1" x14ac:dyDescent="0.2">
      <c r="A4033">
        <v>4031</v>
      </c>
      <c r="B4033" s="1" t="s">
        <v>4027</v>
      </c>
      <c r="C4033" s="1" t="s">
        <v>8136</v>
      </c>
      <c r="D4033" s="2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3" t="s">
        <v>8271</v>
      </c>
      <c r="O4033" t="s">
        <v>8272</v>
      </c>
      <c r="P4033" s="16">
        <f t="shared" si="124"/>
        <v>41941.585231481484</v>
      </c>
      <c r="Q4033" s="17">
        <f t="shared" si="125"/>
        <v>2014</v>
      </c>
    </row>
    <row r="4034" spans="1:17" ht="48" hidden="1" x14ac:dyDescent="0.2">
      <c r="A4034">
        <v>4032</v>
      </c>
      <c r="B4034" s="1" t="s">
        <v>4028</v>
      </c>
      <c r="C4034" s="1" t="s">
        <v>8137</v>
      </c>
      <c r="D4034" s="2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3" t="s">
        <v>8271</v>
      </c>
      <c r="O4034" t="s">
        <v>8272</v>
      </c>
      <c r="P4034" s="16">
        <f t="shared" si="124"/>
        <v>42293.809212962966</v>
      </c>
      <c r="Q4034" s="17">
        <f t="shared" si="125"/>
        <v>2015</v>
      </c>
    </row>
    <row r="4035" spans="1:17" ht="48" hidden="1" x14ac:dyDescent="0.2">
      <c r="A4035">
        <v>4033</v>
      </c>
      <c r="B4035" s="1" t="s">
        <v>4029</v>
      </c>
      <c r="C4035" s="1" t="s">
        <v>8138</v>
      </c>
      <c r="D4035" s="2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8271</v>
      </c>
      <c r="O4035" t="s">
        <v>8272</v>
      </c>
      <c r="P4035" s="16">
        <f t="shared" ref="P4035:P4098" si="126">(((J4035/60)/60)/24)+DATE(1970,1,1)</f>
        <v>42614.268796296295</v>
      </c>
      <c r="Q4035" s="17">
        <f t="shared" ref="Q4035:Q4098" si="127">YEAR(P4035)</f>
        <v>2016</v>
      </c>
    </row>
    <row r="4036" spans="1:17" ht="48" hidden="1" x14ac:dyDescent="0.2">
      <c r="A4036">
        <v>4034</v>
      </c>
      <c r="B4036" s="1" t="s">
        <v>4030</v>
      </c>
      <c r="C4036" s="1" t="s">
        <v>8139</v>
      </c>
      <c r="D4036" s="2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3" t="s">
        <v>8271</v>
      </c>
      <c r="O4036" t="s">
        <v>8272</v>
      </c>
      <c r="P4036" s="16">
        <f t="shared" si="126"/>
        <v>42067.947337962964</v>
      </c>
      <c r="Q4036" s="17">
        <f t="shared" si="127"/>
        <v>2015</v>
      </c>
    </row>
    <row r="4037" spans="1:17" ht="32" hidden="1" x14ac:dyDescent="0.2">
      <c r="A4037">
        <v>4035</v>
      </c>
      <c r="B4037" s="1" t="s">
        <v>4031</v>
      </c>
      <c r="C4037" s="1" t="s">
        <v>8140</v>
      </c>
      <c r="D4037" s="2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3" t="s">
        <v>8271</v>
      </c>
      <c r="O4037" t="s">
        <v>8272</v>
      </c>
      <c r="P4037" s="16">
        <f t="shared" si="126"/>
        <v>41903.882951388885</v>
      </c>
      <c r="Q4037" s="17">
        <f t="shared" si="127"/>
        <v>2014</v>
      </c>
    </row>
    <row r="4038" spans="1:17" ht="48" hidden="1" x14ac:dyDescent="0.2">
      <c r="A4038">
        <v>4036</v>
      </c>
      <c r="B4038" s="1" t="s">
        <v>4032</v>
      </c>
      <c r="C4038" s="1" t="s">
        <v>7438</v>
      </c>
      <c r="D4038" s="2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3" t="s">
        <v>8271</v>
      </c>
      <c r="O4038" t="s">
        <v>8272</v>
      </c>
      <c r="P4038" s="16">
        <f t="shared" si="126"/>
        <v>41804.937083333331</v>
      </c>
      <c r="Q4038" s="17">
        <f t="shared" si="127"/>
        <v>2014</v>
      </c>
    </row>
    <row r="4039" spans="1:17" ht="48" hidden="1" x14ac:dyDescent="0.2">
      <c r="A4039">
        <v>4037</v>
      </c>
      <c r="B4039" s="1" t="s">
        <v>4033</v>
      </c>
      <c r="C4039" s="1" t="s">
        <v>8141</v>
      </c>
      <c r="D4039" s="2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3" t="s">
        <v>8271</v>
      </c>
      <c r="O4039" t="s">
        <v>8272</v>
      </c>
      <c r="P4039" s="16">
        <f t="shared" si="126"/>
        <v>42497.070775462969</v>
      </c>
      <c r="Q4039" s="17">
        <f t="shared" si="127"/>
        <v>2016</v>
      </c>
    </row>
    <row r="4040" spans="1:17" ht="48" hidden="1" x14ac:dyDescent="0.2">
      <c r="A4040">
        <v>4038</v>
      </c>
      <c r="B4040" s="1" t="s">
        <v>4034</v>
      </c>
      <c r="C4040" s="1" t="s">
        <v>8142</v>
      </c>
      <c r="D4040" s="2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3" t="s">
        <v>8271</v>
      </c>
      <c r="O4040" t="s">
        <v>8272</v>
      </c>
      <c r="P4040" s="16">
        <f t="shared" si="126"/>
        <v>41869.798726851855</v>
      </c>
      <c r="Q4040" s="17">
        <f t="shared" si="127"/>
        <v>2014</v>
      </c>
    </row>
    <row r="4041" spans="1:17" ht="32" hidden="1" x14ac:dyDescent="0.2">
      <c r="A4041">
        <v>4039</v>
      </c>
      <c r="B4041" s="1" t="s">
        <v>4035</v>
      </c>
      <c r="C4041" s="1" t="s">
        <v>8143</v>
      </c>
      <c r="D4041" s="2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3" t="s">
        <v>8271</v>
      </c>
      <c r="O4041" t="s">
        <v>8272</v>
      </c>
      <c r="P4041" s="16">
        <f t="shared" si="126"/>
        <v>42305.670914351853</v>
      </c>
      <c r="Q4041" s="17">
        <f t="shared" si="127"/>
        <v>2015</v>
      </c>
    </row>
    <row r="4042" spans="1:17" ht="48" hidden="1" x14ac:dyDescent="0.2">
      <c r="A4042">
        <v>4040</v>
      </c>
      <c r="B4042" s="1" t="s">
        <v>4036</v>
      </c>
      <c r="C4042" s="1" t="s">
        <v>8144</v>
      </c>
      <c r="D4042" s="2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3" t="s">
        <v>8271</v>
      </c>
      <c r="O4042" t="s">
        <v>8272</v>
      </c>
      <c r="P4042" s="16">
        <f t="shared" si="126"/>
        <v>42144.231527777782</v>
      </c>
      <c r="Q4042" s="17">
        <f t="shared" si="127"/>
        <v>2015</v>
      </c>
    </row>
    <row r="4043" spans="1:17" ht="32" hidden="1" x14ac:dyDescent="0.2">
      <c r="A4043">
        <v>4041</v>
      </c>
      <c r="B4043" s="1" t="s">
        <v>4037</v>
      </c>
      <c r="C4043" s="1" t="s">
        <v>8145</v>
      </c>
      <c r="D4043" s="2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8271</v>
      </c>
      <c r="O4043" t="s">
        <v>8272</v>
      </c>
      <c r="P4043" s="16">
        <f t="shared" si="126"/>
        <v>42559.474004629628</v>
      </c>
      <c r="Q4043" s="17">
        <f t="shared" si="127"/>
        <v>2016</v>
      </c>
    </row>
    <row r="4044" spans="1:17" ht="48" hidden="1" x14ac:dyDescent="0.2">
      <c r="A4044">
        <v>4042</v>
      </c>
      <c r="B4044" s="1" t="s">
        <v>4038</v>
      </c>
      <c r="C4044" s="1" t="s">
        <v>8146</v>
      </c>
      <c r="D4044" s="2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3" t="s">
        <v>8271</v>
      </c>
      <c r="O4044" t="s">
        <v>8272</v>
      </c>
      <c r="P4044" s="16">
        <f t="shared" si="126"/>
        <v>41995.084074074075</v>
      </c>
      <c r="Q4044" s="17">
        <f t="shared" si="127"/>
        <v>2014</v>
      </c>
    </row>
    <row r="4045" spans="1:17" ht="48" hidden="1" x14ac:dyDescent="0.2">
      <c r="A4045">
        <v>4043</v>
      </c>
      <c r="B4045" s="1" t="s">
        <v>4039</v>
      </c>
      <c r="C4045" s="1" t="s">
        <v>8147</v>
      </c>
      <c r="D4045" s="2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8271</v>
      </c>
      <c r="O4045" t="s">
        <v>8272</v>
      </c>
      <c r="P4045" s="16">
        <f t="shared" si="126"/>
        <v>41948.957465277781</v>
      </c>
      <c r="Q4045" s="17">
        <f t="shared" si="127"/>
        <v>2014</v>
      </c>
    </row>
    <row r="4046" spans="1:17" ht="48" hidden="1" x14ac:dyDescent="0.2">
      <c r="A4046">
        <v>4044</v>
      </c>
      <c r="B4046" s="1" t="s">
        <v>4040</v>
      </c>
      <c r="C4046" s="1" t="s">
        <v>8148</v>
      </c>
      <c r="D4046" s="2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3" t="s">
        <v>8271</v>
      </c>
      <c r="O4046" t="s">
        <v>8272</v>
      </c>
      <c r="P4046" s="16">
        <f t="shared" si="126"/>
        <v>42074.219699074078</v>
      </c>
      <c r="Q4046" s="17">
        <f t="shared" si="127"/>
        <v>2015</v>
      </c>
    </row>
    <row r="4047" spans="1:17" ht="48" hidden="1" x14ac:dyDescent="0.2">
      <c r="A4047">
        <v>4045</v>
      </c>
      <c r="B4047" s="1" t="s">
        <v>4041</v>
      </c>
      <c r="C4047" s="1" t="s">
        <v>8149</v>
      </c>
      <c r="D4047" s="2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8271</v>
      </c>
      <c r="O4047" t="s">
        <v>8272</v>
      </c>
      <c r="P4047" s="16">
        <f t="shared" si="126"/>
        <v>41842.201261574075</v>
      </c>
      <c r="Q4047" s="17">
        <f t="shared" si="127"/>
        <v>2014</v>
      </c>
    </row>
    <row r="4048" spans="1:17" ht="48" hidden="1" x14ac:dyDescent="0.2">
      <c r="A4048">
        <v>4046</v>
      </c>
      <c r="B4048" s="1" t="s">
        <v>4042</v>
      </c>
      <c r="C4048" s="1" t="s">
        <v>8150</v>
      </c>
      <c r="D4048" s="2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3" t="s">
        <v>8271</v>
      </c>
      <c r="O4048" t="s">
        <v>8272</v>
      </c>
      <c r="P4048" s="16">
        <f t="shared" si="126"/>
        <v>41904.650578703702</v>
      </c>
      <c r="Q4048" s="17">
        <f t="shared" si="127"/>
        <v>2014</v>
      </c>
    </row>
    <row r="4049" spans="1:17" ht="48" hidden="1" x14ac:dyDescent="0.2">
      <c r="A4049">
        <v>4047</v>
      </c>
      <c r="B4049" s="1" t="s">
        <v>4043</v>
      </c>
      <c r="C4049" s="1" t="s">
        <v>8151</v>
      </c>
      <c r="D4049" s="2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3" t="s">
        <v>8271</v>
      </c>
      <c r="O4049" t="s">
        <v>8272</v>
      </c>
      <c r="P4049" s="16">
        <f t="shared" si="126"/>
        <v>41991.022488425922</v>
      </c>
      <c r="Q4049" s="17">
        <f t="shared" si="127"/>
        <v>2014</v>
      </c>
    </row>
    <row r="4050" spans="1:17" ht="48" hidden="1" x14ac:dyDescent="0.2">
      <c r="A4050">
        <v>4048</v>
      </c>
      <c r="B4050" s="1" t="s">
        <v>4044</v>
      </c>
      <c r="C4050" s="1" t="s">
        <v>8152</v>
      </c>
      <c r="D4050" s="2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8271</v>
      </c>
      <c r="O4050" t="s">
        <v>8272</v>
      </c>
      <c r="P4050" s="16">
        <f t="shared" si="126"/>
        <v>42436.509108796294</v>
      </c>
      <c r="Q4050" s="17">
        <f t="shared" si="127"/>
        <v>2016</v>
      </c>
    </row>
    <row r="4051" spans="1:17" ht="48" hidden="1" x14ac:dyDescent="0.2">
      <c r="A4051">
        <v>4049</v>
      </c>
      <c r="B4051" s="1" t="s">
        <v>4045</v>
      </c>
      <c r="C4051" s="1" t="s">
        <v>8153</v>
      </c>
      <c r="D4051" s="2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3" t="s">
        <v>8271</v>
      </c>
      <c r="O4051" t="s">
        <v>8272</v>
      </c>
      <c r="P4051" s="16">
        <f t="shared" si="126"/>
        <v>42169.958506944444</v>
      </c>
      <c r="Q4051" s="17">
        <f t="shared" si="127"/>
        <v>2015</v>
      </c>
    </row>
    <row r="4052" spans="1:17" ht="48" hidden="1" x14ac:dyDescent="0.2">
      <c r="A4052">
        <v>4050</v>
      </c>
      <c r="B4052" s="1" t="s">
        <v>4046</v>
      </c>
      <c r="C4052" s="1" t="s">
        <v>8154</v>
      </c>
      <c r="D4052" s="2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3" t="s">
        <v>8271</v>
      </c>
      <c r="O4052" t="s">
        <v>8272</v>
      </c>
      <c r="P4052" s="16">
        <f t="shared" si="126"/>
        <v>41905.636469907404</v>
      </c>
      <c r="Q4052" s="17">
        <f t="shared" si="127"/>
        <v>2014</v>
      </c>
    </row>
    <row r="4053" spans="1:17" ht="48" hidden="1" x14ac:dyDescent="0.2">
      <c r="A4053">
        <v>4051</v>
      </c>
      <c r="B4053" s="1" t="s">
        <v>4047</v>
      </c>
      <c r="C4053" s="1" t="s">
        <v>8155</v>
      </c>
      <c r="D4053" s="2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3" t="s">
        <v>8271</v>
      </c>
      <c r="O4053" t="s">
        <v>8272</v>
      </c>
      <c r="P4053" s="16">
        <f t="shared" si="126"/>
        <v>41761.810150462967</v>
      </c>
      <c r="Q4053" s="17">
        <f t="shared" si="127"/>
        <v>2014</v>
      </c>
    </row>
    <row r="4054" spans="1:17" ht="64" hidden="1" x14ac:dyDescent="0.2">
      <c r="A4054">
        <v>4052</v>
      </c>
      <c r="B4054" s="1" t="s">
        <v>4048</v>
      </c>
      <c r="C4054" s="1" t="s">
        <v>8156</v>
      </c>
      <c r="D4054" s="2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3" t="s">
        <v>8271</v>
      </c>
      <c r="O4054" t="s">
        <v>8272</v>
      </c>
      <c r="P4054" s="16">
        <f t="shared" si="126"/>
        <v>41865.878657407404</v>
      </c>
      <c r="Q4054" s="17">
        <f t="shared" si="127"/>
        <v>2014</v>
      </c>
    </row>
    <row r="4055" spans="1:17" ht="48" hidden="1" x14ac:dyDescent="0.2">
      <c r="A4055">
        <v>4053</v>
      </c>
      <c r="B4055" s="1" t="s">
        <v>4049</v>
      </c>
      <c r="C4055" s="1" t="s">
        <v>8157</v>
      </c>
      <c r="D4055" s="2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8271</v>
      </c>
      <c r="O4055" t="s">
        <v>8272</v>
      </c>
      <c r="P4055" s="16">
        <f t="shared" si="126"/>
        <v>41928.690138888887</v>
      </c>
      <c r="Q4055" s="17">
        <f t="shared" si="127"/>
        <v>2014</v>
      </c>
    </row>
    <row r="4056" spans="1:17" ht="48" hidden="1" x14ac:dyDescent="0.2">
      <c r="A4056">
        <v>4054</v>
      </c>
      <c r="B4056" s="1" t="s">
        <v>4050</v>
      </c>
      <c r="C4056" s="1" t="s">
        <v>8158</v>
      </c>
      <c r="D4056" s="2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3" t="s">
        <v>8271</v>
      </c>
      <c r="O4056" t="s">
        <v>8272</v>
      </c>
      <c r="P4056" s="16">
        <f t="shared" si="126"/>
        <v>42613.841261574074</v>
      </c>
      <c r="Q4056" s="17">
        <f t="shared" si="127"/>
        <v>2016</v>
      </c>
    </row>
    <row r="4057" spans="1:17" ht="48" hidden="1" x14ac:dyDescent="0.2">
      <c r="A4057">
        <v>4055</v>
      </c>
      <c r="B4057" s="1" t="s">
        <v>4051</v>
      </c>
      <c r="C4057" s="1" t="s">
        <v>8159</v>
      </c>
      <c r="D4057" s="2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8271</v>
      </c>
      <c r="O4057" t="s">
        <v>8272</v>
      </c>
      <c r="P4057" s="16">
        <f t="shared" si="126"/>
        <v>41779.648506944446</v>
      </c>
      <c r="Q4057" s="17">
        <f t="shared" si="127"/>
        <v>2014</v>
      </c>
    </row>
    <row r="4058" spans="1:17" ht="48" hidden="1" x14ac:dyDescent="0.2">
      <c r="A4058">
        <v>4056</v>
      </c>
      <c r="B4058" s="1" t="s">
        <v>4052</v>
      </c>
      <c r="C4058" s="1" t="s">
        <v>8160</v>
      </c>
      <c r="D4058" s="2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3" t="s">
        <v>8271</v>
      </c>
      <c r="O4058" t="s">
        <v>8272</v>
      </c>
      <c r="P4058" s="16">
        <f t="shared" si="126"/>
        <v>42534.933321759265</v>
      </c>
      <c r="Q4058" s="17">
        <f t="shared" si="127"/>
        <v>2016</v>
      </c>
    </row>
    <row r="4059" spans="1:17" ht="48" hidden="1" x14ac:dyDescent="0.2">
      <c r="A4059">
        <v>4057</v>
      </c>
      <c r="B4059" s="1" t="s">
        <v>4053</v>
      </c>
      <c r="C4059" s="1" t="s">
        <v>8161</v>
      </c>
      <c r="D4059" s="2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8271</v>
      </c>
      <c r="O4059" t="s">
        <v>8272</v>
      </c>
      <c r="P4059" s="16">
        <f t="shared" si="126"/>
        <v>42310.968518518523</v>
      </c>
      <c r="Q4059" s="17">
        <f t="shared" si="127"/>
        <v>2015</v>
      </c>
    </row>
    <row r="4060" spans="1:17" ht="48" hidden="1" x14ac:dyDescent="0.2">
      <c r="A4060">
        <v>4058</v>
      </c>
      <c r="B4060" s="1" t="s">
        <v>4054</v>
      </c>
      <c r="C4060" s="1" t="s">
        <v>8162</v>
      </c>
      <c r="D4060" s="2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3" t="s">
        <v>8271</v>
      </c>
      <c r="O4060" t="s">
        <v>8272</v>
      </c>
      <c r="P4060" s="16">
        <f t="shared" si="126"/>
        <v>42446.060694444444</v>
      </c>
      <c r="Q4060" s="17">
        <f t="shared" si="127"/>
        <v>2016</v>
      </c>
    </row>
    <row r="4061" spans="1:17" ht="48" hidden="1" x14ac:dyDescent="0.2">
      <c r="A4061">
        <v>4059</v>
      </c>
      <c r="B4061" s="1" t="s">
        <v>4055</v>
      </c>
      <c r="C4061" s="1" t="s">
        <v>8163</v>
      </c>
      <c r="D4061" s="2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8271</v>
      </c>
      <c r="O4061" t="s">
        <v>8272</v>
      </c>
      <c r="P4061" s="16">
        <f t="shared" si="126"/>
        <v>41866.640648148146</v>
      </c>
      <c r="Q4061" s="17">
        <f t="shared" si="127"/>
        <v>2014</v>
      </c>
    </row>
    <row r="4062" spans="1:17" ht="48" hidden="1" x14ac:dyDescent="0.2">
      <c r="A4062">
        <v>4060</v>
      </c>
      <c r="B4062" s="1" t="s">
        <v>4056</v>
      </c>
      <c r="C4062" s="1" t="s">
        <v>8164</v>
      </c>
      <c r="D4062" s="2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8271</v>
      </c>
      <c r="O4062" t="s">
        <v>8272</v>
      </c>
      <c r="P4062" s="16">
        <f t="shared" si="126"/>
        <v>41779.695092592592</v>
      </c>
      <c r="Q4062" s="17">
        <f t="shared" si="127"/>
        <v>2014</v>
      </c>
    </row>
    <row r="4063" spans="1:17" ht="32" hidden="1" x14ac:dyDescent="0.2">
      <c r="A4063">
        <v>4061</v>
      </c>
      <c r="B4063" s="1" t="s">
        <v>4057</v>
      </c>
      <c r="C4063" s="1" t="s">
        <v>8165</v>
      </c>
      <c r="D4063" s="2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3" t="s">
        <v>8271</v>
      </c>
      <c r="O4063" t="s">
        <v>8272</v>
      </c>
      <c r="P4063" s="16">
        <f t="shared" si="126"/>
        <v>42421.141469907408</v>
      </c>
      <c r="Q4063" s="17">
        <f t="shared" si="127"/>
        <v>2016</v>
      </c>
    </row>
    <row r="4064" spans="1:17" ht="48" hidden="1" x14ac:dyDescent="0.2">
      <c r="A4064">
        <v>4062</v>
      </c>
      <c r="B4064" s="1" t="s">
        <v>4058</v>
      </c>
      <c r="C4064" s="1" t="s">
        <v>8166</v>
      </c>
      <c r="D4064" s="2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3" t="s">
        <v>8271</v>
      </c>
      <c r="O4064" t="s">
        <v>8272</v>
      </c>
      <c r="P4064" s="16">
        <f t="shared" si="126"/>
        <v>42523.739212962959</v>
      </c>
      <c r="Q4064" s="17">
        <f t="shared" si="127"/>
        <v>2016</v>
      </c>
    </row>
    <row r="4065" spans="1:17" ht="48" hidden="1" x14ac:dyDescent="0.2">
      <c r="A4065">
        <v>4063</v>
      </c>
      <c r="B4065" s="1" t="s">
        <v>4059</v>
      </c>
      <c r="C4065" s="1" t="s">
        <v>8167</v>
      </c>
      <c r="D4065" s="2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8271</v>
      </c>
      <c r="O4065" t="s">
        <v>8272</v>
      </c>
      <c r="P4065" s="16">
        <f t="shared" si="126"/>
        <v>41787.681527777779</v>
      </c>
      <c r="Q4065" s="17">
        <f t="shared" si="127"/>
        <v>2014</v>
      </c>
    </row>
    <row r="4066" spans="1:17" ht="48" hidden="1" x14ac:dyDescent="0.2">
      <c r="A4066">
        <v>4064</v>
      </c>
      <c r="B4066" s="1" t="s">
        <v>4060</v>
      </c>
      <c r="C4066" s="1" t="s">
        <v>8168</v>
      </c>
      <c r="D4066" s="2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8271</v>
      </c>
      <c r="O4066" t="s">
        <v>8272</v>
      </c>
      <c r="P4066" s="16">
        <f t="shared" si="126"/>
        <v>42093.588263888887</v>
      </c>
      <c r="Q4066" s="17">
        <f t="shared" si="127"/>
        <v>2015</v>
      </c>
    </row>
    <row r="4067" spans="1:17" ht="32" hidden="1" x14ac:dyDescent="0.2">
      <c r="A4067">
        <v>4065</v>
      </c>
      <c r="B4067" s="1" t="s">
        <v>4061</v>
      </c>
      <c r="C4067" s="1" t="s">
        <v>8169</v>
      </c>
      <c r="D4067" s="2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3" t="s">
        <v>8271</v>
      </c>
      <c r="O4067" t="s">
        <v>8272</v>
      </c>
      <c r="P4067" s="16">
        <f t="shared" si="126"/>
        <v>41833.951516203706</v>
      </c>
      <c r="Q4067" s="17">
        <f t="shared" si="127"/>
        <v>2014</v>
      </c>
    </row>
    <row r="4068" spans="1:17" ht="48" hidden="1" x14ac:dyDescent="0.2">
      <c r="A4068">
        <v>4066</v>
      </c>
      <c r="B4068" s="1" t="s">
        <v>4062</v>
      </c>
      <c r="C4068" s="1" t="s">
        <v>8170</v>
      </c>
      <c r="D4068" s="2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3" t="s">
        <v>8271</v>
      </c>
      <c r="O4068" t="s">
        <v>8272</v>
      </c>
      <c r="P4068" s="16">
        <f t="shared" si="126"/>
        <v>42479.039212962962</v>
      </c>
      <c r="Q4068" s="17">
        <f t="shared" si="127"/>
        <v>2016</v>
      </c>
    </row>
    <row r="4069" spans="1:17" ht="48" hidden="1" x14ac:dyDescent="0.2">
      <c r="A4069">
        <v>4067</v>
      </c>
      <c r="B4069" s="1" t="s">
        <v>4063</v>
      </c>
      <c r="C4069" s="1" t="s">
        <v>7998</v>
      </c>
      <c r="D4069" s="2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3" t="s">
        <v>8271</v>
      </c>
      <c r="O4069" t="s">
        <v>8272</v>
      </c>
      <c r="P4069" s="16">
        <f t="shared" si="126"/>
        <v>42235.117476851854</v>
      </c>
      <c r="Q4069" s="17">
        <f t="shared" si="127"/>
        <v>2015</v>
      </c>
    </row>
    <row r="4070" spans="1:17" ht="32" hidden="1" x14ac:dyDescent="0.2">
      <c r="A4070">
        <v>4068</v>
      </c>
      <c r="B4070" s="1" t="s">
        <v>4064</v>
      </c>
      <c r="C4070" s="1" t="s">
        <v>8171</v>
      </c>
      <c r="D4070" s="2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3" t="s">
        <v>8271</v>
      </c>
      <c r="O4070" t="s">
        <v>8272</v>
      </c>
      <c r="P4070" s="16">
        <f t="shared" si="126"/>
        <v>42718.963599537034</v>
      </c>
      <c r="Q4070" s="17">
        <f t="shared" si="127"/>
        <v>2016</v>
      </c>
    </row>
    <row r="4071" spans="1:17" ht="48" hidden="1" x14ac:dyDescent="0.2">
      <c r="A4071">
        <v>4069</v>
      </c>
      <c r="B4071" s="1" t="s">
        <v>4065</v>
      </c>
      <c r="C4071" s="1" t="s">
        <v>8172</v>
      </c>
      <c r="D4071" s="2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8271</v>
      </c>
      <c r="O4071" t="s">
        <v>8272</v>
      </c>
      <c r="P4071" s="16">
        <f t="shared" si="126"/>
        <v>42022.661527777775</v>
      </c>
      <c r="Q4071" s="17">
        <f t="shared" si="127"/>
        <v>2015</v>
      </c>
    </row>
    <row r="4072" spans="1:17" ht="32" hidden="1" x14ac:dyDescent="0.2">
      <c r="A4072">
        <v>4070</v>
      </c>
      <c r="B4072" s="1" t="s">
        <v>4066</v>
      </c>
      <c r="C4072" s="1" t="s">
        <v>8173</v>
      </c>
      <c r="D4072" s="2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3" t="s">
        <v>8271</v>
      </c>
      <c r="O4072" t="s">
        <v>8272</v>
      </c>
      <c r="P4072" s="16">
        <f t="shared" si="126"/>
        <v>42031.666898148149</v>
      </c>
      <c r="Q4072" s="17">
        <f t="shared" si="127"/>
        <v>2015</v>
      </c>
    </row>
    <row r="4073" spans="1:17" ht="48" hidden="1" x14ac:dyDescent="0.2">
      <c r="A4073">
        <v>4071</v>
      </c>
      <c r="B4073" s="1" t="s">
        <v>4067</v>
      </c>
      <c r="C4073" s="1" t="s">
        <v>8174</v>
      </c>
      <c r="D4073" s="2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8271</v>
      </c>
      <c r="O4073" t="s">
        <v>8272</v>
      </c>
      <c r="P4073" s="16">
        <f t="shared" si="126"/>
        <v>42700.804756944446</v>
      </c>
      <c r="Q4073" s="17">
        <f t="shared" si="127"/>
        <v>2016</v>
      </c>
    </row>
    <row r="4074" spans="1:17" ht="48" hidden="1" x14ac:dyDescent="0.2">
      <c r="A4074">
        <v>4072</v>
      </c>
      <c r="B4074" s="1" t="s">
        <v>4068</v>
      </c>
      <c r="C4074" s="1" t="s">
        <v>8175</v>
      </c>
      <c r="D4074" s="2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8271</v>
      </c>
      <c r="O4074" t="s">
        <v>8272</v>
      </c>
      <c r="P4074" s="16">
        <f t="shared" si="126"/>
        <v>41812.77443287037</v>
      </c>
      <c r="Q4074" s="17">
        <f t="shared" si="127"/>
        <v>2014</v>
      </c>
    </row>
    <row r="4075" spans="1:17" ht="48" hidden="1" x14ac:dyDescent="0.2">
      <c r="A4075">
        <v>4073</v>
      </c>
      <c r="B4075" s="1" t="s">
        <v>4069</v>
      </c>
      <c r="C4075" s="1" t="s">
        <v>8176</v>
      </c>
      <c r="D4075" s="2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3" t="s">
        <v>8271</v>
      </c>
      <c r="O4075" t="s">
        <v>8272</v>
      </c>
      <c r="P4075" s="16">
        <f t="shared" si="126"/>
        <v>42078.34520833334</v>
      </c>
      <c r="Q4075" s="17">
        <f t="shared" si="127"/>
        <v>2015</v>
      </c>
    </row>
    <row r="4076" spans="1:17" ht="48" hidden="1" x14ac:dyDescent="0.2">
      <c r="A4076">
        <v>4074</v>
      </c>
      <c r="B4076" s="1" t="s">
        <v>4070</v>
      </c>
      <c r="C4076" s="1" t="s">
        <v>8177</v>
      </c>
      <c r="D4076" s="2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8271</v>
      </c>
      <c r="O4076" t="s">
        <v>8272</v>
      </c>
      <c r="P4076" s="16">
        <f t="shared" si="126"/>
        <v>42283.552951388891</v>
      </c>
      <c r="Q4076" s="17">
        <f t="shared" si="127"/>
        <v>2015</v>
      </c>
    </row>
    <row r="4077" spans="1:17" ht="48" hidden="1" x14ac:dyDescent="0.2">
      <c r="A4077">
        <v>4075</v>
      </c>
      <c r="B4077" s="1" t="s">
        <v>4071</v>
      </c>
      <c r="C4077" s="1" t="s">
        <v>8178</v>
      </c>
      <c r="D4077" s="2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8271</v>
      </c>
      <c r="O4077" t="s">
        <v>8272</v>
      </c>
      <c r="P4077" s="16">
        <f t="shared" si="126"/>
        <v>41779.045937499999</v>
      </c>
      <c r="Q4077" s="17">
        <f t="shared" si="127"/>
        <v>2014</v>
      </c>
    </row>
    <row r="4078" spans="1:17" ht="48" hidden="1" x14ac:dyDescent="0.2">
      <c r="A4078">
        <v>4076</v>
      </c>
      <c r="B4078" s="1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3" t="s">
        <v>8271</v>
      </c>
      <c r="O4078" t="s">
        <v>8272</v>
      </c>
      <c r="P4078" s="16">
        <f t="shared" si="126"/>
        <v>41905.795706018522</v>
      </c>
      <c r="Q4078" s="17">
        <f t="shared" si="127"/>
        <v>2014</v>
      </c>
    </row>
    <row r="4079" spans="1:17" ht="48" hidden="1" x14ac:dyDescent="0.2">
      <c r="A4079">
        <v>4077</v>
      </c>
      <c r="B4079" s="1" t="s">
        <v>4073</v>
      </c>
      <c r="C4079" s="1" t="s">
        <v>8180</v>
      </c>
      <c r="D4079" s="2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3" t="s">
        <v>8271</v>
      </c>
      <c r="O4079" t="s">
        <v>8272</v>
      </c>
      <c r="P4079" s="16">
        <f t="shared" si="126"/>
        <v>42695.7105787037</v>
      </c>
      <c r="Q4079" s="17">
        <f t="shared" si="127"/>
        <v>2016</v>
      </c>
    </row>
    <row r="4080" spans="1:17" ht="48" hidden="1" x14ac:dyDescent="0.2">
      <c r="A4080">
        <v>4078</v>
      </c>
      <c r="B4080" s="1" t="s">
        <v>4074</v>
      </c>
      <c r="C4080" s="1" t="s">
        <v>8181</v>
      </c>
      <c r="D4080" s="2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8271</v>
      </c>
      <c r="O4080" t="s">
        <v>8272</v>
      </c>
      <c r="P4080" s="16">
        <f t="shared" si="126"/>
        <v>42732.787523148145</v>
      </c>
      <c r="Q4080" s="17">
        <f t="shared" si="127"/>
        <v>2016</v>
      </c>
    </row>
    <row r="4081" spans="1:17" ht="48" hidden="1" x14ac:dyDescent="0.2">
      <c r="A4081">
        <v>4079</v>
      </c>
      <c r="B4081" s="1" t="s">
        <v>4075</v>
      </c>
      <c r="C4081" s="1" t="s">
        <v>8182</v>
      </c>
      <c r="D4081" s="2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3" t="s">
        <v>8271</v>
      </c>
      <c r="O4081" t="s">
        <v>8272</v>
      </c>
      <c r="P4081" s="16">
        <f t="shared" si="126"/>
        <v>42510.938900462963</v>
      </c>
      <c r="Q4081" s="17">
        <f t="shared" si="127"/>
        <v>2016</v>
      </c>
    </row>
    <row r="4082" spans="1:17" ht="48" hidden="1" x14ac:dyDescent="0.2">
      <c r="A4082">
        <v>4080</v>
      </c>
      <c r="B4082" s="1" t="s">
        <v>4076</v>
      </c>
      <c r="C4082" s="1" t="s">
        <v>8183</v>
      </c>
      <c r="D4082" s="2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3" t="s">
        <v>8271</v>
      </c>
      <c r="O4082" t="s">
        <v>8272</v>
      </c>
      <c r="P4082" s="16">
        <f t="shared" si="126"/>
        <v>42511.698101851856</v>
      </c>
      <c r="Q4082" s="17">
        <f t="shared" si="127"/>
        <v>2016</v>
      </c>
    </row>
    <row r="4083" spans="1:17" ht="48" hidden="1" x14ac:dyDescent="0.2">
      <c r="A4083">
        <v>4081</v>
      </c>
      <c r="B4083" s="1" t="s">
        <v>4077</v>
      </c>
      <c r="C4083" s="1" t="s">
        <v>8184</v>
      </c>
      <c r="D4083" s="2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3" t="s">
        <v>8271</v>
      </c>
      <c r="O4083" t="s">
        <v>8272</v>
      </c>
      <c r="P4083" s="16">
        <f t="shared" si="126"/>
        <v>42041.581307870365</v>
      </c>
      <c r="Q4083" s="17">
        <f t="shared" si="127"/>
        <v>2015</v>
      </c>
    </row>
    <row r="4084" spans="1:17" ht="48" hidden="1" x14ac:dyDescent="0.2">
      <c r="A4084">
        <v>4082</v>
      </c>
      <c r="B4084" s="1" t="s">
        <v>4078</v>
      </c>
      <c r="C4084" s="1" t="s">
        <v>8185</v>
      </c>
      <c r="D4084" s="2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3" t="s">
        <v>8271</v>
      </c>
      <c r="O4084" t="s">
        <v>8272</v>
      </c>
      <c r="P4084" s="16">
        <f t="shared" si="126"/>
        <v>42307.189270833333</v>
      </c>
      <c r="Q4084" s="17">
        <f t="shared" si="127"/>
        <v>2015</v>
      </c>
    </row>
    <row r="4085" spans="1:17" ht="48" hidden="1" x14ac:dyDescent="0.2">
      <c r="A4085">
        <v>4083</v>
      </c>
      <c r="B4085" s="1" t="s">
        <v>4079</v>
      </c>
      <c r="C4085" s="1" t="s">
        <v>8186</v>
      </c>
      <c r="D4085" s="2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3" t="s">
        <v>8271</v>
      </c>
      <c r="O4085" t="s">
        <v>8272</v>
      </c>
      <c r="P4085" s="16">
        <f t="shared" si="126"/>
        <v>42353.761759259258</v>
      </c>
      <c r="Q4085" s="17">
        <f t="shared" si="127"/>
        <v>2015</v>
      </c>
    </row>
    <row r="4086" spans="1:17" ht="48" hidden="1" x14ac:dyDescent="0.2">
      <c r="A4086">
        <v>4084</v>
      </c>
      <c r="B4086" s="1" t="s">
        <v>4080</v>
      </c>
      <c r="C4086" s="1" t="s">
        <v>8187</v>
      </c>
      <c r="D4086" s="2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8271</v>
      </c>
      <c r="O4086" t="s">
        <v>8272</v>
      </c>
      <c r="P4086" s="16">
        <f t="shared" si="126"/>
        <v>42622.436412037037</v>
      </c>
      <c r="Q4086" s="17">
        <f t="shared" si="127"/>
        <v>2016</v>
      </c>
    </row>
    <row r="4087" spans="1:17" ht="48" hidden="1" x14ac:dyDescent="0.2">
      <c r="A4087">
        <v>4085</v>
      </c>
      <c r="B4087" s="1" t="s">
        <v>4081</v>
      </c>
      <c r="C4087" s="1" t="s">
        <v>8188</v>
      </c>
      <c r="D4087" s="2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3" t="s">
        <v>8271</v>
      </c>
      <c r="O4087" t="s">
        <v>8272</v>
      </c>
      <c r="P4087" s="16">
        <f t="shared" si="126"/>
        <v>42058.603877314818</v>
      </c>
      <c r="Q4087" s="17">
        <f t="shared" si="127"/>
        <v>2015</v>
      </c>
    </row>
    <row r="4088" spans="1:17" ht="48" hidden="1" x14ac:dyDescent="0.2">
      <c r="A4088">
        <v>4086</v>
      </c>
      <c r="B4088" s="1" t="s">
        <v>4082</v>
      </c>
      <c r="C4088" s="1" t="s">
        <v>8189</v>
      </c>
      <c r="D4088" s="2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3" t="s">
        <v>8271</v>
      </c>
      <c r="O4088" t="s">
        <v>8272</v>
      </c>
      <c r="P4088" s="16">
        <f t="shared" si="126"/>
        <v>42304.940960648149</v>
      </c>
      <c r="Q4088" s="17">
        <f t="shared" si="127"/>
        <v>2015</v>
      </c>
    </row>
    <row r="4089" spans="1:17" ht="16" hidden="1" x14ac:dyDescent="0.2">
      <c r="A4089">
        <v>4087</v>
      </c>
      <c r="B4089" s="1" t="s">
        <v>4083</v>
      </c>
      <c r="C4089" s="1" t="s">
        <v>8190</v>
      </c>
      <c r="D4089" s="2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3" t="s">
        <v>8271</v>
      </c>
      <c r="O4089" t="s">
        <v>8272</v>
      </c>
      <c r="P4089" s="16">
        <f t="shared" si="126"/>
        <v>42538.742893518516</v>
      </c>
      <c r="Q4089" s="17">
        <f t="shared" si="127"/>
        <v>2016</v>
      </c>
    </row>
    <row r="4090" spans="1:17" ht="48" hidden="1" x14ac:dyDescent="0.2">
      <c r="A4090">
        <v>4088</v>
      </c>
      <c r="B4090" s="1" t="s">
        <v>4084</v>
      </c>
      <c r="C4090" s="1" t="s">
        <v>8191</v>
      </c>
      <c r="D4090" s="2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8271</v>
      </c>
      <c r="O4090" t="s">
        <v>8272</v>
      </c>
      <c r="P4090" s="16">
        <f t="shared" si="126"/>
        <v>41990.612546296295</v>
      </c>
      <c r="Q4090" s="17">
        <f t="shared" si="127"/>
        <v>2014</v>
      </c>
    </row>
    <row r="4091" spans="1:17" ht="48" hidden="1" x14ac:dyDescent="0.2">
      <c r="A4091">
        <v>4089</v>
      </c>
      <c r="B4091" s="1" t="s">
        <v>4085</v>
      </c>
      <c r="C4091" s="1" t="s">
        <v>8192</v>
      </c>
      <c r="D4091" s="2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3" t="s">
        <v>8271</v>
      </c>
      <c r="O4091" t="s">
        <v>8272</v>
      </c>
      <c r="P4091" s="16">
        <f t="shared" si="126"/>
        <v>42122.732499999998</v>
      </c>
      <c r="Q4091" s="17">
        <f t="shared" si="127"/>
        <v>2015</v>
      </c>
    </row>
    <row r="4092" spans="1:17" ht="48" hidden="1" x14ac:dyDescent="0.2">
      <c r="A4092">
        <v>4090</v>
      </c>
      <c r="B4092" s="1" t="s">
        <v>4086</v>
      </c>
      <c r="C4092" s="1" t="s">
        <v>8193</v>
      </c>
      <c r="D4092" s="2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3" t="s">
        <v>8271</v>
      </c>
      <c r="O4092" t="s">
        <v>8272</v>
      </c>
      <c r="P4092" s="16">
        <f t="shared" si="126"/>
        <v>42209.67288194444</v>
      </c>
      <c r="Q4092" s="17">
        <f t="shared" si="127"/>
        <v>2015</v>
      </c>
    </row>
    <row r="4093" spans="1:17" ht="48" hidden="1" x14ac:dyDescent="0.2">
      <c r="A4093">
        <v>4091</v>
      </c>
      <c r="B4093" s="1" t="s">
        <v>4087</v>
      </c>
      <c r="C4093" s="1" t="s">
        <v>8194</v>
      </c>
      <c r="D4093" s="2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3" t="s">
        <v>8271</v>
      </c>
      <c r="O4093" t="s">
        <v>8272</v>
      </c>
      <c r="P4093" s="16">
        <f t="shared" si="126"/>
        <v>41990.506377314814</v>
      </c>
      <c r="Q4093" s="17">
        <f t="shared" si="127"/>
        <v>2014</v>
      </c>
    </row>
    <row r="4094" spans="1:17" ht="48" hidden="1" x14ac:dyDescent="0.2">
      <c r="A4094">
        <v>4092</v>
      </c>
      <c r="B4094" s="1" t="s">
        <v>4088</v>
      </c>
      <c r="C4094" s="1" t="s">
        <v>8195</v>
      </c>
      <c r="D4094" s="2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3" t="s">
        <v>8271</v>
      </c>
      <c r="O4094" t="s">
        <v>8272</v>
      </c>
      <c r="P4094" s="16">
        <f t="shared" si="126"/>
        <v>42039.194988425923</v>
      </c>
      <c r="Q4094" s="17">
        <f t="shared" si="127"/>
        <v>2015</v>
      </c>
    </row>
    <row r="4095" spans="1:17" ht="48" hidden="1" x14ac:dyDescent="0.2">
      <c r="A4095">
        <v>4093</v>
      </c>
      <c r="B4095" s="1" t="s">
        <v>4089</v>
      </c>
      <c r="C4095" s="1" t="s">
        <v>8196</v>
      </c>
      <c r="D4095" s="2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8271</v>
      </c>
      <c r="O4095" t="s">
        <v>8272</v>
      </c>
      <c r="P4095" s="16">
        <f t="shared" si="126"/>
        <v>42178.815891203703</v>
      </c>
      <c r="Q4095" s="17">
        <f t="shared" si="127"/>
        <v>2015</v>
      </c>
    </row>
    <row r="4096" spans="1:17" ht="48" hidden="1" x14ac:dyDescent="0.2">
      <c r="A4096">
        <v>4094</v>
      </c>
      <c r="B4096" s="1" t="s">
        <v>4090</v>
      </c>
      <c r="C4096" s="1" t="s">
        <v>8197</v>
      </c>
      <c r="D4096" s="2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3" t="s">
        <v>8271</v>
      </c>
      <c r="O4096" t="s">
        <v>8272</v>
      </c>
      <c r="P4096" s="16">
        <f t="shared" si="126"/>
        <v>41890.086805555555</v>
      </c>
      <c r="Q4096" s="17">
        <f t="shared" si="127"/>
        <v>2014</v>
      </c>
    </row>
    <row r="4097" spans="1:17" ht="32" hidden="1" x14ac:dyDescent="0.2">
      <c r="A4097">
        <v>4095</v>
      </c>
      <c r="B4097" s="1" t="s">
        <v>4091</v>
      </c>
      <c r="C4097" s="1" t="s">
        <v>8198</v>
      </c>
      <c r="D4097" s="2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8271</v>
      </c>
      <c r="O4097" t="s">
        <v>8272</v>
      </c>
      <c r="P4097" s="16">
        <f t="shared" si="126"/>
        <v>42693.031828703708</v>
      </c>
      <c r="Q4097" s="17">
        <f t="shared" si="127"/>
        <v>2016</v>
      </c>
    </row>
    <row r="4098" spans="1:17" ht="48" hidden="1" x14ac:dyDescent="0.2">
      <c r="A4098">
        <v>4096</v>
      </c>
      <c r="B4098" s="1" t="s">
        <v>4092</v>
      </c>
      <c r="C4098" s="1" t="s">
        <v>8199</v>
      </c>
      <c r="D4098" s="2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8271</v>
      </c>
      <c r="O4098" t="s">
        <v>8272</v>
      </c>
      <c r="P4098" s="16">
        <f t="shared" si="126"/>
        <v>42750.530312499999</v>
      </c>
      <c r="Q4098" s="17">
        <f t="shared" si="127"/>
        <v>2017</v>
      </c>
    </row>
    <row r="4099" spans="1:17" ht="48" hidden="1" x14ac:dyDescent="0.2">
      <c r="A4099">
        <v>4097</v>
      </c>
      <c r="B4099" s="1" t="s">
        <v>4093</v>
      </c>
      <c r="C4099" s="1" t="s">
        <v>8200</v>
      </c>
      <c r="D4099" s="2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8271</v>
      </c>
      <c r="O4099" t="s">
        <v>8272</v>
      </c>
      <c r="P4099" s="16">
        <f t="shared" ref="P4099:P4115" si="128">(((J4099/60)/60)/24)+DATE(1970,1,1)</f>
        <v>42344.824502314819</v>
      </c>
      <c r="Q4099" s="17">
        <f t="shared" ref="Q4099:Q4115" si="129">YEAR(P4099)</f>
        <v>2015</v>
      </c>
    </row>
    <row r="4100" spans="1:17" ht="48" hidden="1" x14ac:dyDescent="0.2">
      <c r="A4100">
        <v>4098</v>
      </c>
      <c r="B4100" s="1" t="s">
        <v>4094</v>
      </c>
      <c r="C4100" s="1" t="s">
        <v>8201</v>
      </c>
      <c r="D4100" s="2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3" t="s">
        <v>8271</v>
      </c>
      <c r="O4100" t="s">
        <v>8272</v>
      </c>
      <c r="P4100" s="16">
        <f t="shared" si="128"/>
        <v>42495.722187499996</v>
      </c>
      <c r="Q4100" s="17">
        <f t="shared" si="129"/>
        <v>2016</v>
      </c>
    </row>
    <row r="4101" spans="1:17" ht="48" hidden="1" x14ac:dyDescent="0.2">
      <c r="A4101">
        <v>4099</v>
      </c>
      <c r="B4101" s="1" t="s">
        <v>4095</v>
      </c>
      <c r="C4101" s="1" t="s">
        <v>8202</v>
      </c>
      <c r="D4101" s="2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3" t="s">
        <v>8271</v>
      </c>
      <c r="O4101" t="s">
        <v>8272</v>
      </c>
      <c r="P4101" s="16">
        <f t="shared" si="128"/>
        <v>42570.850381944445</v>
      </c>
      <c r="Q4101" s="17">
        <f t="shared" si="129"/>
        <v>2016</v>
      </c>
    </row>
    <row r="4102" spans="1:17" ht="32" hidden="1" x14ac:dyDescent="0.2">
      <c r="A4102">
        <v>4100</v>
      </c>
      <c r="B4102" s="1" t="s">
        <v>4096</v>
      </c>
      <c r="C4102" s="1" t="s">
        <v>8203</v>
      </c>
      <c r="D4102" s="2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3" t="s">
        <v>8271</v>
      </c>
      <c r="O4102" t="s">
        <v>8272</v>
      </c>
      <c r="P4102" s="16">
        <f t="shared" si="128"/>
        <v>41927.124884259261</v>
      </c>
      <c r="Q4102" s="17">
        <f t="shared" si="129"/>
        <v>2014</v>
      </c>
    </row>
    <row r="4103" spans="1:17" ht="48" hidden="1" x14ac:dyDescent="0.2">
      <c r="A4103">
        <v>4101</v>
      </c>
      <c r="B4103" s="1" t="s">
        <v>4097</v>
      </c>
      <c r="C4103" s="1" t="s">
        <v>8204</v>
      </c>
      <c r="D4103" s="2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3" t="s">
        <v>8271</v>
      </c>
      <c r="O4103" t="s">
        <v>8272</v>
      </c>
      <c r="P4103" s="16">
        <f t="shared" si="128"/>
        <v>42730.903726851851</v>
      </c>
      <c r="Q4103" s="17">
        <f t="shared" si="129"/>
        <v>2016</v>
      </c>
    </row>
    <row r="4104" spans="1:17" ht="48" hidden="1" x14ac:dyDescent="0.2">
      <c r="A4104">
        <v>4102</v>
      </c>
      <c r="B4104" s="1" t="s">
        <v>4098</v>
      </c>
      <c r="C4104" s="1" t="s">
        <v>8205</v>
      </c>
      <c r="D4104" s="2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3" t="s">
        <v>8271</v>
      </c>
      <c r="O4104" t="s">
        <v>8272</v>
      </c>
      <c r="P4104" s="16">
        <f t="shared" si="128"/>
        <v>42475.848067129627</v>
      </c>
      <c r="Q4104" s="17">
        <f t="shared" si="129"/>
        <v>2016</v>
      </c>
    </row>
    <row r="4105" spans="1:17" ht="48" hidden="1" x14ac:dyDescent="0.2">
      <c r="A4105">
        <v>4103</v>
      </c>
      <c r="B4105" s="1" t="s">
        <v>4099</v>
      </c>
      <c r="C4105" s="1" t="s">
        <v>8206</v>
      </c>
      <c r="D4105" s="2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3" t="s">
        <v>8271</v>
      </c>
      <c r="O4105" t="s">
        <v>8272</v>
      </c>
      <c r="P4105" s="16">
        <f t="shared" si="128"/>
        <v>42188.83293981482</v>
      </c>
      <c r="Q4105" s="17">
        <f t="shared" si="129"/>
        <v>2015</v>
      </c>
    </row>
    <row r="4106" spans="1:17" ht="48" hidden="1" x14ac:dyDescent="0.2">
      <c r="A4106">
        <v>4104</v>
      </c>
      <c r="B4106" s="1" t="s">
        <v>4100</v>
      </c>
      <c r="C4106" s="1" t="s">
        <v>8207</v>
      </c>
      <c r="D4106" s="2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8271</v>
      </c>
      <c r="O4106" t="s">
        <v>8272</v>
      </c>
      <c r="P4106" s="16">
        <f t="shared" si="128"/>
        <v>42640.278171296297</v>
      </c>
      <c r="Q4106" s="17">
        <f t="shared" si="129"/>
        <v>2016</v>
      </c>
    </row>
    <row r="4107" spans="1:17" ht="48" hidden="1" x14ac:dyDescent="0.2">
      <c r="A4107">
        <v>4105</v>
      </c>
      <c r="B4107" s="1" t="s">
        <v>4101</v>
      </c>
      <c r="C4107" s="1" t="s">
        <v>8208</v>
      </c>
      <c r="D4107" s="2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8271</v>
      </c>
      <c r="O4107" t="s">
        <v>8272</v>
      </c>
      <c r="P4107" s="16">
        <f t="shared" si="128"/>
        <v>42697.010520833333</v>
      </c>
      <c r="Q4107" s="17">
        <f t="shared" si="129"/>
        <v>2016</v>
      </c>
    </row>
    <row r="4108" spans="1:17" ht="48" hidden="1" x14ac:dyDescent="0.2">
      <c r="A4108">
        <v>4106</v>
      </c>
      <c r="B4108" s="1" t="s">
        <v>4102</v>
      </c>
      <c r="C4108" s="1" t="s">
        <v>8209</v>
      </c>
      <c r="D4108" s="2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3" t="s">
        <v>8271</v>
      </c>
      <c r="O4108" t="s">
        <v>8272</v>
      </c>
      <c r="P4108" s="16">
        <f t="shared" si="128"/>
        <v>42053.049375000002</v>
      </c>
      <c r="Q4108" s="17">
        <f t="shared" si="129"/>
        <v>2015</v>
      </c>
    </row>
    <row r="4109" spans="1:17" ht="48" hidden="1" x14ac:dyDescent="0.2">
      <c r="A4109">
        <v>4107</v>
      </c>
      <c r="B4109" s="1" t="s">
        <v>4103</v>
      </c>
      <c r="C4109" s="1" t="s">
        <v>8210</v>
      </c>
      <c r="D4109" s="2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3" t="s">
        <v>8271</v>
      </c>
      <c r="O4109" t="s">
        <v>8272</v>
      </c>
      <c r="P4109" s="16">
        <f t="shared" si="128"/>
        <v>41883.916678240741</v>
      </c>
      <c r="Q4109" s="17">
        <f t="shared" si="129"/>
        <v>2014</v>
      </c>
    </row>
    <row r="4110" spans="1:17" ht="48" hidden="1" x14ac:dyDescent="0.2">
      <c r="A4110">
        <v>4108</v>
      </c>
      <c r="B4110" s="1" t="s">
        <v>4104</v>
      </c>
      <c r="C4110" s="1" t="s">
        <v>8211</v>
      </c>
      <c r="D4110" s="2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3" t="s">
        <v>8271</v>
      </c>
      <c r="O4110" t="s">
        <v>8272</v>
      </c>
      <c r="P4110" s="16">
        <f t="shared" si="128"/>
        <v>42767.031678240746</v>
      </c>
      <c r="Q4110" s="17">
        <f t="shared" si="129"/>
        <v>2017</v>
      </c>
    </row>
    <row r="4111" spans="1:17" ht="48" hidden="1" x14ac:dyDescent="0.2">
      <c r="A4111">
        <v>4109</v>
      </c>
      <c r="B4111" s="1" t="s">
        <v>4105</v>
      </c>
      <c r="C4111" s="1" t="s">
        <v>8212</v>
      </c>
      <c r="D4111" s="2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8271</v>
      </c>
      <c r="O4111" t="s">
        <v>8272</v>
      </c>
      <c r="P4111" s="16">
        <f t="shared" si="128"/>
        <v>42307.539398148147</v>
      </c>
      <c r="Q4111" s="17">
        <f t="shared" si="129"/>
        <v>2015</v>
      </c>
    </row>
    <row r="4112" spans="1:17" ht="48" hidden="1" x14ac:dyDescent="0.2">
      <c r="A4112">
        <v>4110</v>
      </c>
      <c r="B4112" s="1" t="s">
        <v>4106</v>
      </c>
      <c r="C4112" s="1" t="s">
        <v>8213</v>
      </c>
      <c r="D4112" s="2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8271</v>
      </c>
      <c r="O4112" t="s">
        <v>8272</v>
      </c>
      <c r="P4112" s="16">
        <f t="shared" si="128"/>
        <v>42512.626747685179</v>
      </c>
      <c r="Q4112" s="17">
        <f t="shared" si="129"/>
        <v>2016</v>
      </c>
    </row>
    <row r="4113" spans="1:17" ht="48" hidden="1" x14ac:dyDescent="0.2">
      <c r="A4113">
        <v>4111</v>
      </c>
      <c r="B4113" s="1" t="s">
        <v>4107</v>
      </c>
      <c r="C4113" s="1" t="s">
        <v>8214</v>
      </c>
      <c r="D4113" s="2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3" t="s">
        <v>8271</v>
      </c>
      <c r="O4113" t="s">
        <v>8272</v>
      </c>
      <c r="P4113" s="16">
        <f t="shared" si="128"/>
        <v>42029.135879629626</v>
      </c>
      <c r="Q4113" s="17">
        <f t="shared" si="129"/>
        <v>2015</v>
      </c>
    </row>
    <row r="4114" spans="1:17" ht="48" hidden="1" x14ac:dyDescent="0.2">
      <c r="A4114">
        <v>4112</v>
      </c>
      <c r="B4114" s="1" t="s">
        <v>4108</v>
      </c>
      <c r="C4114" s="1" t="s">
        <v>6961</v>
      </c>
      <c r="D4114" s="2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8271</v>
      </c>
      <c r="O4114" t="s">
        <v>8272</v>
      </c>
      <c r="P4114" s="16">
        <f t="shared" si="128"/>
        <v>42400.946597222224</v>
      </c>
      <c r="Q4114" s="17">
        <f t="shared" si="129"/>
        <v>2016</v>
      </c>
    </row>
    <row r="4115" spans="1:17" ht="48" hidden="1" x14ac:dyDescent="0.2">
      <c r="A4115">
        <v>4113</v>
      </c>
      <c r="B4115" s="1" t="s">
        <v>4109</v>
      </c>
      <c r="C4115" s="1" t="s">
        <v>8215</v>
      </c>
      <c r="D4115" s="2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3" t="s">
        <v>8271</v>
      </c>
      <c r="O4115" t="s">
        <v>8272</v>
      </c>
      <c r="P4115" s="16">
        <f t="shared" si="128"/>
        <v>42358.573182870372</v>
      </c>
      <c r="Q4115" s="17">
        <f t="shared" si="129"/>
        <v>2015</v>
      </c>
    </row>
  </sheetData>
  <autoFilter ref="A1:Q4115" xr:uid="{49FA0CEF-F2C6-3448-AFDD-9213AB3435F4}">
    <filterColumn colId="5">
      <filters>
        <filter val="successful"/>
      </filters>
    </filterColumn>
    <filterColumn colId="13">
      <filters>
        <filter val="theater"/>
      </filters>
    </filterColumn>
  </autoFilter>
  <dataConsolidate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9A6F6-4492-E74A-8C66-CD86082373CD}">
  <dimension ref="A1:H13"/>
  <sheetViews>
    <sheetView tabSelected="1" zoomScaleNormal="100" workbookViewId="0">
      <selection activeCell="K9" sqref="K9"/>
    </sheetView>
  </sheetViews>
  <sheetFormatPr baseColWidth="10" defaultRowHeight="15" x14ac:dyDescent="0.2"/>
  <cols>
    <col min="1" max="1" width="16.664062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bestFit="1" customWidth="1"/>
    <col min="7" max="7" width="15.83203125" bestFit="1" customWidth="1"/>
    <col min="8" max="8" width="18.33203125" bestFit="1" customWidth="1"/>
  </cols>
  <sheetData>
    <row r="1" spans="1:8" s="7" customFormat="1" ht="16" x14ac:dyDescent="0.2">
      <c r="A1" s="18" t="s">
        <v>8334</v>
      </c>
      <c r="B1" s="18" t="s">
        <v>8347</v>
      </c>
      <c r="C1" s="18" t="s">
        <v>8348</v>
      </c>
      <c r="D1" s="18" t="s">
        <v>8349</v>
      </c>
      <c r="E1" s="18" t="s">
        <v>8350</v>
      </c>
      <c r="F1" s="18" t="s">
        <v>8351</v>
      </c>
      <c r="G1" s="18" t="s">
        <v>8352</v>
      </c>
      <c r="H1" s="18" t="s">
        <v>8353</v>
      </c>
    </row>
    <row r="2" spans="1:8" ht="16" x14ac:dyDescent="0.2">
      <c r="A2" s="19" t="s">
        <v>8335</v>
      </c>
      <c r="B2" s="20">
        <f>COUNTIFS('Kick Starter'!$D:$D,"&lt;1000",'Kick Starter'!$F:$F,"successful",'Kick Starter'!$O:$O,"plays")</f>
        <v>141</v>
      </c>
      <c r="C2" s="20">
        <f>COUNTIFS('Kick Starter'!$D:$D,"&lt;1000",'Kick Starter'!$F:$F,"failed",'Kick Starter'!$O:$O,"plays")</f>
        <v>45</v>
      </c>
      <c r="D2" s="20">
        <f>COUNTIFS('Kick Starter'!$D:$D,"&lt;1000",'Kick Starter'!$F:$F,"canceled",'Kick Starter'!$O:$O,"plays")</f>
        <v>0</v>
      </c>
      <c r="E2" s="20">
        <f>SUM(B2:D2)</f>
        <v>186</v>
      </c>
      <c r="F2" s="20">
        <f>ROUND(B2/$E$2*100,1)</f>
        <v>75.8</v>
      </c>
      <c r="G2" s="20">
        <f>ROUND(C2/$E$2*100,1)</f>
        <v>24.2</v>
      </c>
      <c r="H2" s="20">
        <f>ROUND(D2/$E$2*100,1)</f>
        <v>0</v>
      </c>
    </row>
    <row r="3" spans="1:8" ht="16" x14ac:dyDescent="0.2">
      <c r="A3" s="19" t="s">
        <v>8336</v>
      </c>
      <c r="B3" s="20">
        <f>COUNTIFS('Kick Starter'!$D:$D,"&gt;=1000",'Kick Starter'!$F:$F,"successful",'Kick Starter'!$O:$O,"plays",'Kick Starter'!$D:$D,"&lt;=4999")</f>
        <v>388</v>
      </c>
      <c r="C3" s="20">
        <f>COUNTIFS('Kick Starter'!$D:$D,"&gt;=1000",'Kick Starter'!$F:$F,"failed",'Kick Starter'!$O:$O,"plays",'Kick Starter'!$D:$D,"&lt;=4999")</f>
        <v>146</v>
      </c>
      <c r="D3" s="20">
        <f>COUNTIFS('Kick Starter'!$D:$D,"&gt;=1000",'Kick Starter'!$F:$F,"canceled",'Kick Starter'!$O:$O,"plays",'Kick Starter'!$D:$D,"&lt;=4999")</f>
        <v>0</v>
      </c>
      <c r="E3" s="20">
        <f t="shared" ref="E3:E13" si="0">SUM(B3:D3)</f>
        <v>534</v>
      </c>
      <c r="F3" s="20">
        <f>ROUND(B3/$E$3*100,1)</f>
        <v>72.7</v>
      </c>
      <c r="G3" s="20">
        <f t="shared" ref="G3:H3" si="1">ROUND(C3/$E$3*100,1)</f>
        <v>27.3</v>
      </c>
      <c r="H3" s="20">
        <f t="shared" si="1"/>
        <v>0</v>
      </c>
    </row>
    <row r="4" spans="1:8" ht="16" x14ac:dyDescent="0.2">
      <c r="A4" s="19" t="s">
        <v>8337</v>
      </c>
      <c r="B4" s="20">
        <f>COUNTIFS('Kick Starter'!$D:$D,"&gt;=5000",'Kick Starter'!$F:$F,"successful",'Kick Starter'!$O:$O,"plays",'Kick Starter'!$D:$D,"&lt;=9999")</f>
        <v>93</v>
      </c>
      <c r="C4" s="20">
        <f>COUNTIFS('Kick Starter'!$D:$D,"&gt;=5000",'Kick Starter'!$F:$F,"failed",'Kick Starter'!$O:$O,"plays",'Kick Starter'!$D:$D,"&lt;=9999")</f>
        <v>76</v>
      </c>
      <c r="D4" s="20">
        <f>COUNTIFS('Kick Starter'!$D:$D,"&gt;=5000",'Kick Starter'!$F:$F,"canceled",'Kick Starter'!$O:$O,"plays",'Kick Starter'!$D:$D,"&lt;=9999")</f>
        <v>0</v>
      </c>
      <c r="E4" s="20">
        <f t="shared" si="0"/>
        <v>169</v>
      </c>
      <c r="F4" s="20">
        <f>ROUND(B4/E4*100,1)</f>
        <v>55</v>
      </c>
      <c r="G4" s="20">
        <f>ROUND(C4/E4*100,1)</f>
        <v>45</v>
      </c>
      <c r="H4" s="20">
        <f>ROUND(D4/E4*100,1)</f>
        <v>0</v>
      </c>
    </row>
    <row r="5" spans="1:8" ht="16" x14ac:dyDescent="0.2">
      <c r="A5" s="19" t="s">
        <v>8338</v>
      </c>
      <c r="B5" s="20">
        <f>COUNTIFS('Kick Starter'!$D:$D,"&gt;=10000",'Kick Starter'!$F:$F,"successful",'Kick Starter'!$O:$O,"plays",'Kick Starter'!$D:$D,"&lt;=14999")</f>
        <v>39</v>
      </c>
      <c r="C5" s="20">
        <f>COUNTIFS('Kick Starter'!$D:$D,"&gt;=10000",'Kick Starter'!$F:$F,"failed",'Kick Starter'!$O:$O,"plays",'Kick Starter'!$D:$D,"&lt;=14999")</f>
        <v>33</v>
      </c>
      <c r="D5" s="20">
        <f>COUNTIFS('Kick Starter'!$D:$D,"&gt;=10000",'Kick Starter'!$F:$F,"canceled",'Kick Starter'!$O:$O,"plays",'Kick Starter'!$D:$D,"&lt;=14999")</f>
        <v>0</v>
      </c>
      <c r="E5" s="20">
        <f t="shared" si="0"/>
        <v>72</v>
      </c>
      <c r="F5" s="20">
        <f t="shared" ref="F5:F13" si="2">ROUND(B5/E5*100,1)</f>
        <v>54.2</v>
      </c>
      <c r="G5" s="20">
        <f t="shared" ref="G5:G13" si="3">ROUND(C5/E5*100,1)</f>
        <v>45.8</v>
      </c>
      <c r="H5" s="20">
        <f t="shared" ref="H5:H13" si="4">ROUND(D5/E5*100,1)</f>
        <v>0</v>
      </c>
    </row>
    <row r="6" spans="1:8" ht="16" x14ac:dyDescent="0.2">
      <c r="A6" s="19" t="s">
        <v>8339</v>
      </c>
      <c r="B6" s="20">
        <f>COUNTIFS('Kick Starter'!$D:$D,"&gt;=15000",'Kick Starter'!$F:$F,"successful",'Kick Starter'!$O:$O,"plays",'Kick Starter'!$D:$D,"&lt;=19999")</f>
        <v>12</v>
      </c>
      <c r="C6" s="20">
        <f>COUNTIFS('Kick Starter'!$D:$D,"&gt;=15000",'Kick Starter'!$F:$F,"failed",'Kick Starter'!$O:$O,"plays",'Kick Starter'!$D:$D,"&lt;=19999")</f>
        <v>12</v>
      </c>
      <c r="D6" s="20">
        <f>COUNTIFS('Kick Starter'!$D:$D,"&gt;=15000",'Kick Starter'!$F:$F,"canceled",'Kick Starter'!$O:$O,"plays",'Kick Starter'!$D:$D,"&lt;=19999")</f>
        <v>0</v>
      </c>
      <c r="E6" s="20">
        <f t="shared" si="0"/>
        <v>24</v>
      </c>
      <c r="F6" s="20">
        <f t="shared" si="2"/>
        <v>50</v>
      </c>
      <c r="G6" s="20">
        <f t="shared" si="3"/>
        <v>50</v>
      </c>
      <c r="H6" s="20">
        <f t="shared" si="4"/>
        <v>0</v>
      </c>
    </row>
    <row r="7" spans="1:8" ht="16" x14ac:dyDescent="0.2">
      <c r="A7" s="19" t="s">
        <v>8340</v>
      </c>
      <c r="B7" s="20">
        <f>COUNTIFS('Kick Starter'!$D:$D,"&gt;=20000",'Kick Starter'!$F:$F,"successful",'Kick Starter'!$O:$O,"plays",'Kick Starter'!$D:$D,"&lt;=24999")</f>
        <v>9</v>
      </c>
      <c r="C7" s="20">
        <f>COUNTIFS('Kick Starter'!$D:$D,"&gt;=20000",'Kick Starter'!$F:$F,"failed",'Kick Starter'!$O:$O,"plays",'Kick Starter'!$D:$D,"&lt;=24999")</f>
        <v>11</v>
      </c>
      <c r="D7" s="20">
        <f>COUNTIFS('Kick Starter'!$D:$D,"&gt;=20000",'Kick Starter'!$F:$F,"canceled",'Kick Starter'!$O:$O,"plays",'Kick Starter'!$D:$D,"&lt;=24999")</f>
        <v>0</v>
      </c>
      <c r="E7" s="20">
        <f t="shared" si="0"/>
        <v>20</v>
      </c>
      <c r="F7" s="20">
        <f t="shared" si="2"/>
        <v>45</v>
      </c>
      <c r="G7" s="20">
        <f t="shared" si="3"/>
        <v>55</v>
      </c>
      <c r="H7" s="20">
        <f t="shared" si="4"/>
        <v>0</v>
      </c>
    </row>
    <row r="8" spans="1:8" ht="16" x14ac:dyDescent="0.2">
      <c r="A8" s="19" t="s">
        <v>8341</v>
      </c>
      <c r="B8" s="20">
        <f>COUNTIFS('Kick Starter'!$D:$D,"&gt;=25000",'Kick Starter'!$F:$F,"successful",'Kick Starter'!$O:$O,"plays",'Kick Starter'!$D:$D,"&lt;=29999")</f>
        <v>1</v>
      </c>
      <c r="C8" s="20">
        <f>COUNTIFS('Kick Starter'!$D:$D,"&gt;=25000",'Kick Starter'!$F:$F,"failed",'Kick Starter'!$O:$O,"plays",'Kick Starter'!$D:$D,"&lt;=29999")</f>
        <v>4</v>
      </c>
      <c r="D8" s="20">
        <f>COUNTIFS('Kick Starter'!$D:$D,"&gt;=25000",'Kick Starter'!$F:$F,"canceled",'Kick Starter'!$O:$O,"plays",'Kick Starter'!$D:$D,"&lt;=29999")</f>
        <v>0</v>
      </c>
      <c r="E8" s="20">
        <f t="shared" si="0"/>
        <v>5</v>
      </c>
      <c r="F8" s="20">
        <f t="shared" si="2"/>
        <v>20</v>
      </c>
      <c r="G8" s="20">
        <f t="shared" si="3"/>
        <v>80</v>
      </c>
      <c r="H8" s="20">
        <f t="shared" si="4"/>
        <v>0</v>
      </c>
    </row>
    <row r="9" spans="1:8" ht="16" x14ac:dyDescent="0.2">
      <c r="A9" s="19" t="s">
        <v>8342</v>
      </c>
      <c r="B9" s="20">
        <f>COUNTIFS('Kick Starter'!$D:$D,"&gt;=30000",'Kick Starter'!$F:$F,"successful",'Kick Starter'!$O:$O,"plays",'Kick Starter'!$D:$D,"&lt;=34999")</f>
        <v>3</v>
      </c>
      <c r="C9" s="20">
        <f>COUNTIFS('Kick Starter'!$D:$D,"&gt;=30000",'Kick Starter'!$F:$F,"failed",'Kick Starter'!$O:$O,"plays",'Kick Starter'!$D:$D,"&lt;=34999")</f>
        <v>8</v>
      </c>
      <c r="D9" s="20">
        <f>COUNTIFS('Kick Starter'!$D:$D,"&gt;=30000",'Kick Starter'!$F:$F,"canceled",'Kick Starter'!$O:$O,"plays",'Kick Starter'!$D:$D,"&lt;=34999")</f>
        <v>0</v>
      </c>
      <c r="E9" s="20">
        <f t="shared" si="0"/>
        <v>11</v>
      </c>
      <c r="F9" s="20">
        <f t="shared" si="2"/>
        <v>27.3</v>
      </c>
      <c r="G9" s="20">
        <f t="shared" si="3"/>
        <v>72.7</v>
      </c>
      <c r="H9" s="20">
        <f t="shared" si="4"/>
        <v>0</v>
      </c>
    </row>
    <row r="10" spans="1:8" ht="16" x14ac:dyDescent="0.2">
      <c r="A10" s="19" t="s">
        <v>8343</v>
      </c>
      <c r="B10" s="20">
        <f>COUNTIFS('Kick Starter'!$D:$D,"&gt;=35000",'Kick Starter'!$F:$F,"successful",'Kick Starter'!$O:$O,"plays",'Kick Starter'!$D:$D,"&lt;=39999")</f>
        <v>4</v>
      </c>
      <c r="C10" s="20">
        <f>COUNTIFS('Kick Starter'!$D:$D,"&gt;=35000",'Kick Starter'!$F:$F,"failed",'Kick Starter'!$O:$O,"plays",'Kick Starter'!$D:$D,"&lt;=39999")</f>
        <v>2</v>
      </c>
      <c r="D10" s="20">
        <f>COUNTIFS('Kick Starter'!$D:$D,"&gt;=35000",'Kick Starter'!$F:$F,"canceled",'Kick Starter'!$O:$O,"plays",'Kick Starter'!$D:$D,"&lt;=39999")</f>
        <v>0</v>
      </c>
      <c r="E10" s="20">
        <f t="shared" si="0"/>
        <v>6</v>
      </c>
      <c r="F10" s="20">
        <f t="shared" si="2"/>
        <v>66.7</v>
      </c>
      <c r="G10" s="20">
        <f t="shared" si="3"/>
        <v>33.299999999999997</v>
      </c>
      <c r="H10" s="20">
        <f t="shared" si="4"/>
        <v>0</v>
      </c>
    </row>
    <row r="11" spans="1:8" ht="16" x14ac:dyDescent="0.2">
      <c r="A11" s="19" t="s">
        <v>8344</v>
      </c>
      <c r="B11" s="20">
        <f>COUNTIFS('Kick Starter'!$D:$D,"&gt;=40000",'Kick Starter'!$F:$F,"successful",'Kick Starter'!$O:$O,"plays",'Kick Starter'!$D:$D,"&lt;=44999")</f>
        <v>2</v>
      </c>
      <c r="C11" s="20">
        <f>COUNTIFS('Kick Starter'!$D:$D,"&gt;=40000",'Kick Starter'!$F:$F,"failed",'Kick Starter'!$O:$O,"plays",'Kick Starter'!$D:$D,"&lt;=44999")</f>
        <v>1</v>
      </c>
      <c r="D11" s="20">
        <f>COUNTIFS('Kick Starter'!$D:$D,"&gt;=40000",'Kick Starter'!$F:$F,"canceld",'Kick Starter'!$O:$O,"plays",'Kick Starter'!$D:$D,"&lt;=44999")</f>
        <v>0</v>
      </c>
      <c r="E11" s="20">
        <f t="shared" si="0"/>
        <v>3</v>
      </c>
      <c r="F11" s="20">
        <f t="shared" si="2"/>
        <v>66.7</v>
      </c>
      <c r="G11" s="20">
        <f t="shared" si="3"/>
        <v>33.299999999999997</v>
      </c>
      <c r="H11" s="20">
        <f t="shared" si="4"/>
        <v>0</v>
      </c>
    </row>
    <row r="12" spans="1:8" ht="16" x14ac:dyDescent="0.2">
      <c r="A12" s="19" t="s">
        <v>8345</v>
      </c>
      <c r="B12" s="20">
        <f>COUNTIFS('Kick Starter'!$D:$D,"&gt;=45000",'Kick Starter'!$F:$F,"successful",'Kick Starter'!$O:$O,"plays",'Kick Starter'!$D:$D,"&lt;=49999")</f>
        <v>0</v>
      </c>
      <c r="C12" s="20">
        <f>COUNTIFS('Kick Starter'!$D:$D,"&gt;=45000",'Kick Starter'!$F:$F,"failed",'Kick Starter'!$O:$O,"plays",'Kick Starter'!$D:$D,"&lt;=49999")</f>
        <v>1</v>
      </c>
      <c r="D12" s="20">
        <f>COUNTIFS('Kick Starter'!$D:$D,"&gt;=45000",'Kick Starter'!$F:$F,"canceled",'Kick Starter'!$O:$O,"plays",'Kick Starter'!$D:$D,"&lt;=49999")</f>
        <v>0</v>
      </c>
      <c r="E12" s="20">
        <f t="shared" si="0"/>
        <v>1</v>
      </c>
      <c r="F12" s="20">
        <f t="shared" si="2"/>
        <v>0</v>
      </c>
      <c r="G12" s="20">
        <f t="shared" si="3"/>
        <v>100</v>
      </c>
      <c r="H12" s="20">
        <f t="shared" si="4"/>
        <v>0</v>
      </c>
    </row>
    <row r="13" spans="1:8" ht="16" x14ac:dyDescent="0.2">
      <c r="A13" s="19" t="s">
        <v>8346</v>
      </c>
      <c r="B13" s="20">
        <f>COUNTIFS('Kick Starter'!$D:$D,"&gt;=50000",'Kick Starter'!$F:$F,"successful",'Kick Starter'!$O:$O,"plays")</f>
        <v>2</v>
      </c>
      <c r="C13" s="20">
        <f>COUNTIFS('Kick Starter'!$D:$D,"&gt;=50000",'Kick Starter'!$F:$F,"failed",'Kick Starter'!$O:$O,"plays")</f>
        <v>14</v>
      </c>
      <c r="D13" s="20">
        <f>COUNTIFS('Kick Starter'!$D:$D,"&gt;=50000",'Kick Starter'!$F:$F,"canceled",'Kick Starter'!$O:$O,"plays")</f>
        <v>0</v>
      </c>
      <c r="E13" s="20">
        <f t="shared" si="0"/>
        <v>16</v>
      </c>
      <c r="F13" s="20">
        <f t="shared" si="2"/>
        <v>12.5</v>
      </c>
      <c r="G13" s="20">
        <f t="shared" si="3"/>
        <v>87.5</v>
      </c>
      <c r="H13" s="20">
        <f t="shared" si="4"/>
        <v>0</v>
      </c>
    </row>
  </sheetData>
  <pageMargins left="0.7" right="0.7" top="0.75" bottom="0.75" header="0.3" footer="0.3"/>
  <ignoredErrors>
    <ignoredError sqref="C2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Theatre Outcomes By Launch Date</vt:lpstr>
      <vt:lpstr>Kick 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2022-05-08T19:39:30Z</dcterms:modified>
</cp:coreProperties>
</file>