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ansabga/Desktop/NORTHEASTERN/Econ/"/>
    </mc:Choice>
  </mc:AlternateContent>
  <xr:revisionPtr revIDLastSave="0" documentId="8_{3251F3AB-18AA-F84C-AD20-064B123FF0FA}" xr6:coauthVersionLast="47" xr6:coauthVersionMax="47" xr10:uidLastSave="{00000000-0000-0000-0000-000000000000}"/>
  <bookViews>
    <workbookView xWindow="3900" yWindow="2100" windowWidth="28040" windowHeight="12840"/>
  </bookViews>
  <sheets>
    <sheet name="Merged Data" sheetId="4" r:id="rId1"/>
    <sheet name="customers-100" sheetId="7" r:id="rId2"/>
    <sheet name="new-customers-100" sheetId="5" r:id="rId3"/>
    <sheet name="Original customers-100" sheetId="2" r:id="rId4"/>
    <sheet name="Original new-customers-100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4" l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2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" i="4"/>
  <c r="S19" i="4"/>
  <c r="S20" i="4"/>
  <c r="S21" i="4"/>
  <c r="S22" i="4"/>
  <c r="S23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2" i="4"/>
  <c r="N99" i="7"/>
  <c r="K99" i="7"/>
  <c r="N92" i="7"/>
  <c r="N86" i="7"/>
  <c r="K85" i="7"/>
  <c r="N80" i="7"/>
  <c r="K79" i="7"/>
  <c r="K77" i="7"/>
  <c r="N73" i="7"/>
  <c r="K71" i="7"/>
  <c r="N70" i="7"/>
  <c r="N67" i="7"/>
  <c r="K66" i="7"/>
  <c r="N65" i="7"/>
  <c r="K64" i="7"/>
  <c r="N63" i="7"/>
  <c r="K58" i="7"/>
  <c r="K57" i="7"/>
  <c r="K52" i="7"/>
  <c r="N50" i="7"/>
  <c r="N46" i="7"/>
  <c r="N39" i="7"/>
  <c r="K39" i="7"/>
  <c r="K36" i="7"/>
  <c r="K35" i="7"/>
  <c r="K34" i="7"/>
  <c r="K31" i="7"/>
  <c r="N30" i="7"/>
  <c r="K29" i="7"/>
  <c r="K24" i="7"/>
  <c r="N23" i="7"/>
  <c r="N17" i="7"/>
  <c r="N15" i="7"/>
  <c r="N13" i="7"/>
  <c r="N10" i="7"/>
  <c r="N8" i="7"/>
  <c r="K3" i="7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2" i="4"/>
  <c r="C11" i="4"/>
  <c r="C10" i="4"/>
  <c r="C9" i="4"/>
  <c r="C8" i="4"/>
  <c r="C7" i="4"/>
  <c r="C6" i="4"/>
  <c r="C5" i="4"/>
  <c r="C4" i="4"/>
  <c r="C3" i="4"/>
  <c r="C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2" i="4"/>
  <c r="A82" i="5"/>
  <c r="A81" i="5"/>
  <c r="A80" i="5"/>
  <c r="A79" i="5"/>
  <c r="A78" i="5"/>
  <c r="A77" i="5"/>
  <c r="A76" i="5"/>
  <c r="G75" i="5"/>
  <c r="A75" i="5"/>
  <c r="A74" i="5"/>
  <c r="A73" i="5"/>
  <c r="A72" i="5"/>
  <c r="G71" i="5"/>
  <c r="A71" i="5"/>
  <c r="A70" i="5"/>
  <c r="G69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G53" i="5"/>
  <c r="A53" i="5"/>
  <c r="G52" i="5"/>
  <c r="A52" i="5"/>
  <c r="A51" i="5"/>
  <c r="A50" i="5"/>
  <c r="A49" i="5"/>
  <c r="A48" i="5"/>
  <c r="A47" i="5"/>
  <c r="A46" i="5"/>
  <c r="G45" i="5"/>
  <c r="A45" i="5"/>
  <c r="A44" i="5"/>
  <c r="A43" i="5"/>
  <c r="A42" i="5"/>
  <c r="A41" i="5"/>
  <c r="A40" i="5"/>
  <c r="G39" i="5"/>
  <c r="A39" i="5"/>
  <c r="A38" i="5"/>
  <c r="A37" i="5"/>
  <c r="A36" i="5"/>
  <c r="A35" i="5"/>
  <c r="A34" i="5"/>
  <c r="A33" i="5"/>
  <c r="E32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E17" i="5"/>
  <c r="A17" i="5"/>
  <c r="A16" i="5"/>
  <c r="A15" i="5"/>
  <c r="G14" i="5"/>
  <c r="A14" i="5"/>
  <c r="A13" i="5"/>
  <c r="A12" i="5"/>
  <c r="A11" i="5"/>
  <c r="G10" i="5"/>
  <c r="A10" i="5"/>
  <c r="A9" i="5"/>
  <c r="G8" i="5"/>
  <c r="A8" i="5"/>
  <c r="A7" i="5"/>
  <c r="A6" i="5"/>
  <c r="E5" i="5"/>
  <c r="A5" i="5"/>
  <c r="A4" i="5"/>
  <c r="G3" i="5"/>
  <c r="E3" i="5"/>
  <c r="A3" i="5"/>
  <c r="A2" i="5"/>
  <c r="P67" i="4"/>
  <c r="P39" i="4"/>
  <c r="P73" i="4"/>
  <c r="P86" i="4"/>
  <c r="M39" i="4"/>
  <c r="M3" i="4"/>
  <c r="P8" i="4"/>
  <c r="P10" i="4"/>
  <c r="P13" i="4"/>
  <c r="P15" i="4"/>
  <c r="P17" i="4"/>
  <c r="P23" i="4"/>
  <c r="P30" i="4"/>
  <c r="P46" i="4"/>
  <c r="P50" i="4"/>
  <c r="P63" i="4"/>
  <c r="P65" i="4"/>
  <c r="P70" i="4"/>
  <c r="P80" i="4"/>
  <c r="P92" i="4"/>
  <c r="P99" i="4"/>
  <c r="M58" i="4"/>
  <c r="M79" i="4"/>
  <c r="M35" i="4"/>
  <c r="M71" i="4"/>
  <c r="M85" i="4"/>
  <c r="M57" i="4"/>
  <c r="M34" i="4"/>
  <c r="M24" i="4"/>
  <c r="M29" i="4"/>
  <c r="M31" i="4"/>
  <c r="M36" i="4"/>
  <c r="M52" i="4"/>
  <c r="M64" i="4"/>
  <c r="M66" i="4"/>
  <c r="M77" i="4"/>
  <c r="M99" i="4"/>
</calcChain>
</file>

<file path=xl/sharedStrings.xml><?xml version="1.0" encoding="utf-8"?>
<sst xmlns="http://schemas.openxmlformats.org/spreadsheetml/2006/main" count="5421" uniqueCount="2186">
  <si>
    <t>Index</t>
  </si>
  <si>
    <t>Customer Id</t>
  </si>
  <si>
    <t>First Name</t>
  </si>
  <si>
    <t>Last Name</t>
  </si>
  <si>
    <t>Company</t>
  </si>
  <si>
    <t>City</t>
  </si>
  <si>
    <t>Country</t>
  </si>
  <si>
    <t>Phone 1</t>
  </si>
  <si>
    <t>Phone 2</t>
  </si>
  <si>
    <t>Email</t>
  </si>
  <si>
    <t>Subscription Date</t>
  </si>
  <si>
    <t>Website</t>
  </si>
  <si>
    <t>DD37Cf93aecA6Dc</t>
  </si>
  <si>
    <t>Sheryl</t>
  </si>
  <si>
    <t>Baxter</t>
  </si>
  <si>
    <t>Rasmussen Group</t>
  </si>
  <si>
    <t>East Leonard</t>
  </si>
  <si>
    <t>Chile</t>
  </si>
  <si>
    <t>229.077.5154</t>
  </si>
  <si>
    <t>397.884.0519x718</t>
  </si>
  <si>
    <t>zunigavanessa@smith.info</t>
  </si>
  <si>
    <t>http://www.stephenson.com/</t>
  </si>
  <si>
    <t>1Ef7b82A4CAAD10</t>
  </si>
  <si>
    <t>Preston</t>
  </si>
  <si>
    <t>Lozano</t>
  </si>
  <si>
    <t>Vega-Gentry</t>
  </si>
  <si>
    <t>East Jimmychester</t>
  </si>
  <si>
    <t>Djibouti</t>
  </si>
  <si>
    <t>686-620-1820x944</t>
  </si>
  <si>
    <t>vmata@colon.com</t>
  </si>
  <si>
    <t>http://www.hobbs.com/</t>
  </si>
  <si>
    <t>6F94879bDAfE5a6</t>
  </si>
  <si>
    <t>Roy</t>
  </si>
  <si>
    <t>Berry</t>
  </si>
  <si>
    <t>Murillo-Perry</t>
  </si>
  <si>
    <t>Isabelborough</t>
  </si>
  <si>
    <t>Antigua and Barbuda</t>
  </si>
  <si>
    <t>(496)978-3969x58947</t>
  </si>
  <si>
    <t>beckycarr@hogan.com</t>
  </si>
  <si>
    <t>http://www.lawrence.com/</t>
  </si>
  <si>
    <t>5Cef8BFA16c5e3c</t>
  </si>
  <si>
    <t>Linda</t>
  </si>
  <si>
    <t>Olsen</t>
  </si>
  <si>
    <t>Dominguez, Mcmillan and Donovan</t>
  </si>
  <si>
    <t>Bensonview</t>
  </si>
  <si>
    <t>Dominican Republic</t>
  </si>
  <si>
    <t>001-808-617-6467x12895</t>
  </si>
  <si>
    <t>stanleyblackwell@benson.org</t>
  </si>
  <si>
    <t>http://www.good-lyons.com/</t>
  </si>
  <si>
    <t>053d585Ab6b3159</t>
  </si>
  <si>
    <t>Joanna</t>
  </si>
  <si>
    <t>Bender</t>
  </si>
  <si>
    <t>Martin, Lang and Andrade</t>
  </si>
  <si>
    <t>West Priscilla</t>
  </si>
  <si>
    <t>Slovakia (Slovak Republic)</t>
  </si>
  <si>
    <t>001-234-203-0635x76146</t>
  </si>
  <si>
    <t>001-199-446-3860x3486</t>
  </si>
  <si>
    <t>colinalvarado@miles.net</t>
  </si>
  <si>
    <t>https://goodwin-ingram.com/</t>
  </si>
  <si>
    <t>2d08FB17EE273F4</t>
  </si>
  <si>
    <t>Aimee</t>
  </si>
  <si>
    <t>Downs</t>
  </si>
  <si>
    <t>Steele Group</t>
  </si>
  <si>
    <t>Chavezborough</t>
  </si>
  <si>
    <t>Bosnia and Herzegovina</t>
  </si>
  <si>
    <t>(283)437-3886x88321</t>
  </si>
  <si>
    <t>999-728-1637</t>
  </si>
  <si>
    <t>louis27@gilbert.com</t>
  </si>
  <si>
    <t>http://www.berger.net/</t>
  </si>
  <si>
    <t>EA4d384DfDbBf77</t>
  </si>
  <si>
    <t>Darren</t>
  </si>
  <si>
    <t>Peck</t>
  </si>
  <si>
    <t>Lester, Woodard and Mitchell</t>
  </si>
  <si>
    <t>Lake Ana</t>
  </si>
  <si>
    <t>Pitcairn Islands</t>
  </si>
  <si>
    <t>(496)452-6181x3291</t>
  </si>
  <si>
    <t>+1-247-266-0963x4995</t>
  </si>
  <si>
    <t>tgates@cantrell.com</t>
  </si>
  <si>
    <t>https://www.le.com/</t>
  </si>
  <si>
    <t>0e04AFde9f225dE</t>
  </si>
  <si>
    <t>Brett</t>
  </si>
  <si>
    <t>Mullen</t>
  </si>
  <si>
    <t>Sanford, Davenport and Giles</t>
  </si>
  <si>
    <t>Kimport</t>
  </si>
  <si>
    <t>Bulgaria</t>
  </si>
  <si>
    <t>001-583-352-7197x297</t>
  </si>
  <si>
    <t>001-333-145-0369</t>
  </si>
  <si>
    <t>asnow@colon.com</t>
  </si>
  <si>
    <t>https://hammond-ramsey.com/</t>
  </si>
  <si>
    <t>C2dE4dEEc489ae0</t>
  </si>
  <si>
    <t>Meyers</t>
  </si>
  <si>
    <t>Browning-Simon</t>
  </si>
  <si>
    <t>Robersonstad</t>
  </si>
  <si>
    <t>Cyprus</t>
  </si>
  <si>
    <t>854-138-4911x5772</t>
  </si>
  <si>
    <t>+1-448-910-2276x729</t>
  </si>
  <si>
    <t>mariokhan@ryan-pope.org</t>
  </si>
  <si>
    <t>https://www.bullock.net/</t>
  </si>
  <si>
    <t>8C2811a503C7c5a</t>
  </si>
  <si>
    <t>Michelle</t>
  </si>
  <si>
    <t>Gallagher</t>
  </si>
  <si>
    <t>Beck-Hendrix</t>
  </si>
  <si>
    <t>Elaineberg</t>
  </si>
  <si>
    <t>Timor-Leste</t>
  </si>
  <si>
    <t>739.218.2516x459</t>
  </si>
  <si>
    <t>001-054-401-0347x617</t>
  </si>
  <si>
    <t>mdyer@escobar.net</t>
  </si>
  <si>
    <t>https://arias.com/</t>
  </si>
  <si>
    <t>216E205d6eBb815</t>
  </si>
  <si>
    <t>Carl</t>
  </si>
  <si>
    <t>Schroeder</t>
  </si>
  <si>
    <t>Oconnell, Meza and Everett</t>
  </si>
  <si>
    <t>Shannonville</t>
  </si>
  <si>
    <t>Guernsey</t>
  </si>
  <si>
    <t>637-854-0256x825</t>
  </si>
  <si>
    <t>114.336.0784x788</t>
  </si>
  <si>
    <t>kirksalas@webb.com</t>
  </si>
  <si>
    <t>https://simmons-hurley.com/</t>
  </si>
  <si>
    <t>CEDec94deE6d69B</t>
  </si>
  <si>
    <t>Jenna</t>
  </si>
  <si>
    <t>Dodson</t>
  </si>
  <si>
    <t>Hoffman, Reed and Mcclain</t>
  </si>
  <si>
    <t>East Andrea</t>
  </si>
  <si>
    <t>Vietnam</t>
  </si>
  <si>
    <t>(041)737-3846</t>
  </si>
  <si>
    <t>+1-556-888-3485x42608</t>
  </si>
  <si>
    <t>mark42@robbins.com</t>
  </si>
  <si>
    <t>http://www.douglas.net/</t>
  </si>
  <si>
    <t>e35426EbDEceaFF</t>
  </si>
  <si>
    <t>Tracey</t>
  </si>
  <si>
    <t>Mata</t>
  </si>
  <si>
    <t>Graham-Francis</t>
  </si>
  <si>
    <t>South Joannamouth</t>
  </si>
  <si>
    <t>Togo</t>
  </si>
  <si>
    <t>001-949-844-8787</t>
  </si>
  <si>
    <t>(855)713-8773</t>
  </si>
  <si>
    <t>alex56@walls.org</t>
  </si>
  <si>
    <t>http://www.beck.com/</t>
  </si>
  <si>
    <t>A08A8aF8BE9FaD4</t>
  </si>
  <si>
    <t>Kristine</t>
  </si>
  <si>
    <t>Cox</t>
  </si>
  <si>
    <t>Carpenter-Cook</t>
  </si>
  <si>
    <t>Jodyberg</t>
  </si>
  <si>
    <t>Sri Lanka</t>
  </si>
  <si>
    <t>786-284-3358x62152</t>
  </si>
  <si>
    <t>+1-315-627-1796x8074</t>
  </si>
  <si>
    <t>holdenmiranda@clarke.com</t>
  </si>
  <si>
    <t>https://www.brandt.com/</t>
  </si>
  <si>
    <t>6fEaA1b7cab7B6C</t>
  </si>
  <si>
    <t>Faith</t>
  </si>
  <si>
    <t>Lutz</t>
  </si>
  <si>
    <t>Carter-Hancock</t>
  </si>
  <si>
    <t>Burchbury</t>
  </si>
  <si>
    <t>Singapore</t>
  </si>
  <si>
    <t>(781)861-7180x8306</t>
  </si>
  <si>
    <t>207-185-3665</t>
  </si>
  <si>
    <t>cassieparrish@blevins-chapman.net</t>
  </si>
  <si>
    <t>http://stevenson.org/</t>
  </si>
  <si>
    <t>8cad0b4CBceaeec</t>
  </si>
  <si>
    <t>Miranda</t>
  </si>
  <si>
    <t>Beasley</t>
  </si>
  <si>
    <t>Singleton and Sons</t>
  </si>
  <si>
    <t>Desireeshire</t>
  </si>
  <si>
    <t>Oman</t>
  </si>
  <si>
    <t>540.085.3135x185</t>
  </si>
  <si>
    <t>+1-600-462-6432x21881</t>
  </si>
  <si>
    <t>vduncan@parks-hardy.com</t>
  </si>
  <si>
    <t>http://acosta.org/</t>
  </si>
  <si>
    <t>a5DC21AE3a21eaA</t>
  </si>
  <si>
    <t>Caroline</t>
  </si>
  <si>
    <t>Foley</t>
  </si>
  <si>
    <t>Winters-Mendoza</t>
  </si>
  <si>
    <t>West Adriennestad</t>
  </si>
  <si>
    <t>Western Sahara</t>
  </si>
  <si>
    <t>936.222.4746x9924</t>
  </si>
  <si>
    <t>001-469-948-6341x359</t>
  </si>
  <si>
    <t>holtgwendolyn@watson-davenport.com</t>
  </si>
  <si>
    <t>http://www.benson-roth.com/</t>
  </si>
  <si>
    <t>F8Aa9d6DfcBeeF8</t>
  </si>
  <si>
    <t>Greg</t>
  </si>
  <si>
    <t>Valentine LLC</t>
  </si>
  <si>
    <t>Lake Leslie</t>
  </si>
  <si>
    <t>Mozambique</t>
  </si>
  <si>
    <t>(701)087-2415</t>
  </si>
  <si>
    <t>(195)156-1861x26241</t>
  </si>
  <si>
    <t>jaredjuarez@carroll.org</t>
  </si>
  <si>
    <t>http://pitts-cherry.com/</t>
  </si>
  <si>
    <t>F160f5Db3EfE973</t>
  </si>
  <si>
    <t>Clifford</t>
  </si>
  <si>
    <t>Jacobson</t>
  </si>
  <si>
    <t>Simon LLC</t>
  </si>
  <si>
    <t>Harmonview</t>
  </si>
  <si>
    <t>South Georgia and the South Sandwich Islands</t>
  </si>
  <si>
    <t>001-151-330-3524x0469</t>
  </si>
  <si>
    <t>(748)477-7174</t>
  </si>
  <si>
    <t>joseph26@jacobson.com</t>
  </si>
  <si>
    <t>https://mcconnell.com/</t>
  </si>
  <si>
    <t>0F60FF3DdCd7aB0</t>
  </si>
  <si>
    <t>Kirk</t>
  </si>
  <si>
    <t>Mays-Mccormick</t>
  </si>
  <si>
    <t>Jamesshire</t>
  </si>
  <si>
    <t>French Polynesia</t>
  </si>
  <si>
    <t>(266)131-7001x711</t>
  </si>
  <si>
    <t>(283)312-5579x11543</t>
  </si>
  <si>
    <t>tuckerangie@salazar.net</t>
  </si>
  <si>
    <t>https://www.camacho.net/</t>
  </si>
  <si>
    <t>9F9AdB7B8A6f7F2</t>
  </si>
  <si>
    <t>Maxwell</t>
  </si>
  <si>
    <t>Frye</t>
  </si>
  <si>
    <t>Patterson Inc</t>
  </si>
  <si>
    <t>East Carly</t>
  </si>
  <si>
    <t>Malta</t>
  </si>
  <si>
    <t>423.262.3059</t>
  </si>
  <si>
    <t>202-880-0688x7491</t>
  </si>
  <si>
    <t>fgibson@drake-webb.com</t>
  </si>
  <si>
    <t>http://www.roberts.com/</t>
  </si>
  <si>
    <t>FBd0Ded4F02a742</t>
  </si>
  <si>
    <t>Kiara</t>
  </si>
  <si>
    <t>Houston</t>
  </si>
  <si>
    <t>Manning, Hester and Arroyo</t>
  </si>
  <si>
    <t>South Alvin</t>
  </si>
  <si>
    <t>Netherlands</t>
  </si>
  <si>
    <t>001-274-040-3582x10611</t>
  </si>
  <si>
    <t>+1-528-175-0973x4684</t>
  </si>
  <si>
    <t>blanchardbob@wallace-shannon.com</t>
  </si>
  <si>
    <t>https://www.reid-potts.com/</t>
  </si>
  <si>
    <t>2FB0FAA1d429421</t>
  </si>
  <si>
    <t>Colleen</t>
  </si>
  <si>
    <t>Howard</t>
  </si>
  <si>
    <t>Greer and Sons</t>
  </si>
  <si>
    <t>Brittanyview</t>
  </si>
  <si>
    <t>Paraguay</t>
  </si>
  <si>
    <t>(947)115-7711x5488</t>
  </si>
  <si>
    <t>rsingleton@ryan-cherry.com</t>
  </si>
  <si>
    <t>http://paul.biz/</t>
  </si>
  <si>
    <t>010468dAA11382c</t>
  </si>
  <si>
    <t>Janet</t>
  </si>
  <si>
    <t>Valenzuela</t>
  </si>
  <si>
    <t>Watts-Donaldson</t>
  </si>
  <si>
    <t>Veronicamouth</t>
  </si>
  <si>
    <t>Lao People's Democratic Republic</t>
  </si>
  <si>
    <t>354.259.5062x7538</t>
  </si>
  <si>
    <t>500.433.2022</t>
  </si>
  <si>
    <t>stefanie71@spence.com</t>
  </si>
  <si>
    <t>https://moreno.biz/</t>
  </si>
  <si>
    <t>eC1927Ca84E033e</t>
  </si>
  <si>
    <t>Shane</t>
  </si>
  <si>
    <t>Wilcox</t>
  </si>
  <si>
    <t>Tucker LLC</t>
  </si>
  <si>
    <t>Bryanville</t>
  </si>
  <si>
    <t>Albania</t>
  </si>
  <si>
    <t>(429)005-9030x11004</t>
  </si>
  <si>
    <t>541-116-4501</t>
  </si>
  <si>
    <t>mariah88@santos.com</t>
  </si>
  <si>
    <t>https://www.ramos.com/</t>
  </si>
  <si>
    <t xml:space="preserve"> 09D7D7C8Fe09aea</t>
  </si>
  <si>
    <t>Marcus</t>
  </si>
  <si>
    <t>Moody</t>
  </si>
  <si>
    <t>Giles Ltd</t>
  </si>
  <si>
    <t>Kaitlyntown</t>
  </si>
  <si>
    <t>Panama</t>
  </si>
  <si>
    <t>674-677-8623</t>
  </si>
  <si>
    <t>909-277-5485x566</t>
  </si>
  <si>
    <t>donnamullins#norris-barrett.org</t>
  </si>
  <si>
    <t>https://www.curry.com/</t>
  </si>
  <si>
    <t>aBdfcF2c50b0bfD</t>
  </si>
  <si>
    <t>Dakota</t>
  </si>
  <si>
    <t>Poole</t>
  </si>
  <si>
    <t>Simmons Group</t>
  </si>
  <si>
    <t>Michealshire</t>
  </si>
  <si>
    <t>Belarus</t>
  </si>
  <si>
    <t>(371)987-8576x4720</t>
  </si>
  <si>
    <t>071-152-1376</t>
  </si>
  <si>
    <t>stacey67@fields.org</t>
  </si>
  <si>
    <t>https://sanford-wilcox.biz/</t>
  </si>
  <si>
    <t>b92EBfdF8a3f0E6</t>
  </si>
  <si>
    <t>Frederick</t>
  </si>
  <si>
    <t>Harper</t>
  </si>
  <si>
    <t>Hinton, Chaney and Stokes</t>
  </si>
  <si>
    <t>South Marissatown</t>
  </si>
  <si>
    <t>Switzerland</t>
  </si>
  <si>
    <t>+1-077-121-1558x0687</t>
  </si>
  <si>
    <t>264.742.7149</t>
  </si>
  <si>
    <t>jacobkhan@bright.biz</t>
  </si>
  <si>
    <t>https://callahan.org/</t>
  </si>
  <si>
    <t>3B5dAAFA41AFa22</t>
  </si>
  <si>
    <t>Stefanie</t>
  </si>
  <si>
    <t>Fitzpatrick</t>
  </si>
  <si>
    <t>Santana-Duran</t>
  </si>
  <si>
    <t>Acevedoville</t>
  </si>
  <si>
    <t>Saint Vincent and the Grenadines</t>
  </si>
  <si>
    <t>(752)776-3286</t>
  </si>
  <si>
    <t>+1-472-021-4814x85074</t>
  </si>
  <si>
    <t>wterrell#clark.com</t>
  </si>
  <si>
    <t>https://meyers.com/</t>
  </si>
  <si>
    <t>EDA69ca7a6e96a2</t>
  </si>
  <si>
    <t>Kent</t>
  </si>
  <si>
    <t>Bradshaw</t>
  </si>
  <si>
    <t>Sawyer PLC</t>
  </si>
  <si>
    <t>North Harold</t>
  </si>
  <si>
    <t>Tanzania</t>
  </si>
  <si>
    <t>+1-472-143-5037x884</t>
  </si>
  <si>
    <t>126.922.6153</t>
  </si>
  <si>
    <t>qjimenez@boyd.com</t>
  </si>
  <si>
    <t>http://maynard-ho.com/</t>
  </si>
  <si>
    <t>64DCcDFaB9DFd4e</t>
  </si>
  <si>
    <t>Jack</t>
  </si>
  <si>
    <t>Tate</t>
  </si>
  <si>
    <t>Acosta, Petersen and Morrow</t>
  </si>
  <si>
    <t>West Samuel</t>
  </si>
  <si>
    <t>Zimbabwe</t>
  </si>
  <si>
    <t>965-108-4406x20714</t>
  </si>
  <si>
    <t>046.906.1442x6784</t>
  </si>
  <si>
    <t>gfigueroa@boone-zavala.com</t>
  </si>
  <si>
    <t>http://www.hawkins-ramsey.com/</t>
  </si>
  <si>
    <t>679c6c83DD872d6</t>
  </si>
  <si>
    <t>Tom</t>
  </si>
  <si>
    <t>Trujillo</t>
  </si>
  <si>
    <t>Mcgee Group</t>
  </si>
  <si>
    <t>Cunninghamborough</t>
  </si>
  <si>
    <t>Denmark</t>
  </si>
  <si>
    <t>416-338-3758</t>
  </si>
  <si>
    <t>(775)890-7209</t>
  </si>
  <si>
    <t>tapiagreg@beard.info</t>
  </si>
  <si>
    <t>http://www.daniels-klein.com/</t>
  </si>
  <si>
    <t>7Ce381e4Afa4ba9</t>
  </si>
  <si>
    <t>Gabriel</t>
  </si>
  <si>
    <t>Mejia</t>
  </si>
  <si>
    <t>Adkins-Salinas</t>
  </si>
  <si>
    <t>Port Annatown</t>
  </si>
  <si>
    <t>Liechtenstein</t>
  </si>
  <si>
    <t>646.044.0696x66800</t>
  </si>
  <si>
    <t>coleolson@jennings.net</t>
  </si>
  <si>
    <t>https://patel-hanson.info/</t>
  </si>
  <si>
    <t>A09AEc6E3bF70eE</t>
  </si>
  <si>
    <t>Kaitlyn</t>
  </si>
  <si>
    <t>Santana</t>
  </si>
  <si>
    <t>Herrera Group</t>
  </si>
  <si>
    <t>New Kaitlyn</t>
  </si>
  <si>
    <t>United States of America</t>
  </si>
  <si>
    <t>447-710-6202x07313</t>
  </si>
  <si>
    <t>georgeross@miles.org</t>
  </si>
  <si>
    <t>http://pham.com/</t>
  </si>
  <si>
    <t>aA9BAFfBc3710fe</t>
  </si>
  <si>
    <t>Moon</t>
  </si>
  <si>
    <t>Waters, Chase and Aguilar</t>
  </si>
  <si>
    <t>West Marthaburgh</t>
  </si>
  <si>
    <t>Bahamas</t>
  </si>
  <si>
    <t>+1-586-217-0359x6317</t>
  </si>
  <si>
    <t>willistonya@randolph-baker.com</t>
  </si>
  <si>
    <t>https://spencer-charles.info/</t>
  </si>
  <si>
    <t>E11dfb2DB8C9f72</t>
  </si>
  <si>
    <t>Tammie</t>
  </si>
  <si>
    <t>Haley</t>
  </si>
  <si>
    <t>Palmer, Barnes and Houston</t>
  </si>
  <si>
    <t>East Teresa</t>
  </si>
  <si>
    <t>Belize</t>
  </si>
  <si>
    <t>001-276-734-4113x6087</t>
  </si>
  <si>
    <t>(430)300-8770</t>
  </si>
  <si>
    <t>harrisisaiah@jenkins.com</t>
  </si>
  <si>
    <t>http://evans-simon.com/</t>
  </si>
  <si>
    <t>889eCf90f68c5Da</t>
  </si>
  <si>
    <t>Nicholas</t>
  </si>
  <si>
    <t>Sosa</t>
  </si>
  <si>
    <t>Jordan Ltd</t>
  </si>
  <si>
    <t>South Hunter</t>
  </si>
  <si>
    <t>Uruguay</t>
  </si>
  <si>
    <t>(661)425-6042</t>
  </si>
  <si>
    <t>975-998-1519</t>
  </si>
  <si>
    <t>fwolfe@dorsey.com</t>
  </si>
  <si>
    <t>https://www.fleming-richards.com/</t>
  </si>
  <si>
    <t>7a1Ee69F4fF4B4D</t>
  </si>
  <si>
    <t>Jordan</t>
  </si>
  <si>
    <t>Gay</t>
  </si>
  <si>
    <t>Glover and Sons</t>
  </si>
  <si>
    <t>South Walter</t>
  </si>
  <si>
    <t>Solomon Islands</t>
  </si>
  <si>
    <t>tiffanydavies@harris-mcfarland.org</t>
  </si>
  <si>
    <t>http://www.lee.org/</t>
  </si>
  <si>
    <t>dca4f1D0A0fc5c9</t>
  </si>
  <si>
    <t>Bruce</t>
  </si>
  <si>
    <t>Esparza</t>
  </si>
  <si>
    <t>Huerta-Mclean</t>
  </si>
  <si>
    <t>Poolefurt</t>
  </si>
  <si>
    <t>Montenegro</t>
  </si>
  <si>
    <t>559-529-4424</t>
  </si>
  <si>
    <t>001-625-000-7132x0367</t>
  </si>
  <si>
    <t>preese@frye-vega.com</t>
  </si>
  <si>
    <t>http://www.farley.org/</t>
  </si>
  <si>
    <t>17aD8e2dB3df03D</t>
  </si>
  <si>
    <t>Sherry</t>
  </si>
  <si>
    <t>Garza</t>
  </si>
  <si>
    <t>Anderson Ltd</t>
  </si>
  <si>
    <t>West John</t>
  </si>
  <si>
    <t>Poland</t>
  </si>
  <si>
    <t>001-067-713-6440x158</t>
  </si>
  <si>
    <t>(978)289-8785x5766</t>
  </si>
  <si>
    <t>ann48@miller.com</t>
  </si>
  <si>
    <t>http://spence.com/</t>
  </si>
  <si>
    <t>2f79Cd309624Abb</t>
  </si>
  <si>
    <t>Natalie</t>
  </si>
  <si>
    <t>Gentry</t>
  </si>
  <si>
    <t>Monroe PLC</t>
  </si>
  <si>
    <t>West Darius</t>
  </si>
  <si>
    <t>830.996.8238</t>
  </si>
  <si>
    <t>499.122.5415</t>
  </si>
  <si>
    <t>tcummings@fitzpatrick-ashley.com</t>
  </si>
  <si>
    <t>http://www.dorsey.biz/</t>
  </si>
  <si>
    <t>6e5ad5a5e2bB5Ca</t>
  </si>
  <si>
    <t>Bryan</t>
  </si>
  <si>
    <t>Dunn</t>
  </si>
  <si>
    <t>Kaufman and Sons</t>
  </si>
  <si>
    <t>North Jimstad</t>
  </si>
  <si>
    <t>Burkina Faso</t>
  </si>
  <si>
    <t>001-710-802-5565</t>
  </si>
  <si>
    <t>078.699.8982x13881</t>
  </si>
  <si>
    <t>woodwardandres@phelps.com</t>
  </si>
  <si>
    <t>http://www.butler.com/</t>
  </si>
  <si>
    <t>7E441b6B228DBcA</t>
  </si>
  <si>
    <t>Wayne</t>
  </si>
  <si>
    <t>Simpson</t>
  </si>
  <si>
    <t>Perkins-Trevino</t>
  </si>
  <si>
    <t>East Rebekahborough</t>
  </si>
  <si>
    <t>Bolivia</t>
  </si>
  <si>
    <t>(344)156-8632x1869</t>
  </si>
  <si>
    <t>463-445-3702x38463</t>
  </si>
  <si>
    <t>barbarapittman@holder.com</t>
  </si>
  <si>
    <t>https://gillespie-holder.com/</t>
  </si>
  <si>
    <t>D3fC11A9C235Dc6</t>
  </si>
  <si>
    <t>Luis</t>
  </si>
  <si>
    <t>Greer</t>
  </si>
  <si>
    <t>Cross PLC</t>
  </si>
  <si>
    <t>North Drew</t>
  </si>
  <si>
    <t>001-336-025-6849x701</t>
  </si>
  <si>
    <t>684.698.2911x6092</t>
  </si>
  <si>
    <t>bstuart@williamson-mcclure.com</t>
  </si>
  <si>
    <t>https://fletcher-nielsen.com/</t>
  </si>
  <si>
    <t>30Dfa48fe5Ede78</t>
  </si>
  <si>
    <t>Rhonda</t>
  </si>
  <si>
    <t>Frost</t>
  </si>
  <si>
    <t>Herrera, Shepherd and Underwood</t>
  </si>
  <si>
    <t>Lake Lindaburgh</t>
  </si>
  <si>
    <t>Monaco</t>
  </si>
  <si>
    <t>(127)081-9339</t>
  </si>
  <si>
    <t>+1-431-028-3337x3492</t>
  </si>
  <si>
    <t>zkrueger@wolf-chavez.net</t>
  </si>
  <si>
    <t>http://www.khan.com/</t>
  </si>
  <si>
    <t>fD780ED8dbEae7B</t>
  </si>
  <si>
    <t>Joanne</t>
  </si>
  <si>
    <t>Montes</t>
  </si>
  <si>
    <t>Price, Sexton and Mcdaniel</t>
  </si>
  <si>
    <t>Gwendolynview</t>
  </si>
  <si>
    <t>Palau</t>
  </si>
  <si>
    <t>(897)726-7952</t>
  </si>
  <si>
    <t>(467)886-9467x5721</t>
  </si>
  <si>
    <t>juan80@henson.net</t>
  </si>
  <si>
    <t>http://ochoa.com/</t>
  </si>
  <si>
    <t>300A40d3ce24bBA</t>
  </si>
  <si>
    <t>Geoffrey</t>
  </si>
  <si>
    <t>Guzman</t>
  </si>
  <si>
    <t>Short-Wiggins</t>
  </si>
  <si>
    <t>Zimmermanland</t>
  </si>
  <si>
    <t>Uzbekistan</t>
  </si>
  <si>
    <t>975.235.8921x269</t>
  </si>
  <si>
    <t>(983)188-6873</t>
  </si>
  <si>
    <t>bauercrystal@gay.com</t>
  </si>
  <si>
    <t>https://decker-kline.com/</t>
  </si>
  <si>
    <t>283DFCD0Dba40aF</t>
  </si>
  <si>
    <t>Gloria</t>
  </si>
  <si>
    <t>Mccall</t>
  </si>
  <si>
    <t>Brennan, Acosta and Ramos</t>
  </si>
  <si>
    <t>North Kerriton</t>
  </si>
  <si>
    <t>Ghana</t>
  </si>
  <si>
    <t>445-603-6729</t>
  </si>
  <si>
    <t>001-395-959-4736x4524</t>
  </si>
  <si>
    <t>bartlettjenna@zuniga-moss.biz</t>
  </si>
  <si>
    <t>http://burgess-frank.com/</t>
  </si>
  <si>
    <t>F4Fc91fEAEad286</t>
  </si>
  <si>
    <t>Brady</t>
  </si>
  <si>
    <t>Cohen</t>
  </si>
  <si>
    <t>Osborne-Erickson</t>
  </si>
  <si>
    <t>North Eileenville</t>
  </si>
  <si>
    <t>United Arab Emirates</t>
  </si>
  <si>
    <t>741.849.0139x524</t>
  </si>
  <si>
    <t>+1-028-691-7497x0894</t>
  </si>
  <si>
    <t>mccalltyrone@durham-rose.biz</t>
  </si>
  <si>
    <t>http://hammond-barron.com/</t>
  </si>
  <si>
    <t>80F33Fd2AcebF05</t>
  </si>
  <si>
    <t>Latoya</t>
  </si>
  <si>
    <t>Mccann</t>
  </si>
  <si>
    <t>Hobbs, Garrett and Sanford</t>
  </si>
  <si>
    <t>Port Sergiofort</t>
  </si>
  <si>
    <t>(530)287-4548x29481</t>
  </si>
  <si>
    <t>162-234-0249x32790</t>
  </si>
  <si>
    <t>bobhammond@barry.biz</t>
  </si>
  <si>
    <t>https://www.burton.com/</t>
  </si>
  <si>
    <t>Aa20BDe68eAb0e9</t>
  </si>
  <si>
    <t>Gerald</t>
  </si>
  <si>
    <t>Hawkins</t>
  </si>
  <si>
    <t>Phelps, Forbes and Koch</t>
  </si>
  <si>
    <t>New Alberttown</t>
  </si>
  <si>
    <t>Canada</t>
  </si>
  <si>
    <t>+1-323-239-1456x96168</t>
  </si>
  <si>
    <t>(092)508-0269</t>
  </si>
  <si>
    <t>uwarner@steele-arias.com</t>
  </si>
  <si>
    <t>https://valenzuela.com/</t>
  </si>
  <si>
    <t>e898eEB1B9FE22b</t>
  </si>
  <si>
    <t>Samuel</t>
  </si>
  <si>
    <t>Crawford</t>
  </si>
  <si>
    <t>May, Goodwin and Martin</t>
  </si>
  <si>
    <t>South Jasmine</t>
  </si>
  <si>
    <t>Algeria</t>
  </si>
  <si>
    <t>802-242-7457</t>
  </si>
  <si>
    <t>626.116.9535x8578</t>
  </si>
  <si>
    <t>xpittman@ritter-carney.net</t>
  </si>
  <si>
    <t>https://guerrero.org/</t>
  </si>
  <si>
    <t>faCEF517ae7D8eB</t>
  </si>
  <si>
    <t>Patricia</t>
  </si>
  <si>
    <t>Goodwin</t>
  </si>
  <si>
    <t>Christian, Winters and Ellis</t>
  </si>
  <si>
    <t>Cowanfort</t>
  </si>
  <si>
    <t>Swaziland</t>
  </si>
  <si>
    <t>322.549.7139x70040</t>
  </si>
  <si>
    <t>(111)741-4173</t>
  </si>
  <si>
    <t>vaughanchristy@lara.biz</t>
  </si>
  <si>
    <t>http://clark.info/</t>
  </si>
  <si>
    <t>c09952De6Cda8aA</t>
  </si>
  <si>
    <t>Stacie</t>
  </si>
  <si>
    <t>Richard</t>
  </si>
  <si>
    <t>Byrd Inc</t>
  </si>
  <si>
    <t>New Deborah</t>
  </si>
  <si>
    <t>Madagascar</t>
  </si>
  <si>
    <t>001-622-948-3641x24810</t>
  </si>
  <si>
    <t>001-731-168-2893x8891</t>
  </si>
  <si>
    <t>clinton85@colon-arias.org</t>
  </si>
  <si>
    <t>https://kim.com/</t>
  </si>
  <si>
    <t>f3BEf3Be028166f</t>
  </si>
  <si>
    <t>Robin</t>
  </si>
  <si>
    <t>West</t>
  </si>
  <si>
    <t>Nixon, Blackwell and Sosa</t>
  </si>
  <si>
    <t>Wallstown</t>
  </si>
  <si>
    <t>Ecuador</t>
  </si>
  <si>
    <t>698.303.4267</t>
  </si>
  <si>
    <t>001-683-837-7651x525</t>
  </si>
  <si>
    <t>greenemiranda@zimmerman.com</t>
  </si>
  <si>
    <t>https://www.mora.com/</t>
  </si>
  <si>
    <t>C6F2Fc6a7948a4e</t>
  </si>
  <si>
    <t>Ralph</t>
  </si>
  <si>
    <t>Haas</t>
  </si>
  <si>
    <t>Montes PLC</t>
  </si>
  <si>
    <t>Lake Ellenchester</t>
  </si>
  <si>
    <t>Palestinian Territory</t>
  </si>
  <si>
    <t>001-962-434-0867x649</t>
  </si>
  <si>
    <t>goodmancesar@figueroa.biz</t>
  </si>
  <si>
    <t>http://may.com/</t>
  </si>
  <si>
    <t>c8FE57cBBdCDcb2</t>
  </si>
  <si>
    <t>Phyllis</t>
  </si>
  <si>
    <t>Maldonado</t>
  </si>
  <si>
    <t>Costa PLC</t>
  </si>
  <si>
    <t>Lake Whitney</t>
  </si>
  <si>
    <t>Saint Barthelemy</t>
  </si>
  <si>
    <t>001-508-064-6725x017</t>
  </si>
  <si>
    <t>yhanson@warner-diaz.org</t>
  </si>
  <si>
    <t>http://www.bernard.com/</t>
  </si>
  <si>
    <t>B5acdFC982124F2</t>
  </si>
  <si>
    <t>Danny</t>
  </si>
  <si>
    <t>Parrish</t>
  </si>
  <si>
    <t>Novak LLC</t>
  </si>
  <si>
    <t>East Jaredbury</t>
  </si>
  <si>
    <t>(669)384-8597x8794</t>
  </si>
  <si>
    <t>506.731.5952x571</t>
  </si>
  <si>
    <t>howelldarren@house-cohen.com</t>
  </si>
  <si>
    <t>http://www.parsons-hudson.com/</t>
  </si>
  <si>
    <t>8c7DdF10798bCC3</t>
  </si>
  <si>
    <t>Kathy</t>
  </si>
  <si>
    <t>Hill</t>
  </si>
  <si>
    <t>Moore, Mccoy and Glass</t>
  </si>
  <si>
    <t>Selenabury</t>
  </si>
  <si>
    <t>001-171-716-2175x310</t>
  </si>
  <si>
    <t>888.625.0654</t>
  </si>
  <si>
    <t>ncamacho@boone-simmons.org</t>
  </si>
  <si>
    <t>http://hayden.com/</t>
  </si>
  <si>
    <t>C681dDd0cc422f7</t>
  </si>
  <si>
    <t>Kelli</t>
  </si>
  <si>
    <t>Hardy</t>
  </si>
  <si>
    <t>Petty Ltd</t>
  </si>
  <si>
    <t>Huangfort</t>
  </si>
  <si>
    <t>Sao Tome and Principe</t>
  </si>
  <si>
    <t>020.324.2191x2022</t>
  </si>
  <si>
    <t>424-157-8216</t>
  </si>
  <si>
    <t>kristopher62@oliver.com</t>
  </si>
  <si>
    <t>http://www.kidd.com/</t>
  </si>
  <si>
    <t>a940cE42e035F28</t>
  </si>
  <si>
    <t>Lynn</t>
  </si>
  <si>
    <t>Pham</t>
  </si>
  <si>
    <t>Brennan, Camacho and Tapia</t>
  </si>
  <si>
    <t>East Pennyshire</t>
  </si>
  <si>
    <t>Portugal</t>
  </si>
  <si>
    <t>846.468.6834x611</t>
  </si>
  <si>
    <t>001-248-691-0006</t>
  </si>
  <si>
    <t>mpham@rios-guzman.com</t>
  </si>
  <si>
    <t>https://www.murphy.com/</t>
  </si>
  <si>
    <t>9Cf5E6AFE0aeBfd</t>
  </si>
  <si>
    <t>Shelley</t>
  </si>
  <si>
    <t>Harris</t>
  </si>
  <si>
    <t>Prince, Malone and Pugh</t>
  </si>
  <si>
    <t>Port Jasminborough</t>
  </si>
  <si>
    <t>423.098.0315x8373</t>
  </si>
  <si>
    <t>+1-386-458-8944x15194</t>
  </si>
  <si>
    <t>zachary96@mitchell-bryant.org</t>
  </si>
  <si>
    <t>https://www.ryan.com/</t>
  </si>
  <si>
    <t>aEcbe5365BbC67D</t>
  </si>
  <si>
    <t>Eddie</t>
  </si>
  <si>
    <t>Jimenez</t>
  </si>
  <si>
    <t>Caldwell Group</t>
  </si>
  <si>
    <t>West Kristine</t>
  </si>
  <si>
    <t>Ethiopia</t>
  </si>
  <si>
    <t>+1-235-657-1073x6306</t>
  </si>
  <si>
    <t>(026)401-7353x2417</t>
  </si>
  <si>
    <t>kristiwhitney@bernard.com</t>
  </si>
  <si>
    <t>http://cherry.com/</t>
  </si>
  <si>
    <t>FCBdfCEAe20A8Dc</t>
  </si>
  <si>
    <t>Chloe</t>
  </si>
  <si>
    <t>Hutchinson</t>
  </si>
  <si>
    <t>South Julia</t>
  </si>
  <si>
    <t>981-544-9452</t>
  </si>
  <si>
    <t>+1-288-552-4666x060</t>
  </si>
  <si>
    <t>leah85@sutton-terrell.com</t>
  </si>
  <si>
    <t>https://mitchell.info/</t>
  </si>
  <si>
    <t>636cBF0835E10ff</t>
  </si>
  <si>
    <t>Eileen</t>
  </si>
  <si>
    <t>Lynch</t>
  </si>
  <si>
    <t>Knight, Abbott and Hubbard</t>
  </si>
  <si>
    <t>Helenborough</t>
  </si>
  <si>
    <t>Liberia</t>
  </si>
  <si>
    <t>+1-158-951-4131x53578</t>
  </si>
  <si>
    <t>001-673-779-6713x680</t>
  </si>
  <si>
    <t>levigiles@vincent.com</t>
  </si>
  <si>
    <t>http://mckay.com/</t>
  </si>
  <si>
    <t>fF1b6c9E8Fbf1ff</t>
  </si>
  <si>
    <t>Fernando</t>
  </si>
  <si>
    <t>Lambert</t>
  </si>
  <si>
    <t>Church-Banks</t>
  </si>
  <si>
    <t>Lake Nancy</t>
  </si>
  <si>
    <t>Lithuania</t>
  </si>
  <si>
    <t>497.829.9038</t>
  </si>
  <si>
    <t>fisherlinda@schaefer.net</t>
  </si>
  <si>
    <t>https://www.vang.com/</t>
  </si>
  <si>
    <t>2A13F74EAa7DA6c</t>
  </si>
  <si>
    <t>Makayla</t>
  </si>
  <si>
    <t>Cannon</t>
  </si>
  <si>
    <t>Henderson Inc</t>
  </si>
  <si>
    <t>Georgeport</t>
  </si>
  <si>
    <t>New Caledonia</t>
  </si>
  <si>
    <t>001-215-801-6392x46009</t>
  </si>
  <si>
    <t>027-609-6460</t>
  </si>
  <si>
    <t>scottcurtis@hurley.biz</t>
  </si>
  <si>
    <t>http://www.velazquez.net/</t>
  </si>
  <si>
    <t>a014Ec1b9FccC1E</t>
  </si>
  <si>
    <t>Alvarado</t>
  </si>
  <si>
    <t>Donaldson-Dougherty</t>
  </si>
  <si>
    <t>South Sophiaberg</t>
  </si>
  <si>
    <t>Kiribati</t>
  </si>
  <si>
    <t>(585)606-2980x2258</t>
  </si>
  <si>
    <t>730-797-3594x5614</t>
  </si>
  <si>
    <t>nicholsonnina@montgomery.info</t>
  </si>
  <si>
    <t>http://odom-massey.com/</t>
  </si>
  <si>
    <t>421a109cABDf5fa</t>
  </si>
  <si>
    <t>Virginia</t>
  </si>
  <si>
    <t>Dudley</t>
  </si>
  <si>
    <t>Warren Ltd</t>
  </si>
  <si>
    <t>Hartbury</t>
  </si>
  <si>
    <t>French Southern Territories</t>
  </si>
  <si>
    <t>027.846.3705x14184</t>
  </si>
  <si>
    <t>+1-439-171-1846x4636</t>
  </si>
  <si>
    <t>zvalencia@phelps.com</t>
  </si>
  <si>
    <t>http://hunter-esparza.com/</t>
  </si>
  <si>
    <t>CC68FD1D3Bbbf22</t>
  </si>
  <si>
    <t>Riley</t>
  </si>
  <si>
    <t>Good</t>
  </si>
  <si>
    <t>Wade PLC</t>
  </si>
  <si>
    <t>Erikaville</t>
  </si>
  <si>
    <t>855-436-7641</t>
  </si>
  <si>
    <t>alex06@galloway.com</t>
  </si>
  <si>
    <t>http://conway.org/</t>
  </si>
  <si>
    <t>CBCd2Ac8E3eBDF9</t>
  </si>
  <si>
    <t>Alexandria</t>
  </si>
  <si>
    <t>Buck</t>
  </si>
  <si>
    <t>Keller-Coffey</t>
  </si>
  <si>
    <t>Nicolasfort</t>
  </si>
  <si>
    <t>Iran</t>
  </si>
  <si>
    <t>078-900-4760x76668</t>
  </si>
  <si>
    <t>414-112-8700x68751</t>
  </si>
  <si>
    <t>lee48@manning.com</t>
  </si>
  <si>
    <t>https://ramsey.org/</t>
  </si>
  <si>
    <t>Ef859092FbEcC07</t>
  </si>
  <si>
    <t>Roth</t>
  </si>
  <si>
    <t>Conway-Mcbride</t>
  </si>
  <si>
    <t>New Jasmineshire</t>
  </si>
  <si>
    <t>Morocco</t>
  </si>
  <si>
    <t>581-440-6539</t>
  </si>
  <si>
    <t>aharper@maddox-townsend.org</t>
  </si>
  <si>
    <t>https://www.brooks.com/</t>
  </si>
  <si>
    <t>F560f2d3cDFb618</t>
  </si>
  <si>
    <t>Candice</t>
  </si>
  <si>
    <t>Keller</t>
  </si>
  <si>
    <t>Huynh and Sons</t>
  </si>
  <si>
    <t>East Summerstad</t>
  </si>
  <si>
    <t>001-927-965-8550x92406</t>
  </si>
  <si>
    <t>001-243-038-4271x53076</t>
  </si>
  <si>
    <t>buckleycory@odonnell.net</t>
  </si>
  <si>
    <t>https://www.lucero.com/</t>
  </si>
  <si>
    <t>A3F76Be153Df4a3</t>
  </si>
  <si>
    <t>Anita</t>
  </si>
  <si>
    <t>Benson</t>
  </si>
  <si>
    <t>Parrish Ltd</t>
  </si>
  <si>
    <t>Skinnerport</t>
  </si>
  <si>
    <t>Russian Federation</t>
  </si>
  <si>
    <t>874.617.5668x69878</t>
  </si>
  <si>
    <t>(399)820-6418x0071</t>
  </si>
  <si>
    <t>angie04@oconnell.com</t>
  </si>
  <si>
    <t>http://oconnor.com/</t>
  </si>
  <si>
    <t>D01Af0AF7cBbFeA</t>
  </si>
  <si>
    <t>Regina</t>
  </si>
  <si>
    <t>Stein</t>
  </si>
  <si>
    <t>Guzman-Brown</t>
  </si>
  <si>
    <t>Raystad</t>
  </si>
  <si>
    <t>001-469-848-0724x4407</t>
  </si>
  <si>
    <t>001-085-360-4426x00357</t>
  </si>
  <si>
    <t>zrosario@rojas-hardin.net</t>
  </si>
  <si>
    <t>http://www.johnston.info/</t>
  </si>
  <si>
    <t>d40e89dCade7b2F</t>
  </si>
  <si>
    <t>Debra</t>
  </si>
  <si>
    <t>Riddle</t>
  </si>
  <si>
    <t>Chang, Aguirre and Leblanc</t>
  </si>
  <si>
    <t>Colinhaven</t>
  </si>
  <si>
    <t>United States Virgin Islands</t>
  </si>
  <si>
    <t>+1-768-182-6014x14336</t>
  </si>
  <si>
    <t>(303)961-4491</t>
  </si>
  <si>
    <t>shieldskerry@robles.com</t>
  </si>
  <si>
    <t>http://kaiser.info/</t>
  </si>
  <si>
    <t>BF6a1f9bd1bf8DE</t>
  </si>
  <si>
    <t>Brittany</t>
  </si>
  <si>
    <t>Zuniga</t>
  </si>
  <si>
    <t>Mason-Hester</t>
  </si>
  <si>
    <t>West Reginald</t>
  </si>
  <si>
    <t>Kyrgyz Republic</t>
  </si>
  <si>
    <t>(050)136-9025</t>
  </si>
  <si>
    <t>001-480-851-2496x0157</t>
  </si>
  <si>
    <t>mchandler@cochran-huerta.org</t>
  </si>
  <si>
    <t>http://www.boyle.com/</t>
  </si>
  <si>
    <t>FfaeFFbbbf280db</t>
  </si>
  <si>
    <t>Cassidy</t>
  </si>
  <si>
    <t>Mcmahon</t>
  </si>
  <si>
    <t>Mcguire, Huynh and Hopkins</t>
  </si>
  <si>
    <t>Lake Sherryborough</t>
  </si>
  <si>
    <t>Myanmar</t>
  </si>
  <si>
    <t>684-682-0021x1326</t>
  </si>
  <si>
    <t>katrinalane@fitzgerald.com</t>
  </si>
  <si>
    <t>https://hurst.com/</t>
  </si>
  <si>
    <t>CbAE1d1e9a8dCb1</t>
  </si>
  <si>
    <t>Laurie</t>
  </si>
  <si>
    <t>Pennington</t>
  </si>
  <si>
    <t>Sanchez, Marsh and Hale</t>
  </si>
  <si>
    <t>Port Katherineville</t>
  </si>
  <si>
    <t>Dominica</t>
  </si>
  <si>
    <t>007.155.3406x553</t>
  </si>
  <si>
    <t>+1-809-862-5566x277</t>
  </si>
  <si>
    <t>cookejill@powell.com</t>
  </si>
  <si>
    <t>http://www.hebert.com/</t>
  </si>
  <si>
    <t>A7F85c1DE4dB87f</t>
  </si>
  <si>
    <t>Alejandro</t>
  </si>
  <si>
    <t>Blair</t>
  </si>
  <si>
    <t>Combs, Waller and Durham</t>
  </si>
  <si>
    <t>Thomasland</t>
  </si>
  <si>
    <t>Iceland</t>
  </si>
  <si>
    <t>(690)068-4641x51468</t>
  </si>
  <si>
    <t>555.509.8691x2329</t>
  </si>
  <si>
    <t>elizabethbarr@ewing.com</t>
  </si>
  <si>
    <t>https://mercado-blevins.com/</t>
  </si>
  <si>
    <t>D6CEAfb3BDbaa1A</t>
  </si>
  <si>
    <t>Leslie</t>
  </si>
  <si>
    <t>Jennings</t>
  </si>
  <si>
    <t>Blankenship-Arias</t>
  </si>
  <si>
    <t>Coreybury</t>
  </si>
  <si>
    <t>Micronesia</t>
  </si>
  <si>
    <t>629.198.6346</t>
  </si>
  <si>
    <t>075.256.0829</t>
  </si>
  <si>
    <t>corey75@wiggins.com</t>
  </si>
  <si>
    <t>https://www.juarez.com/</t>
  </si>
  <si>
    <t>Ebdb6F6F7c90b69</t>
  </si>
  <si>
    <t>Kathleen</t>
  </si>
  <si>
    <t>Mckay</t>
  </si>
  <si>
    <t>Coffey, Lamb and Johnson</t>
  </si>
  <si>
    <t>Lake Janiceton</t>
  </si>
  <si>
    <t>(733)910-9968</t>
  </si>
  <si>
    <t>(691)247-4128x0665</t>
  </si>
  <si>
    <t>chloelester@higgins-wilkinson.com</t>
  </si>
  <si>
    <t>http://www.owens-mooney.com/</t>
  </si>
  <si>
    <t>E8E7e8Cfe516ef0</t>
  </si>
  <si>
    <t>Hunter</t>
  </si>
  <si>
    <t>Moreno</t>
  </si>
  <si>
    <t>Fitzpatrick-Lawrence</t>
  </si>
  <si>
    <t>East Clinton</t>
  </si>
  <si>
    <t>Isle of Man</t>
  </si>
  <si>
    <t>(733)833-6754</t>
  </si>
  <si>
    <t>001-761-013-7121</t>
  </si>
  <si>
    <t>isaac26@benton-finley.com</t>
  </si>
  <si>
    <t>http://walls.info/</t>
  </si>
  <si>
    <t>78C06E9b6B3DF20</t>
  </si>
  <si>
    <t>Chad</t>
  </si>
  <si>
    <t>Davidson</t>
  </si>
  <si>
    <t>Garcia-Jimenez</t>
  </si>
  <si>
    <t>South Joshuashire</t>
  </si>
  <si>
    <t>(804)842-4715</t>
  </si>
  <si>
    <t>justinwalters@jimenez.com</t>
  </si>
  <si>
    <t>http://www.garner-oliver.com/</t>
  </si>
  <si>
    <t>03A1E62ADdeb31c</t>
  </si>
  <si>
    <t>Corey</t>
  </si>
  <si>
    <t>Holt</t>
  </si>
  <si>
    <t>Mcdonald, Bird and Ramirez</t>
  </si>
  <si>
    <t>New Glenda</t>
  </si>
  <si>
    <t>Fiji</t>
  </si>
  <si>
    <t>001-439-242-4986x7918</t>
  </si>
  <si>
    <t>maurice46@morgan.com</t>
  </si>
  <si>
    <t>2.18.2022</t>
  </si>
  <si>
    <t>http://www.watson.com/</t>
  </si>
  <si>
    <t>C6763c99d0bd16D</t>
  </si>
  <si>
    <t>Emma</t>
  </si>
  <si>
    <t>Cunningham</t>
  </si>
  <si>
    <t>Stephens Inc</t>
  </si>
  <si>
    <t>North Jillianview</t>
  </si>
  <si>
    <t>New Zealand</t>
  </si>
  <si>
    <t>128-059-0206x60217</t>
  </si>
  <si>
    <t>(312)164-4545x2284</t>
  </si>
  <si>
    <t>walter83@juarez.org</t>
  </si>
  <si>
    <t>http://www.reid.info/</t>
  </si>
  <si>
    <t>ebe77E5Bf9476CE</t>
  </si>
  <si>
    <t>Duane</t>
  </si>
  <si>
    <t>Woods</t>
  </si>
  <si>
    <t>Montoya-Miller</t>
  </si>
  <si>
    <t>Lyonsberg</t>
  </si>
  <si>
    <t>Maldives</t>
  </si>
  <si>
    <t>(636)544-7783x7288</t>
  </si>
  <si>
    <t>(203)287-1003x5932</t>
  </si>
  <si>
    <t>kmercer@wagner.com</t>
  </si>
  <si>
    <t>http://murray.org/</t>
  </si>
  <si>
    <t>E4Bbcd8AD81fC5f</t>
  </si>
  <si>
    <t>Alison</t>
  </si>
  <si>
    <t>Vargas</t>
  </si>
  <si>
    <t>Vaughn, Watts and Leach</t>
  </si>
  <si>
    <t>East Cristinabury</t>
  </si>
  <si>
    <t>Benin</t>
  </si>
  <si>
    <t>365-273-8144</t>
  </si>
  <si>
    <t>053-308-7653x6287</t>
  </si>
  <si>
    <t>vcantu@norton.com</t>
  </si>
  <si>
    <t>http://mason.info/</t>
  </si>
  <si>
    <t>efeb73245CDf1fF</t>
  </si>
  <si>
    <t>Vernon</t>
  </si>
  <si>
    <t>Kane</t>
  </si>
  <si>
    <t>Carter-Strickland</t>
  </si>
  <si>
    <t>Thomasfurt</t>
  </si>
  <si>
    <t>Yemen</t>
  </si>
  <si>
    <t>114-854-1159x555</t>
  </si>
  <si>
    <t>499-608-4612</t>
  </si>
  <si>
    <t>hilljesse@barrett.info</t>
  </si>
  <si>
    <t>http://www.duffy-hensley.net/</t>
  </si>
  <si>
    <t>37Ec4B395641c1E</t>
  </si>
  <si>
    <t>Lori</t>
  </si>
  <si>
    <t>Flowers</t>
  </si>
  <si>
    <t>Decker-Mcknight</t>
  </si>
  <si>
    <t>North Joeburgh</t>
  </si>
  <si>
    <t>Namibia</t>
  </si>
  <si>
    <t>679.415.1210</t>
  </si>
  <si>
    <t>945-842-3659x4581</t>
  </si>
  <si>
    <t>tyrone77@valenzuela.info</t>
  </si>
  <si>
    <t>http://www.deleon-crosby.com/</t>
  </si>
  <si>
    <t>5ef6d3eefdD43bE</t>
  </si>
  <si>
    <t>Nina</t>
  </si>
  <si>
    <t>Chavez</t>
  </si>
  <si>
    <t>Byrd-Campbell</t>
  </si>
  <si>
    <t>Cassidychester</t>
  </si>
  <si>
    <t>Bhutan</t>
  </si>
  <si>
    <t>053-344-3205</t>
  </si>
  <si>
    <t>+1-330-920-5422x571</t>
  </si>
  <si>
    <t>elliserica@frank.com</t>
  </si>
  <si>
    <t>https://www.pugh.com/</t>
  </si>
  <si>
    <t>98b3ae DcC3B9FF3</t>
  </si>
  <si>
    <t>Rocha-Hart</t>
  </si>
  <si>
    <t>South Dannymouth</t>
  </si>
  <si>
    <t>Hungary</t>
  </si>
  <si>
    <t>001-626-114-5844x55073</t>
  </si>
  <si>
    <t>nsteele@sparks.com</t>
  </si>
  <si>
    <t>https://www.holt-sparks.com/</t>
  </si>
  <si>
    <t>aAb6AFc7AfD0fF3</t>
  </si>
  <si>
    <t>Collin</t>
  </si>
  <si>
    <t>Ayers</t>
  </si>
  <si>
    <t>Lamb-Peterson</t>
  </si>
  <si>
    <t>South Lonnie</t>
  </si>
  <si>
    <t>Anguilla</t>
  </si>
  <si>
    <t>404-645-5351x012</t>
  </si>
  <si>
    <t>001-257-582-8850x8516</t>
  </si>
  <si>
    <t>dudleyemily@gonzales.biz</t>
  </si>
  <si>
    <t>http://www.ruiz.com/</t>
  </si>
  <si>
    <t>54B5B5Fe9F1B6C5</t>
  </si>
  <si>
    <t>Young</t>
  </si>
  <si>
    <t>Lee, Lucero and Johnson</t>
  </si>
  <si>
    <t>Frankchester</t>
  </si>
  <si>
    <t>158-687-1764</t>
  </si>
  <si>
    <t>(438)375-6207x003</t>
  </si>
  <si>
    <t>alan79@gates-mclaughlin.com</t>
  </si>
  <si>
    <t>https://travis.net/</t>
  </si>
  <si>
    <t>BE91A0bdcA49Bbc</t>
  </si>
  <si>
    <t>Darrell</t>
  </si>
  <si>
    <t>Douglas</t>
  </si>
  <si>
    <t>Newton, Petersen and Mathis</t>
  </si>
  <si>
    <t>Daisyborough</t>
  </si>
  <si>
    <t>Mali</t>
  </si>
  <si>
    <t>001-084-845-9524x1777</t>
  </si>
  <si>
    <t>001-769-564-6303</t>
  </si>
  <si>
    <t>grayjean@lowery-good.com</t>
  </si>
  <si>
    <t>https://banks.biz/</t>
  </si>
  <si>
    <t>cb8E23e48d22Eae</t>
  </si>
  <si>
    <t>Karl</t>
  </si>
  <si>
    <t>Carey LLC</t>
  </si>
  <si>
    <t>East Richard</t>
  </si>
  <si>
    <t>Guyana</t>
  </si>
  <si>
    <t>(188)169-1674x58692</t>
  </si>
  <si>
    <t>001-841-293-3519x614</t>
  </si>
  <si>
    <t>hhart@jensen.com</t>
  </si>
  <si>
    <t>http://hayes-perez.com/</t>
  </si>
  <si>
    <t>CeD220bdAaCfaDf</t>
  </si>
  <si>
    <t>Atkinson</t>
  </si>
  <si>
    <t>Ware, Burns and Oneal</t>
  </si>
  <si>
    <t>New Bradview</t>
  </si>
  <si>
    <t>605.413.3198</t>
  </si>
  <si>
    <t>vkemp@ferrell.com</t>
  </si>
  <si>
    <t>https://novak-allison.com/</t>
  </si>
  <si>
    <t>28CDbC0dFe4b1Db</t>
  </si>
  <si>
    <t>Fred</t>
  </si>
  <si>
    <t>Guerra</t>
  </si>
  <si>
    <t>Schmitt-Jones</t>
  </si>
  <si>
    <t>Ortegaland</t>
  </si>
  <si>
    <t>+1-753-067-8419x7170</t>
  </si>
  <si>
    <t>+1-632-666-7507x92121</t>
  </si>
  <si>
    <t>swagner@kane.org</t>
  </si>
  <si>
    <t>https://www.ross.com/</t>
  </si>
  <si>
    <t>c23d1D9EE8DEB0A</t>
  </si>
  <si>
    <t>Yvonne</t>
  </si>
  <si>
    <t>Farmer</t>
  </si>
  <si>
    <t>Fitzgerald-Harrell</t>
  </si>
  <si>
    <t>Lake Elijahview</t>
  </si>
  <si>
    <t>Aruba</t>
  </si>
  <si>
    <t>(530)311-9786</t>
  </si>
  <si>
    <t>001-869-452-0943x12424</t>
  </si>
  <si>
    <t>mccarthystephen@horn-green.biz</t>
  </si>
  <si>
    <t>http://watkins.info/</t>
  </si>
  <si>
    <t>2354a0E336A91A1</t>
  </si>
  <si>
    <t>Clarence</t>
  </si>
  <si>
    <t>Haynes</t>
  </si>
  <si>
    <t>Le, Nash and Cross</t>
  </si>
  <si>
    <t>Judymouth</t>
  </si>
  <si>
    <t>Honduras</t>
  </si>
  <si>
    <t>(753)813-6941</t>
  </si>
  <si>
    <t>783.639.1472</t>
  </si>
  <si>
    <t>colleen91@faulkner.biz</t>
  </si>
  <si>
    <t>http://www.hatfield-saunders.net/</t>
  </si>
  <si>
    <t>donnamullins@norris-barrett.org</t>
  </si>
  <si>
    <t>wterrell@clark.com</t>
  </si>
  <si>
    <t>854-138-4911</t>
  </si>
  <si>
    <t>637-854-0256</t>
  </si>
  <si>
    <t>786-284-3358</t>
  </si>
  <si>
    <t>965-108-4406</t>
  </si>
  <si>
    <t>078-900-4760</t>
  </si>
  <si>
    <t>128-059-0206</t>
  </si>
  <si>
    <t>114-854-1159</t>
  </si>
  <si>
    <t>404-645-5351</t>
  </si>
  <si>
    <t>Ext</t>
  </si>
  <si>
    <t>041-737-3846</t>
  </si>
  <si>
    <t>050-136-9025</t>
  </si>
  <si>
    <t>127-081-9339</t>
  </si>
  <si>
    <t>188-169-1674</t>
  </si>
  <si>
    <t>266-131-7001</t>
  </si>
  <si>
    <t>283-437-3886</t>
  </si>
  <si>
    <t>344-156-8632</t>
  </si>
  <si>
    <t>371-987-8576</t>
  </si>
  <si>
    <t>429-005-9030</t>
  </si>
  <si>
    <t>496-452-6181</t>
  </si>
  <si>
    <t>530-287-4548</t>
  </si>
  <si>
    <t>530-311-9786</t>
  </si>
  <si>
    <t>585-606-2980</t>
  </si>
  <si>
    <t>636-544-7783</t>
  </si>
  <si>
    <t>661-425-6042</t>
  </si>
  <si>
    <t>669-384-8597</t>
  </si>
  <si>
    <t>690-068-4641</t>
  </si>
  <si>
    <t>701-087-2415</t>
  </si>
  <si>
    <t>733-833-6754</t>
  </si>
  <si>
    <t>733-910-9968</t>
  </si>
  <si>
    <t>752-776-3286</t>
  </si>
  <si>
    <t>753-813-6941</t>
  </si>
  <si>
    <t>781-861-7180</t>
  </si>
  <si>
    <t>897-726-7952</t>
  </si>
  <si>
    <t>007-155-3406</t>
  </si>
  <si>
    <t>020-324-2191</t>
  </si>
  <si>
    <t>027-846-3705</t>
  </si>
  <si>
    <t>229-077-5154</t>
  </si>
  <si>
    <t>322-549-7139</t>
  </si>
  <si>
    <t>354-259-5062</t>
  </si>
  <si>
    <t>423-098-0315</t>
  </si>
  <si>
    <t>423-262-3059</t>
  </si>
  <si>
    <t>497-829-9038</t>
  </si>
  <si>
    <t>540-085-3135</t>
  </si>
  <si>
    <t>629-198-6346</t>
  </si>
  <si>
    <t>679-415-1210</t>
  </si>
  <si>
    <t>698-303-4267</t>
  </si>
  <si>
    <t>739-218-2516</t>
  </si>
  <si>
    <t>741-849-0139</t>
  </si>
  <si>
    <t>830-996-8238</t>
  </si>
  <si>
    <t>846-468-6834</t>
  </si>
  <si>
    <t>874-617-5668</t>
  </si>
  <si>
    <t>936-222-4746</t>
  </si>
  <si>
    <t>975-235-8921</t>
  </si>
  <si>
    <t>067-713-6440</t>
  </si>
  <si>
    <t>084-845-9524</t>
  </si>
  <si>
    <t>151-330-3524</t>
  </si>
  <si>
    <t>171-716-2175</t>
  </si>
  <si>
    <t>215-801-6392</t>
  </si>
  <si>
    <t>234-203-0635</t>
  </si>
  <si>
    <t>274-040-3582</t>
  </si>
  <si>
    <t>276-734-4113</t>
  </si>
  <si>
    <t>336-025-6849</t>
  </si>
  <si>
    <t>439-242-4986</t>
  </si>
  <si>
    <t>469-848-0724</t>
  </si>
  <si>
    <t>583-352-7197</t>
  </si>
  <si>
    <t>622-948-3641</t>
  </si>
  <si>
    <t>710-802-5565</t>
  </si>
  <si>
    <t>808-617-6467</t>
  </si>
  <si>
    <t>927-965-8550</t>
  </si>
  <si>
    <t>949-844-8787</t>
  </si>
  <si>
    <t>09D7D7C8Fe09aea</t>
  </si>
  <si>
    <t>98b3aeDcC3B9FF3</t>
  </si>
  <si>
    <t>855-713-8773</t>
  </si>
  <si>
    <t>748-477-7174</t>
  </si>
  <si>
    <t>775-890-7209</t>
  </si>
  <si>
    <t>430-300-8770</t>
  </si>
  <si>
    <t>983-188-6873</t>
  </si>
  <si>
    <t>092-508-0269</t>
  </si>
  <si>
    <t>111-741-4173</t>
  </si>
  <si>
    <t>303-961-4491</t>
  </si>
  <si>
    <t>804-842-4715</t>
  </si>
  <si>
    <t>686-620-1820</t>
  </si>
  <si>
    <t>496-978-3969</t>
  </si>
  <si>
    <t>195-156-1861</t>
  </si>
  <si>
    <t>283-312-5579</t>
  </si>
  <si>
    <t>202-880-0688</t>
  </si>
  <si>
    <t>947-115-7711</t>
  </si>
  <si>
    <t>909-277-5485</t>
  </si>
  <si>
    <t>447-710-6202</t>
  </si>
  <si>
    <t>978-289-8785</t>
  </si>
  <si>
    <t>463-445-3702</t>
  </si>
  <si>
    <t>467-886-9467</t>
  </si>
  <si>
    <t>162-234-0249</t>
  </si>
  <si>
    <t>026-401-7353</t>
  </si>
  <si>
    <t>730-797-3594</t>
  </si>
  <si>
    <t>414-112-8700</t>
  </si>
  <si>
    <t>399-820-6418</t>
  </si>
  <si>
    <t>684-682-0021</t>
  </si>
  <si>
    <t>691-247-4128</t>
  </si>
  <si>
    <t>312-164-4545</t>
  </si>
  <si>
    <t>203-287-1003</t>
  </si>
  <si>
    <t>053-308-7653</t>
  </si>
  <si>
    <t>945-842-3659</t>
  </si>
  <si>
    <t>438-375-6207</t>
  </si>
  <si>
    <t>199-446-3860</t>
  </si>
  <si>
    <t>333-145-0369</t>
  </si>
  <si>
    <t>054-401-0347</t>
  </si>
  <si>
    <t>469-948-6341</t>
  </si>
  <si>
    <t>625-000-7132</t>
  </si>
  <si>
    <t>395-959-4736</t>
  </si>
  <si>
    <t>731-168-2893</t>
  </si>
  <si>
    <t>683-837-7651</t>
  </si>
  <si>
    <t>962-434-0867</t>
  </si>
  <si>
    <t>508-064-6725</t>
  </si>
  <si>
    <t>248-691-0006</t>
  </si>
  <si>
    <t>673-779-6713</t>
  </si>
  <si>
    <t>243-038-4271</t>
  </si>
  <si>
    <t>085-360-4426</t>
  </si>
  <si>
    <t>480-851-2496</t>
  </si>
  <si>
    <t>761-013-7121</t>
  </si>
  <si>
    <t>626-114-5844</t>
  </si>
  <si>
    <t>257-582-8850</t>
  </si>
  <si>
    <t>769-564-6303</t>
  </si>
  <si>
    <t>841-293-3519</t>
  </si>
  <si>
    <t>869-452-0943</t>
  </si>
  <si>
    <t>397-884-0519</t>
  </si>
  <si>
    <t>114-336-0784</t>
  </si>
  <si>
    <t>500-433-2022</t>
  </si>
  <si>
    <t>264-742-7149</t>
  </si>
  <si>
    <t>126-922-6153</t>
  </si>
  <si>
    <t>046-906-1442</t>
  </si>
  <si>
    <t>646-044-0696</t>
  </si>
  <si>
    <t>499-122-5415</t>
  </si>
  <si>
    <t>078-699-8982</t>
  </si>
  <si>
    <t>684-698-2911</t>
  </si>
  <si>
    <t>626-116-9535</t>
  </si>
  <si>
    <t>506-731-5952</t>
  </si>
  <si>
    <t>888-625-0654</t>
  </si>
  <si>
    <t>555-509-8691</t>
  </si>
  <si>
    <t>075-256-0829</t>
  </si>
  <si>
    <t>605-413-3198</t>
  </si>
  <si>
    <t>783-639-1472</t>
  </si>
  <si>
    <t>sakaguchiabbas@email.com</t>
  </si>
  <si>
    <t>Sakaguchi</t>
  </si>
  <si>
    <t>Abbas</t>
  </si>
  <si>
    <t>991-312-0859</t>
  </si>
  <si>
    <t>447-581-1695</t>
  </si>
  <si>
    <t>Shannon-Harmon</t>
  </si>
  <si>
    <t>North York</t>
  </si>
  <si>
    <t>https://curtis-archer.info/</t>
  </si>
  <si>
    <t>dorionrichard@email.com</t>
  </si>
  <si>
    <t>Dorion</t>
  </si>
  <si>
    <t>Wilkinson Inc</t>
  </si>
  <si>
    <t>Montreal</t>
  </si>
  <si>
    <t>https://barr.org/</t>
  </si>
  <si>
    <t>gougeonsanjay@email.com</t>
  </si>
  <si>
    <t>Gougeon</t>
  </si>
  <si>
    <t>Sanjay</t>
  </si>
  <si>
    <t>855-331-5303</t>
  </si>
  <si>
    <t>007-978-8023</t>
  </si>
  <si>
    <t>Reed-Duffy</t>
  </si>
  <si>
    <t>https://chaney.info/</t>
  </si>
  <si>
    <t>wrightmohamed@email.com</t>
  </si>
  <si>
    <t>Wright</t>
  </si>
  <si>
    <t>Mohamed</t>
  </si>
  <si>
    <t>855-438-3570</t>
  </si>
  <si>
    <t>Haynes, Combs and Murillo</t>
  </si>
  <si>
    <t>Cambridge</t>
  </si>
  <si>
    <t>https://www.moore.com/</t>
  </si>
  <si>
    <t>romanmarian@email.com</t>
  </si>
  <si>
    <t>Roman</t>
  </si>
  <si>
    <t>Marian</t>
  </si>
  <si>
    <t>200-514-1049</t>
  </si>
  <si>
    <t>664-086-6720</t>
  </si>
  <si>
    <t>Ballard-Wagner</t>
  </si>
  <si>
    <t>https://myers.org/</t>
  </si>
  <si>
    <t>mcdiarmidqasim@email.com</t>
  </si>
  <si>
    <t>McDiarmid</t>
  </si>
  <si>
    <t>Qasim</t>
  </si>
  <si>
    <t>697-793-1252</t>
  </si>
  <si>
    <t>715-480-1272</t>
  </si>
  <si>
    <t>Craig-Terrell</t>
  </si>
  <si>
    <t>Cumberland</t>
  </si>
  <si>
    <t>https://www.kelly.com/</t>
  </si>
  <si>
    <t>ouelletanthony@email.com</t>
  </si>
  <si>
    <t>Ouellet</t>
  </si>
  <si>
    <t>Anthony</t>
  </si>
  <si>
    <t>423-840-8414</t>
  </si>
  <si>
    <t>Parker-Silva</t>
  </si>
  <si>
    <t>Mont-Royal</t>
  </si>
  <si>
    <t>https://www.park.com/</t>
  </si>
  <si>
    <t>luehofbill@email.com</t>
  </si>
  <si>
    <t>Luehof</t>
  </si>
  <si>
    <t>Bill</t>
  </si>
  <si>
    <t>099-650-6578</t>
  </si>
  <si>
    <t>938-824-8764</t>
  </si>
  <si>
    <t>Morgan LLC</t>
  </si>
  <si>
    <t>https://waller.com/</t>
  </si>
  <si>
    <t>allairetony@email.com</t>
  </si>
  <si>
    <t>Allaire</t>
  </si>
  <si>
    <t>Tony</t>
  </si>
  <si>
    <t>462-834-1009</t>
  </si>
  <si>
    <t>Allison, Ward and Lynn</t>
  </si>
  <si>
    <t>St Bonaventure</t>
  </si>
  <si>
    <t>https://www.sanford.info/</t>
  </si>
  <si>
    <t>kitherluc@email.com</t>
  </si>
  <si>
    <t>Kither</t>
  </si>
  <si>
    <t>Luc</t>
  </si>
  <si>
    <t>121-069-7901</t>
  </si>
  <si>
    <t>012-717-5375</t>
  </si>
  <si>
    <t>Andersen, Gaines and Norman</t>
  </si>
  <si>
    <t>ARMADALE</t>
  </si>
  <si>
    <t>Australia</t>
  </si>
  <si>
    <t>https://ellison-cobb.com/</t>
  </si>
  <si>
    <t>allisonchristian@email.com</t>
  </si>
  <si>
    <t>Allison</t>
  </si>
  <si>
    <t>Christian</t>
  </si>
  <si>
    <t>769-024-8085</t>
  </si>
  <si>
    <t>959-534-1765</t>
  </si>
  <si>
    <t>Marshall, Warren and Holloway</t>
  </si>
  <si>
    <t>Oakville</t>
  </si>
  <si>
    <t>https://gonzales.com/</t>
  </si>
  <si>
    <t>fooioan@email.com</t>
  </si>
  <si>
    <t>Foo</t>
  </si>
  <si>
    <t>Ioan</t>
  </si>
  <si>
    <t>077-521-8857</t>
  </si>
  <si>
    <t>491-663-4316</t>
  </si>
  <si>
    <t>Estes Ltd</t>
  </si>
  <si>
    <t>Singapore 548241</t>
  </si>
  <si>
    <t>https://lester.net/</t>
  </si>
  <si>
    <t>raskomohammed@email.com</t>
  </si>
  <si>
    <t>Rasko</t>
  </si>
  <si>
    <t>Mohammed</t>
  </si>
  <si>
    <t>338-335-9171</t>
  </si>
  <si>
    <t>Fuller Ltd</t>
  </si>
  <si>
    <t>Edmonton</t>
  </si>
  <si>
    <t>https://hardin.net/</t>
  </si>
  <si>
    <t>johnstonhenry@email.com</t>
  </si>
  <si>
    <t>Johnston</t>
  </si>
  <si>
    <t>Henry</t>
  </si>
  <si>
    <t>017-947-6945</t>
  </si>
  <si>
    <t>952-225-1045</t>
  </si>
  <si>
    <t>Werner, Best and Hurley</t>
  </si>
  <si>
    <t>Guelph</t>
  </si>
  <si>
    <t>https://bartlett.com/</t>
  </si>
  <si>
    <t>flemingmaureen@email.com</t>
  </si>
  <si>
    <t>Fleming</t>
  </si>
  <si>
    <t>Maureen</t>
  </si>
  <si>
    <t>815-925-7175</t>
  </si>
  <si>
    <t>616-615-9255</t>
  </si>
  <si>
    <t>Rogers, Boyle and Farmer</t>
  </si>
  <si>
    <t>Calgary</t>
  </si>
  <si>
    <t>https://stephens.net/</t>
  </si>
  <si>
    <t>tsengmichael@email.com</t>
  </si>
  <si>
    <t>Tseng</t>
  </si>
  <si>
    <t>Michael</t>
  </si>
  <si>
    <t>296-634-2399</t>
  </si>
  <si>
    <t>Gonzalez-Hurley</t>
  </si>
  <si>
    <t>Hsin-Chu 300</t>
  </si>
  <si>
    <t>Taiwan</t>
  </si>
  <si>
    <t>https://www.mayo.com/</t>
  </si>
  <si>
    <t>longleymichael@email.com</t>
  </si>
  <si>
    <t>Longley</t>
  </si>
  <si>
    <t>156-633-3743</t>
  </si>
  <si>
    <t>549-475-9969</t>
  </si>
  <si>
    <t>Johnson Ltd</t>
  </si>
  <si>
    <t>Newmarket</t>
  </si>
  <si>
    <t>https://wood.org/</t>
  </si>
  <si>
    <t>frankadil@email.com</t>
  </si>
  <si>
    <t>Frank</t>
  </si>
  <si>
    <t>Adil</t>
  </si>
  <si>
    <t>603-991-6573</t>
  </si>
  <si>
    <t>566-074-0373</t>
  </si>
  <si>
    <t>Dougherty LLC</t>
  </si>
  <si>
    <t>D-97502 Euerbach</t>
  </si>
  <si>
    <t>Germany</t>
  </si>
  <si>
    <t>https://www.goodman.com/</t>
  </si>
  <si>
    <t>arbuthnotvanel@email.com</t>
  </si>
  <si>
    <t>Arbuthnot</t>
  </si>
  <si>
    <t>Vanel</t>
  </si>
  <si>
    <t>627-385-1633</t>
  </si>
  <si>
    <t>118-872-5638</t>
  </si>
  <si>
    <t>Lamb LLC</t>
  </si>
  <si>
    <t>Toronto</t>
  </si>
  <si>
    <t>https://www.mills.com/</t>
  </si>
  <si>
    <t>blackwelllee@email.com</t>
  </si>
  <si>
    <t>Blackwell</t>
  </si>
  <si>
    <t>Lee</t>
  </si>
  <si>
    <t>046-751-3833</t>
  </si>
  <si>
    <t>323-710-2957</t>
  </si>
  <si>
    <t>Osborne Ltd</t>
  </si>
  <si>
    <t>Ottawa</t>
  </si>
  <si>
    <t>https://perkins.net/</t>
  </si>
  <si>
    <t>greentania@email.com</t>
  </si>
  <si>
    <t>Green</t>
  </si>
  <si>
    <t>Tania</t>
  </si>
  <si>
    <t>785-672-9623</t>
  </si>
  <si>
    <t>350-407-8640</t>
  </si>
  <si>
    <t>Price-Benton</t>
  </si>
  <si>
    <t>Brockville</t>
  </si>
  <si>
    <t>https://www.jenkins-harrison.net/</t>
  </si>
  <si>
    <t>dickinsonron@email.com</t>
  </si>
  <si>
    <t>Dickinson</t>
  </si>
  <si>
    <t>Ron</t>
  </si>
  <si>
    <t>928-124-3993</t>
  </si>
  <si>
    <t>999-745-4235</t>
  </si>
  <si>
    <t>Reynolds, Curtis and Lamb</t>
  </si>
  <si>
    <t>300191 Tianjin</t>
  </si>
  <si>
    <t>China</t>
  </si>
  <si>
    <t>https://gallagher-ellison.biz/</t>
  </si>
  <si>
    <t>townsendelizabeth@email.com</t>
  </si>
  <si>
    <t>Townsend</t>
  </si>
  <si>
    <t>Elizabeth</t>
  </si>
  <si>
    <t>110-119-5793</t>
  </si>
  <si>
    <t>564-069-5663</t>
  </si>
  <si>
    <t>Horne and Sons</t>
  </si>
  <si>
    <t>Surrey</t>
  </si>
  <si>
    <t>https://knapp-mcpherson.com/</t>
  </si>
  <si>
    <t>soongdanielle@email.com</t>
  </si>
  <si>
    <t>Soong</t>
  </si>
  <si>
    <t>Danielle</t>
  </si>
  <si>
    <t>319-180-7553</t>
  </si>
  <si>
    <t>070-231-7216</t>
  </si>
  <si>
    <t>Kaufman, Rangel and Beck</t>
  </si>
  <si>
    <t>Thornhill</t>
  </si>
  <si>
    <t>https://humphrey.com/</t>
  </si>
  <si>
    <t>boswellrichard@email.com</t>
  </si>
  <si>
    <t>Boswell</t>
  </si>
  <si>
    <t>451-227-6682</t>
  </si>
  <si>
    <t>624-936-0823</t>
  </si>
  <si>
    <t>Vega Ltd</t>
  </si>
  <si>
    <t>Sandton</t>
  </si>
  <si>
    <t>South Africa</t>
  </si>
  <si>
    <t>https://kent.biz/</t>
  </si>
  <si>
    <t>mailledonald@email.com</t>
  </si>
  <si>
    <t>Maille</t>
  </si>
  <si>
    <t>Donald</t>
  </si>
  <si>
    <t>297-402-3698</t>
  </si>
  <si>
    <t>385-207-6147</t>
  </si>
  <si>
    <t>Blankenship Group</t>
  </si>
  <si>
    <t>https://www.pacheco-hodges.org/</t>
  </si>
  <si>
    <t>bowersjean-marc@email.com</t>
  </si>
  <si>
    <t>Bowers</t>
  </si>
  <si>
    <t>Jean-Marc</t>
  </si>
  <si>
    <t>918-645-0324</t>
  </si>
  <si>
    <t>196-586-9447</t>
  </si>
  <si>
    <t>Colon-Drake</t>
  </si>
  <si>
    <t>Walkerton</t>
  </si>
  <si>
    <t>https://www.serrano-lang.biz/</t>
  </si>
  <si>
    <t>robergepeter@email.com</t>
  </si>
  <si>
    <t>Roberge</t>
  </si>
  <si>
    <t>Peter</t>
  </si>
  <si>
    <t>659-811-0503</t>
  </si>
  <si>
    <t>830-120-2630</t>
  </si>
  <si>
    <t>Rollins Ltd</t>
  </si>
  <si>
    <t>Pointe-Claire</t>
  </si>
  <si>
    <t>https://www.soto-rocha.com/</t>
  </si>
  <si>
    <t>newtonferdinando@email.com</t>
  </si>
  <si>
    <t>Newton</t>
  </si>
  <si>
    <t>Ferdinando</t>
  </si>
  <si>
    <t>603-418-3398</t>
  </si>
  <si>
    <t>489-980-5927</t>
  </si>
  <si>
    <t>Malone, Rowland and Bullock</t>
  </si>
  <si>
    <t>Roseneath</t>
  </si>
  <si>
    <t>https://guerrero-horne.com/</t>
  </si>
  <si>
    <t>cornelissenpeter@email.com</t>
  </si>
  <si>
    <t>Cornelissen</t>
  </si>
  <si>
    <t>479-559-6654</t>
  </si>
  <si>
    <t>834-594-5128</t>
  </si>
  <si>
    <t>Townsend-Weber</t>
  </si>
  <si>
    <t>London</t>
  </si>
  <si>
    <t>https://mcintosh-bishop.com/</t>
  </si>
  <si>
    <t>beaudoinshellie@email.com</t>
  </si>
  <si>
    <t>Beaudoin</t>
  </si>
  <si>
    <t>Shellie</t>
  </si>
  <si>
    <t>273-443-5672</t>
  </si>
  <si>
    <t>Spears LLC</t>
  </si>
  <si>
    <t>Boucherville</t>
  </si>
  <si>
    <t>https://www.underwood.com/</t>
  </si>
  <si>
    <t>cowansrikanth@email.com</t>
  </si>
  <si>
    <t>Cowan</t>
  </si>
  <si>
    <t>Srikanth</t>
  </si>
  <si>
    <t>575-959-4454</t>
  </si>
  <si>
    <t>913-040-5595</t>
  </si>
  <si>
    <t>Holmes-Walls</t>
  </si>
  <si>
    <t>https://www.dean.biz/</t>
  </si>
  <si>
    <t>companysroger@email.com</t>
  </si>
  <si>
    <t>Companys</t>
  </si>
  <si>
    <t>Roger</t>
  </si>
  <si>
    <t>397-504-3967</t>
  </si>
  <si>
    <t>400-296-8618</t>
  </si>
  <si>
    <t>Huynh-Phillips</t>
  </si>
  <si>
    <t>08029 Barcelona</t>
  </si>
  <si>
    <t>Spain</t>
  </si>
  <si>
    <t>https://www.dalton.com/</t>
  </si>
  <si>
    <t>gloutnaydon@email.com</t>
  </si>
  <si>
    <t>Gloutnay</t>
  </si>
  <si>
    <t>Don</t>
  </si>
  <si>
    <t>870-417-5661</t>
  </si>
  <si>
    <t>793-402-5061</t>
  </si>
  <si>
    <t>Cohen-Henderson</t>
  </si>
  <si>
    <t>La Prairie</t>
  </si>
  <si>
    <t>https://lynn.com/</t>
  </si>
  <si>
    <t>tardimohammed@email.com</t>
  </si>
  <si>
    <t>Tardi</t>
  </si>
  <si>
    <t>366-661-5271</t>
  </si>
  <si>
    <t>785-359-4718</t>
  </si>
  <si>
    <t>Bowen Inc</t>
  </si>
  <si>
    <t>Coquitlam</t>
  </si>
  <si>
    <t>https://brown.biz/</t>
  </si>
  <si>
    <t>alonsomichael@email.com</t>
  </si>
  <si>
    <t>Alonso</t>
  </si>
  <si>
    <t>380-617-7801</t>
  </si>
  <si>
    <t>114-259-4382</t>
  </si>
  <si>
    <t>Hogan, Rice and Roy</t>
  </si>
  <si>
    <t>28036 MADRID</t>
  </si>
  <si>
    <t>https://www.cooke.com/</t>
  </si>
  <si>
    <t>legentilcharles@email.com</t>
  </si>
  <si>
    <t>Legentil</t>
  </si>
  <si>
    <t>Charles</t>
  </si>
  <si>
    <t>061-967-9081</t>
  </si>
  <si>
    <t>Farrell-Bryan</t>
  </si>
  <si>
    <t>Saint-Laurent</t>
  </si>
  <si>
    <t>https://zamora-ross.org/</t>
  </si>
  <si>
    <t>fielenbachgordon@email.com</t>
  </si>
  <si>
    <t>Fielenbach</t>
  </si>
  <si>
    <t>Gordon</t>
  </si>
  <si>
    <t>079-417-9763</t>
  </si>
  <si>
    <t>Boyer-Hart</t>
  </si>
  <si>
    <t>D-79713 Bad Saeckingen</t>
  </si>
  <si>
    <t>https://estes.com/</t>
  </si>
  <si>
    <t>verwoerdrobert@email.com</t>
  </si>
  <si>
    <t>Verwoerd</t>
  </si>
  <si>
    <t>Robert</t>
  </si>
  <si>
    <t>236-969-0967</t>
  </si>
  <si>
    <t>632-797-8496</t>
  </si>
  <si>
    <t>Glover-Roberts</t>
  </si>
  <si>
    <t>6644 AZ Ewijk</t>
  </si>
  <si>
    <t>https://www.anthony-davis.info/</t>
  </si>
  <si>
    <t>brunsj clark@email.com</t>
  </si>
  <si>
    <t>Bruns</t>
  </si>
  <si>
    <t>J Clark</t>
  </si>
  <si>
    <t>504-650-1379</t>
  </si>
  <si>
    <t>471-229-8657</t>
  </si>
  <si>
    <t>Mckenzie-Simon</t>
  </si>
  <si>
    <t>https://www.barry.com/</t>
  </si>
  <si>
    <t>desbienseriks@email.com</t>
  </si>
  <si>
    <t>Desbiens</t>
  </si>
  <si>
    <t>Eriks</t>
  </si>
  <si>
    <t>996-187-8214</t>
  </si>
  <si>
    <t>052-968-8180</t>
  </si>
  <si>
    <t>Booker, Castillo and Beck</t>
  </si>
  <si>
    <t>Chateauguay</t>
  </si>
  <si>
    <t>https://www.gutierrez.com/</t>
  </si>
  <si>
    <t>landrybernard@email.com</t>
  </si>
  <si>
    <t>Landry</t>
  </si>
  <si>
    <t>Bernard</t>
  </si>
  <si>
    <t>907-325-7885</t>
  </si>
  <si>
    <t>762-711-5467</t>
  </si>
  <si>
    <t>Mercer-Booth</t>
  </si>
  <si>
    <t>https://www.wyatt.com/</t>
  </si>
  <si>
    <t>murphyclaude@email.com</t>
  </si>
  <si>
    <t>Murphy</t>
  </si>
  <si>
    <t>Claude</t>
  </si>
  <si>
    <t>499-678-2793</t>
  </si>
  <si>
    <t>516-823-2327</t>
  </si>
  <si>
    <t>Thompson-Fritz</t>
  </si>
  <si>
    <t>Mississauga</t>
  </si>
  <si>
    <t>https://www.velasquez-white.org/</t>
  </si>
  <si>
    <t>labbeluc@email.com</t>
  </si>
  <si>
    <t>L'Abbe</t>
  </si>
  <si>
    <t>333-046-0351</t>
  </si>
  <si>
    <t>Fleming, Zamora and Graham</t>
  </si>
  <si>
    <t>Laval</t>
  </si>
  <si>
    <t>https://www.owen.org/</t>
  </si>
  <si>
    <t>bicklejan@email.com</t>
  </si>
  <si>
    <t>Bickle</t>
  </si>
  <si>
    <t>Jan</t>
  </si>
  <si>
    <t>678-518-4984</t>
  </si>
  <si>
    <t>875-641-0333</t>
  </si>
  <si>
    <t>Tanner-Richards</t>
  </si>
  <si>
    <t>Ajax</t>
  </si>
  <si>
    <t>https://www.richard-horne.biz/</t>
  </si>
  <si>
    <t>gravelallen@email.com</t>
  </si>
  <si>
    <t>Gravel</t>
  </si>
  <si>
    <t>Allen</t>
  </si>
  <si>
    <t>662-590-1788</t>
  </si>
  <si>
    <t>143-161-4985</t>
  </si>
  <si>
    <t>Navarro-Payne</t>
  </si>
  <si>
    <t>https://www.matthews-ware.com/</t>
  </si>
  <si>
    <t>beaudoinwally@email.com</t>
  </si>
  <si>
    <t>Wally</t>
  </si>
  <si>
    <t>815-244-2002</t>
  </si>
  <si>
    <t>621-270-9355</t>
  </si>
  <si>
    <t>Conrad-Hanson</t>
  </si>
  <si>
    <t>https://www.donaldson-vega.com/</t>
  </si>
  <si>
    <t>livingstonejohn@email.com</t>
  </si>
  <si>
    <t>Livingstone</t>
  </si>
  <si>
    <t>John</t>
  </si>
  <si>
    <t>256-921-9316</t>
  </si>
  <si>
    <t>530-747-6571</t>
  </si>
  <si>
    <t>Bernard and Sons</t>
  </si>
  <si>
    <t>Kentville</t>
  </si>
  <si>
    <t>https://www.barron.com/</t>
  </si>
  <si>
    <t>dusomegeoff@email.com</t>
  </si>
  <si>
    <t>Dusome</t>
  </si>
  <si>
    <t>Geoff</t>
  </si>
  <si>
    <t>159-547-6407</t>
  </si>
  <si>
    <t>166-934-2168</t>
  </si>
  <si>
    <t>Rodgers, Bullock and Daniels</t>
  </si>
  <si>
    <t>Winnipeg</t>
  </si>
  <si>
    <t>https://colon.com/</t>
  </si>
  <si>
    <t>sauter millerroshni@email.com</t>
  </si>
  <si>
    <t>Sauter Miller</t>
  </si>
  <si>
    <t>Roshni</t>
  </si>
  <si>
    <t>912-173-7608</t>
  </si>
  <si>
    <t>126-581-3225</t>
  </si>
  <si>
    <t>Schaefer, Hobbs and Wells</t>
  </si>
  <si>
    <t>1000 San Jose</t>
  </si>
  <si>
    <t>Costa Rica</t>
  </si>
  <si>
    <t>https://fritz-alexander.org/</t>
  </si>
  <si>
    <t>silvadavid@email.com</t>
  </si>
  <si>
    <t>Silva</t>
  </si>
  <si>
    <t>David</t>
  </si>
  <si>
    <t>396-483-1471</t>
  </si>
  <si>
    <t>Blackwell-Randall</t>
  </si>
  <si>
    <t>6219 NT MAASSTRICHT</t>
  </si>
  <si>
    <t>https://randolph-kane.biz/</t>
  </si>
  <si>
    <t>bergkampbrian@email.com</t>
  </si>
  <si>
    <t>Bergkamp</t>
  </si>
  <si>
    <t>Brian</t>
  </si>
  <si>
    <t>241-537-5263</t>
  </si>
  <si>
    <t>Perry and Sons</t>
  </si>
  <si>
    <t>5685 BC BEST</t>
  </si>
  <si>
    <t>https://murray.com/</t>
  </si>
  <si>
    <t>daamendean@email.com</t>
  </si>
  <si>
    <t>Daamen</t>
  </si>
  <si>
    <t>Dean</t>
  </si>
  <si>
    <t>807-797-8740</t>
  </si>
  <si>
    <t>005-389-4368</t>
  </si>
  <si>
    <t>Fleming, Johns and Morrow</t>
  </si>
  <si>
    <t>3823 DP AMERSFOORT</t>
  </si>
  <si>
    <t>https://www.lin-flowers.com/</t>
  </si>
  <si>
    <t>bechtelester@email.com</t>
  </si>
  <si>
    <t>Bechte</t>
  </si>
  <si>
    <t>Lester</t>
  </si>
  <si>
    <t>159-731-3544</t>
  </si>
  <si>
    <t>752-880-9590</t>
  </si>
  <si>
    <t>Ingram-Murphy</t>
  </si>
  <si>
    <t>30459 Hannover</t>
  </si>
  <si>
    <t>https://booth.com/</t>
  </si>
  <si>
    <t>meyersreinaldo@email.com</t>
  </si>
  <si>
    <t>Reinaldo</t>
  </si>
  <si>
    <t>020-378-7777</t>
  </si>
  <si>
    <t>551-426-3999</t>
  </si>
  <si>
    <t>Parsons, Kerr and Robbins</t>
  </si>
  <si>
    <t>Dhahran</t>
  </si>
  <si>
    <t>Saudi Arabia</t>
  </si>
  <si>
    <t>https://www.austin.com/</t>
  </si>
  <si>
    <t>peddie-vasquezlinda@email.com</t>
  </si>
  <si>
    <t>Peddie-Vasquez</t>
  </si>
  <si>
    <t>776-325-2657</t>
  </si>
  <si>
    <t>793-131-4867</t>
  </si>
  <si>
    <t>Ali, Woodward and Woodard</t>
  </si>
  <si>
    <t>Orangeville</t>
  </si>
  <si>
    <t>https://www.ayers-jensen.com/</t>
  </si>
  <si>
    <t>remeckileigh@email.com</t>
  </si>
  <si>
    <t>Remecki</t>
  </si>
  <si>
    <t>Leigh</t>
  </si>
  <si>
    <t>981-851-6829</t>
  </si>
  <si>
    <t>443-349-2802</t>
  </si>
  <si>
    <t>Galloway, Owen and Ibarra</t>
  </si>
  <si>
    <t>Mirabel</t>
  </si>
  <si>
    <t>https://castillo.com/</t>
  </si>
  <si>
    <t>wesenbergcornelis@email.com</t>
  </si>
  <si>
    <t>Wesenberg</t>
  </si>
  <si>
    <t>Cornelis</t>
  </si>
  <si>
    <t>578-124-7689</t>
  </si>
  <si>
    <t>069-988-0883</t>
  </si>
  <si>
    <t>Zamora and Sons</t>
  </si>
  <si>
    <t>https://moon-parsons.com/</t>
  </si>
  <si>
    <t>kaufmanalan@email.com</t>
  </si>
  <si>
    <t>Kaufman</t>
  </si>
  <si>
    <t>Alan</t>
  </si>
  <si>
    <t>773-187-1234</t>
  </si>
  <si>
    <t>070-346-3476</t>
  </si>
  <si>
    <t>Francis-Kline</t>
  </si>
  <si>
    <t>Kitchener</t>
  </si>
  <si>
    <t>https://hooper-humphrey.com/</t>
  </si>
  <si>
    <t>ennsjohn@email.com</t>
  </si>
  <si>
    <t>Enns</t>
  </si>
  <si>
    <t>219-079-3350</t>
  </si>
  <si>
    <t>659-301-1825</t>
  </si>
  <si>
    <t>Jones and Sons</t>
  </si>
  <si>
    <t>https://www.waller.com/</t>
  </si>
  <si>
    <t>myersharuki@email.com</t>
  </si>
  <si>
    <t>Myers</t>
  </si>
  <si>
    <t>Haruki</t>
  </si>
  <si>
    <t>795-178-9635</t>
  </si>
  <si>
    <t>470-901-6154</t>
  </si>
  <si>
    <t>Montoya PLC</t>
  </si>
  <si>
    <t>https://www.rosario.com/</t>
  </si>
  <si>
    <t>homburgphillipe@email.com</t>
  </si>
  <si>
    <t>Homburg</t>
  </si>
  <si>
    <t>Phillipe</t>
  </si>
  <si>
    <t>803-568-5156</t>
  </si>
  <si>
    <t>534-578-6289</t>
  </si>
  <si>
    <t>Pugh-Odom</t>
  </si>
  <si>
    <t>4002 GB TIEL</t>
  </si>
  <si>
    <t>https://lawrence.biz/</t>
  </si>
  <si>
    <t>ulmerdonald@email.com</t>
  </si>
  <si>
    <t>Ulmer</t>
  </si>
  <si>
    <t>575-649-9602</t>
  </si>
  <si>
    <t>749-695-2828</t>
  </si>
  <si>
    <t>Rhodes-Carter</t>
  </si>
  <si>
    <t>Kanata</t>
  </si>
  <si>
    <t>https://kirk.org/</t>
  </si>
  <si>
    <t>alarieandre@email.com</t>
  </si>
  <si>
    <t>Alarie</t>
  </si>
  <si>
    <t>Andre</t>
  </si>
  <si>
    <t>797-490-4550</t>
  </si>
  <si>
    <t>930-650-3473</t>
  </si>
  <si>
    <t>Estrada-Atkins</t>
  </si>
  <si>
    <t>Saint-Romuald</t>
  </si>
  <si>
    <t>https://www.boone.com/</t>
  </si>
  <si>
    <t>francisellen@email.com</t>
  </si>
  <si>
    <t>Francis</t>
  </si>
  <si>
    <t>Ellen</t>
  </si>
  <si>
    <t>174-469-3483</t>
  </si>
  <si>
    <t>603-374-1226</t>
  </si>
  <si>
    <t>Chan Ltd</t>
  </si>
  <si>
    <t>Burnaby</t>
  </si>
  <si>
    <t>https://www.hess.net/</t>
  </si>
  <si>
    <t>droletramon@email.com</t>
  </si>
  <si>
    <t>Drolet</t>
  </si>
  <si>
    <t>Ramon</t>
  </si>
  <si>
    <t>073-458-6092</t>
  </si>
  <si>
    <t>943-404-0481</t>
  </si>
  <si>
    <t>Harrell PLC</t>
  </si>
  <si>
    <t>Saint-Francois-de-la-Rivere-du-Sud</t>
  </si>
  <si>
    <t>https://frazier-stephenson.org/</t>
  </si>
  <si>
    <t>belleypierre@email.com</t>
  </si>
  <si>
    <t>Belley</t>
  </si>
  <si>
    <t>Pierre</t>
  </si>
  <si>
    <t>220-915-3707</t>
  </si>
  <si>
    <t>760-365-3897</t>
  </si>
  <si>
    <t>Mayer PLC</t>
  </si>
  <si>
    <t>https://nixon.com/</t>
  </si>
  <si>
    <t>zimmermannron@email.com</t>
  </si>
  <si>
    <t>Zimmermann</t>
  </si>
  <si>
    <t>134-470-3456</t>
  </si>
  <si>
    <t>Bautista, Blevins and Joyce</t>
  </si>
  <si>
    <t>https://bean.net/</t>
  </si>
  <si>
    <t>aaramfrancisco@email.com</t>
  </si>
  <si>
    <t>Aaram</t>
  </si>
  <si>
    <t>Francisco</t>
  </si>
  <si>
    <t>337-643-5663</t>
  </si>
  <si>
    <t>182-859-7395</t>
  </si>
  <si>
    <t>Mercer and Sons</t>
  </si>
  <si>
    <t>1346 GJETTUM</t>
  </si>
  <si>
    <t>Norway</t>
  </si>
  <si>
    <t>https://www.nixon.com/</t>
  </si>
  <si>
    <t>brokerbruce@email.com</t>
  </si>
  <si>
    <t>Broker</t>
  </si>
  <si>
    <t>437-970-3543</t>
  </si>
  <si>
    <t>Cardenas-Carney</t>
  </si>
  <si>
    <t>5627 HC Eindhoven</t>
  </si>
  <si>
    <t>https://blackwell-stout.net/</t>
  </si>
  <si>
    <t>mercuregarry@email.com</t>
  </si>
  <si>
    <t>Mercure</t>
  </si>
  <si>
    <t>Garry</t>
  </si>
  <si>
    <t>408-278-0968</t>
  </si>
  <si>
    <t>526-729-4712</t>
  </si>
  <si>
    <t>Garrett-Gallagher</t>
  </si>
  <si>
    <t>Pierrefond</t>
  </si>
  <si>
    <t>https://www.ruiz.com/</t>
  </si>
  <si>
    <t>paquinhoward@email.com</t>
  </si>
  <si>
    <t>Paquin</t>
  </si>
  <si>
    <t>156-363-2974</t>
  </si>
  <si>
    <t>101-514-2162</t>
  </si>
  <si>
    <t>Keith, Howard and Hawkins</t>
  </si>
  <si>
    <t>https://www.livingston.com/</t>
  </si>
  <si>
    <t>hoonhamid@email.com</t>
  </si>
  <si>
    <t>Hoon</t>
  </si>
  <si>
    <t>Hamid</t>
  </si>
  <si>
    <t>632-700-4999</t>
  </si>
  <si>
    <t>375-954-4398</t>
  </si>
  <si>
    <t>Huber-Castro</t>
  </si>
  <si>
    <t>SINGAPORE</t>
  </si>
  <si>
    <t>https://www.atkinson.net/</t>
  </si>
  <si>
    <t>cookmarie@email.com</t>
  </si>
  <si>
    <t>Cook</t>
  </si>
  <si>
    <t>Marie</t>
  </si>
  <si>
    <t>499-415-9248</t>
  </si>
  <si>
    <t>Rose Ltd</t>
  </si>
  <si>
    <t>Vancouver</t>
  </si>
  <si>
    <t>https://www.glover.org/</t>
  </si>
  <si>
    <t>facconerobert@email.com</t>
  </si>
  <si>
    <t>Faccone</t>
  </si>
  <si>
    <t>894-188-0945</t>
  </si>
  <si>
    <t>819-808-7937</t>
  </si>
  <si>
    <t>Gentry-Waters</t>
  </si>
  <si>
    <t>Dorval</t>
  </si>
  <si>
    <t>https://jimenez.net/</t>
  </si>
  <si>
    <t>wadsworthdave@email.com</t>
  </si>
  <si>
    <t>Wadsworth</t>
  </si>
  <si>
    <t>Dave</t>
  </si>
  <si>
    <t>744-078-1419</t>
  </si>
  <si>
    <t>463-492-5230</t>
  </si>
  <si>
    <t>Fisher PLC</t>
  </si>
  <si>
    <t>https://coffey.net/</t>
  </si>
  <si>
    <t>di marioross@email.com</t>
  </si>
  <si>
    <t>Di Mario</t>
  </si>
  <si>
    <t>Ross</t>
  </si>
  <si>
    <t>467-716-8716</t>
  </si>
  <si>
    <t>Thompson, Sellers and Lloyd</t>
  </si>
  <si>
    <t>Stittsville</t>
  </si>
  <si>
    <t>https://fernandez.com/</t>
  </si>
  <si>
    <t>hickeyjohn@email.com</t>
  </si>
  <si>
    <t>Hickey</t>
  </si>
  <si>
    <t>468-269-4682</t>
  </si>
  <si>
    <t>655-716-4940</t>
  </si>
  <si>
    <t>Rice, Gould and Mccall</t>
  </si>
  <si>
    <t>Port Colborne</t>
  </si>
  <si>
    <t>https://www.phillips.info/</t>
  </si>
  <si>
    <t>shipleywilhelm@email.com</t>
  </si>
  <si>
    <t>Shipley</t>
  </si>
  <si>
    <t>Wilhelm</t>
  </si>
  <si>
    <t>725-960-3587</t>
  </si>
  <si>
    <t>611-044-7130</t>
  </si>
  <si>
    <t>Cordova Group</t>
  </si>
  <si>
    <t>Elmira</t>
  </si>
  <si>
    <t>https://www.jenkins-krueger.info/</t>
  </si>
  <si>
    <t>desjardinsdavid@email.com</t>
  </si>
  <si>
    <t>Desjardins</t>
  </si>
  <si>
    <t>836-038-9393</t>
  </si>
  <si>
    <t>691-674-8671</t>
  </si>
  <si>
    <t>Kramer-Parsons</t>
  </si>
  <si>
    <t>https://www.carr.org/</t>
  </si>
  <si>
    <t>mcallisterbrent@email.com</t>
  </si>
  <si>
    <t>McAllister</t>
  </si>
  <si>
    <t>Brent</t>
  </si>
  <si>
    <t>841-483-3064</t>
  </si>
  <si>
    <t>274-619-0114</t>
  </si>
  <si>
    <t>Rice LLC</t>
  </si>
  <si>
    <t>Niagara Falls</t>
  </si>
  <si>
    <t>https://monroe.info/</t>
  </si>
  <si>
    <t>e5d85fe6000c68a</t>
  </si>
  <si>
    <t>7d5e05d3000b782</t>
  </si>
  <si>
    <t>8b5e23e7000830e</t>
  </si>
  <si>
    <t>e87aaea3000e1da</t>
  </si>
  <si>
    <t>eef836ee000ca84</t>
  </si>
  <si>
    <t>4a4b2c5400010fd</t>
  </si>
  <si>
    <t>1f0fbc820007f6b</t>
  </si>
  <si>
    <t>13bfd0580009de6</t>
  </si>
  <si>
    <t>c3d487b0000ba82</t>
  </si>
  <si>
    <t>91d1ea76000d6ed</t>
  </si>
  <si>
    <t>910132a5000889d</t>
  </si>
  <si>
    <t>56e4a54a0003b74</t>
  </si>
  <si>
    <t>ad3ee12900092bb</t>
  </si>
  <si>
    <t>b5275cfc000b7c7</t>
  </si>
  <si>
    <t>e9d088bc0004694</t>
  </si>
  <si>
    <t>1086e578000931d</t>
  </si>
  <si>
    <t>0b6097f8000fe4f</t>
  </si>
  <si>
    <t>5f1229760005ded</t>
  </si>
  <si>
    <t>e1c4c1b40004728</t>
  </si>
  <si>
    <t>5e0b1e660009338</t>
  </si>
  <si>
    <t>9e3f36f800063df</t>
  </si>
  <si>
    <t>abec95a3000f5a8</t>
  </si>
  <si>
    <t>1fa78c4b000aa09</t>
  </si>
  <si>
    <t>0827b4a8000f9d7</t>
  </si>
  <si>
    <t>03b28cd10009c6d</t>
  </si>
  <si>
    <t>b9de9416000dd88</t>
  </si>
  <si>
    <t>93fa820f00004bf</t>
  </si>
  <si>
    <t>e44ab4ef000b928</t>
  </si>
  <si>
    <t>990f19ad000502d</t>
  </si>
  <si>
    <t>4e1d364700053ec</t>
  </si>
  <si>
    <t>78888cd50001f51</t>
  </si>
  <si>
    <t>7c149b41000863b</t>
  </si>
  <si>
    <t>3c4f0308000d871</t>
  </si>
  <si>
    <t>d6c3c6990002597</t>
  </si>
  <si>
    <t>d9baf7530003c50</t>
  </si>
  <si>
    <t>ca770d0100049fc</t>
  </si>
  <si>
    <t>b5b6d521000cfe1</t>
  </si>
  <si>
    <t>04e2205d000bd06</t>
  </si>
  <si>
    <t>dbcf84ab0008554</t>
  </si>
  <si>
    <t>7432e86b000417d</t>
  </si>
  <si>
    <t>3dfb288300002c1</t>
  </si>
  <si>
    <t>a9078eca000d36c</t>
  </si>
  <si>
    <t>d6f95948000c7f6</t>
  </si>
  <si>
    <t>07414f3f000be5a</t>
  </si>
  <si>
    <t>f18f33680008caa</t>
  </si>
  <si>
    <t>86532ca10009c45</t>
  </si>
  <si>
    <t>4e5bc0630006586</t>
  </si>
  <si>
    <t>012ef3590000275</t>
  </si>
  <si>
    <t>be5e0ca40002bc0</t>
  </si>
  <si>
    <t>4c196e8d000a17a</t>
  </si>
  <si>
    <t>c5c995b3000ae9c</t>
  </si>
  <si>
    <t>bb3f0f740008fa5</t>
  </si>
  <si>
    <t>0fb619ed0008266</t>
  </si>
  <si>
    <t>56ff758a000e1f6</t>
  </si>
  <si>
    <t>68ef87ed000d722</t>
  </si>
  <si>
    <t>40f9bc9b0005159</t>
  </si>
  <si>
    <t>760e30af0006001</t>
  </si>
  <si>
    <t>ce1b2144000ea3d</t>
  </si>
  <si>
    <t>91e2ecc6000118f</t>
  </si>
  <si>
    <t>bb0488eb000eef5</t>
  </si>
  <si>
    <t>136afa0000032f9</t>
  </si>
  <si>
    <t>8ccc69b2000b861</t>
  </si>
  <si>
    <t>26a8d86d00054ac</t>
  </si>
  <si>
    <t>77b420aa000c7d1</t>
  </si>
  <si>
    <t>5dea30360002109</t>
  </si>
  <si>
    <t>e78e98dd0009c7f</t>
  </si>
  <si>
    <t>fdd3d0b7000d57c</t>
  </si>
  <si>
    <t>3ebe4a0e000cab3</t>
  </si>
  <si>
    <t>d65d3d14000f0b9</t>
  </si>
  <si>
    <t>8c2511560008319</t>
  </si>
  <si>
    <t>ceca82040009fd2</t>
  </si>
  <si>
    <t>ff9e74f50005851</t>
  </si>
  <si>
    <t>006a22f5000d55d</t>
  </si>
  <si>
    <t>e5cd5315000e807</t>
  </si>
  <si>
    <t>ab222bc40004a58</t>
  </si>
  <si>
    <t>3ccacbdf000b612</t>
  </si>
  <si>
    <t>2cfc82bd000bc71</t>
  </si>
  <si>
    <t>739f7236000e8ab</t>
  </si>
  <si>
    <t>368f5bd40004ab0</t>
  </si>
  <si>
    <t>63a20b6f000401b</t>
  </si>
  <si>
    <t>Name</t>
  </si>
  <si>
    <t>Formatted Website</t>
  </si>
  <si>
    <t>Member ID</t>
  </si>
  <si>
    <t>Last name</t>
  </si>
  <si>
    <t>First name</t>
  </si>
  <si>
    <t>Street</t>
  </si>
  <si>
    <t>Apt/Ste/Unit</t>
  </si>
  <si>
    <t>State</t>
  </si>
  <si>
    <t>Zip Code</t>
  </si>
  <si>
    <t>Membership end date</t>
  </si>
  <si>
    <t>447.581.1695x87012</t>
  </si>
  <si>
    <t>25 Dyas Rd</t>
  </si>
  <si>
    <t>Ste. 101</t>
  </si>
  <si>
    <t>ON</t>
  </si>
  <si>
    <t>M3B 1V7</t>
  </si>
  <si>
    <t>curtis-archer.info</t>
  </si>
  <si>
    <t>+1-841-655-9574x649</t>
  </si>
  <si>
    <t>+1-163-615-2531x196</t>
  </si>
  <si>
    <t xml:space="preserve">7101 Notre Dame St </t>
  </si>
  <si>
    <t>QC</t>
  </si>
  <si>
    <t>H1N 2G4</t>
  </si>
  <si>
    <t>2/29/2022</t>
  </si>
  <si>
    <t>barr.org</t>
  </si>
  <si>
    <t>007-978-8023x5539</t>
  </si>
  <si>
    <t>8580 Esplanade Ave</t>
  </si>
  <si>
    <t>H2P 2R8</t>
  </si>
  <si>
    <t>chaney.info</t>
  </si>
  <si>
    <t>+1-976-946-9537x3871</t>
  </si>
  <si>
    <t>855.438.3570</t>
  </si>
  <si>
    <t>135 Dundas St</t>
  </si>
  <si>
    <t>N1R 5X1</t>
  </si>
  <si>
    <t>www.moore.com</t>
  </si>
  <si>
    <t>200.514.1049x8785</t>
  </si>
  <si>
    <t>664.086.6720x31092</t>
  </si>
  <si>
    <t>myers.org</t>
  </si>
  <si>
    <t>(697)793-1252x89047</t>
  </si>
  <si>
    <t>715-480-1272x800</t>
  </si>
  <si>
    <t>979 Cameron St</t>
  </si>
  <si>
    <t>K4C 1A1</t>
  </si>
  <si>
    <t>www.kelly.com</t>
  </si>
  <si>
    <t>001-423-840-8414x8487</t>
  </si>
  <si>
    <t>+1-669-970-7521x862</t>
  </si>
  <si>
    <t>5600 CÙte de Liesse</t>
  </si>
  <si>
    <t>H4T 4L1</t>
  </si>
  <si>
    <t>www.park.com</t>
  </si>
  <si>
    <t>099.650.6578x8956</t>
  </si>
  <si>
    <t>938.824.8764</t>
  </si>
  <si>
    <t>155 Oakdale Rd</t>
  </si>
  <si>
    <t>Unit 109</t>
  </si>
  <si>
    <t>M3N 1W2</t>
  </si>
  <si>
    <t>waller.com</t>
  </si>
  <si>
    <t>001-462-834-1009x40782</t>
  </si>
  <si>
    <t>+1-819-553-6170x0036</t>
  </si>
  <si>
    <t>805 Route 143</t>
  </si>
  <si>
    <t>J0C 1C0</t>
  </si>
  <si>
    <t>www.sanford.info</t>
  </si>
  <si>
    <t>13 Alleyne Ave</t>
  </si>
  <si>
    <t>VIC</t>
  </si>
  <si>
    <t>ellison-cobb.com</t>
  </si>
  <si>
    <t>(769)024-8085</t>
  </si>
  <si>
    <t>001-959-534-1765</t>
  </si>
  <si>
    <t>1068 Glenashton Dr</t>
  </si>
  <si>
    <t>L6H 4C1</t>
  </si>
  <si>
    <t>gonzales.com</t>
  </si>
  <si>
    <t>077.521.8857</t>
  </si>
  <si>
    <t>20 Kang Choo Bin Walk</t>
  </si>
  <si>
    <t>lester.net</t>
  </si>
  <si>
    <t>338-335-9171x416</t>
  </si>
  <si>
    <t>+1-767-741-2616x384</t>
  </si>
  <si>
    <t>4134 134A Ave NW</t>
  </si>
  <si>
    <t>AB</t>
  </si>
  <si>
    <t>T5A 2N5</t>
  </si>
  <si>
    <t>hardin.net</t>
  </si>
  <si>
    <t>(017)947-6945x09659</t>
  </si>
  <si>
    <t>001-952-225-1045x832</t>
  </si>
  <si>
    <t>406 Grange Road</t>
  </si>
  <si>
    <t>Apt H</t>
  </si>
  <si>
    <t>n1e 7h6</t>
  </si>
  <si>
    <t>bartlett.com</t>
  </si>
  <si>
    <t>(815)925-7175x4081</t>
  </si>
  <si>
    <t>(616)615-9255</t>
  </si>
  <si>
    <t>4828 Mount Royal Gate SW</t>
  </si>
  <si>
    <t>T3E 6K6</t>
  </si>
  <si>
    <t>stephens.net</t>
  </si>
  <si>
    <t>+1-122-513-5302x06880</t>
  </si>
  <si>
    <t>296.634.2399x39373</t>
  </si>
  <si>
    <t>No 481 8F-1</t>
  </si>
  <si>
    <t>www.mayo.com</t>
  </si>
  <si>
    <t>(156)633-3743x2060</t>
  </si>
  <si>
    <t>001-549-475-9969x0352</t>
  </si>
  <si>
    <t>143 Huron Heights Dr</t>
  </si>
  <si>
    <t>L3Y 4Z6</t>
  </si>
  <si>
    <t>wood.org</t>
  </si>
  <si>
    <t>(603)991-6573</t>
  </si>
  <si>
    <t>001-566-074-0373x42276</t>
  </si>
  <si>
    <t>Ringstrasse 21</t>
  </si>
  <si>
    <t>www.goodman.com</t>
  </si>
  <si>
    <t>627.385.1633x91447</t>
  </si>
  <si>
    <t>118.872.5638</t>
  </si>
  <si>
    <t>90 Belfield Rd</t>
  </si>
  <si>
    <t>M9W 1G4</t>
  </si>
  <si>
    <t>www.mills.com</t>
  </si>
  <si>
    <t>001-046-751-3833x493</t>
  </si>
  <si>
    <t>323.710.2957x327</t>
  </si>
  <si>
    <t>25 Helmsdale Dr</t>
  </si>
  <si>
    <t>K2K 2S2</t>
  </si>
  <si>
    <t>perkins.net</t>
  </si>
  <si>
    <t>198 Pearl Street East</t>
  </si>
  <si>
    <t>K6V 1R4</t>
  </si>
  <si>
    <t>www.jenkins-harrison.net</t>
  </si>
  <si>
    <t>001-928-124-3993x62776</t>
  </si>
  <si>
    <t>001-999-745-4235</t>
  </si>
  <si>
    <t>C19 Shui Yun Garden</t>
  </si>
  <si>
    <t>gallagher-ellison.biz</t>
  </si>
  <si>
    <t>110.119.5793</t>
  </si>
  <si>
    <t>(564)069-5663x26208</t>
  </si>
  <si>
    <t>7505 134 A St</t>
  </si>
  <si>
    <t>BC</t>
  </si>
  <si>
    <t>V3W 7B3</t>
  </si>
  <si>
    <t>knapp-mcpherson.com</t>
  </si>
  <si>
    <t>070.231.7216x874</t>
  </si>
  <si>
    <t>74 Apricot St</t>
  </si>
  <si>
    <t>L3T 1C8</t>
  </si>
  <si>
    <t>humphrey.com</t>
  </si>
  <si>
    <t>624.936.0823</t>
  </si>
  <si>
    <t>PO Box 652572</t>
  </si>
  <si>
    <t>#3-C</t>
  </si>
  <si>
    <t>kent.biz</t>
  </si>
  <si>
    <t>001-297-402-3698x6550</t>
  </si>
  <si>
    <t>1555 Notre Dame E</t>
  </si>
  <si>
    <t>H2L 2R5</t>
  </si>
  <si>
    <t>www.pacheco-hodges.org</t>
  </si>
  <si>
    <t>918.645.0324</t>
  </si>
  <si>
    <t>196-586-9447x4670</t>
  </si>
  <si>
    <t>PO Box 1210</t>
  </si>
  <si>
    <t>N0G 2U0</t>
  </si>
  <si>
    <t>www.serrano-lang.biz</t>
  </si>
  <si>
    <t>659-811-0503x688</t>
  </si>
  <si>
    <t>(830)120-2630</t>
  </si>
  <si>
    <t>3535 Trans Canada Hwy</t>
  </si>
  <si>
    <t>H9R 1B4</t>
  </si>
  <si>
    <t>www.soto-rocha.com</t>
  </si>
  <si>
    <t>(603)418-3398</t>
  </si>
  <si>
    <t>489-980-5927x13098</t>
  </si>
  <si>
    <t>RR 2</t>
  </si>
  <si>
    <t>Ste. 10</t>
  </si>
  <si>
    <t>K0K 2X0</t>
  </si>
  <si>
    <t>guerrero-horne.com</t>
  </si>
  <si>
    <t>(479)559-6654x369</t>
  </si>
  <si>
    <t>834-594-5128x556</t>
  </si>
  <si>
    <t>PO Box 5517</t>
  </si>
  <si>
    <t>N6A 4P9</t>
  </si>
  <si>
    <t>mcintosh-bishop.com</t>
  </si>
  <si>
    <t>+1-897-696-6031x3653</t>
  </si>
  <si>
    <t>273.443.5672x527</t>
  </si>
  <si>
    <t>145 Jules Leger</t>
  </si>
  <si>
    <t>J4B 7K8</t>
  </si>
  <si>
    <t>www.underwood.com</t>
  </si>
  <si>
    <t>575.959.4454x2883</t>
  </si>
  <si>
    <t>(913)040-5595x86422</t>
  </si>
  <si>
    <t>30 Novopharm Ct</t>
  </si>
  <si>
    <t>M1B 2K9</t>
  </si>
  <si>
    <t>www.dean.biz</t>
  </si>
  <si>
    <t>397-504-3967x1627</t>
  </si>
  <si>
    <t>400.296.8618x968</t>
  </si>
  <si>
    <t>J Tarradellas 95 2.4</t>
  </si>
  <si>
    <t>www.dalton.com</t>
  </si>
  <si>
    <t>870-417-5661x107</t>
  </si>
  <si>
    <t>001-793-402-5061x556</t>
  </si>
  <si>
    <t>610 Des Tulipes</t>
  </si>
  <si>
    <t>J5R 5K2</t>
  </si>
  <si>
    <t>lynn.com</t>
  </si>
  <si>
    <t>366.661.5271x8254</t>
  </si>
  <si>
    <t>785.359.4718x9134</t>
  </si>
  <si>
    <t>1550 United Blvd</t>
  </si>
  <si>
    <t>V3K 6Y7</t>
  </si>
  <si>
    <t>brown.biz</t>
  </si>
  <si>
    <t>380.617.7801x03749</t>
  </si>
  <si>
    <t>(114)259-4382x840</t>
  </si>
  <si>
    <t>Paseo de la Habana 84 6-B</t>
  </si>
  <si>
    <t>www.cooke.com</t>
  </si>
  <si>
    <t>100 Boul Alexis-Nihon</t>
  </si>
  <si>
    <t>A-18</t>
  </si>
  <si>
    <t>H4M 2N9</t>
  </si>
  <si>
    <t>zamora-ross.org</t>
  </si>
  <si>
    <t>(079)417-9763x1173</t>
  </si>
  <si>
    <t>+1-729-401-8838x87500</t>
  </si>
  <si>
    <t>Ruettmattstr 14</t>
  </si>
  <si>
    <t>estes.com</t>
  </si>
  <si>
    <t>236.969.0967</t>
  </si>
  <si>
    <t>001-632-797-8496x863</t>
  </si>
  <si>
    <t>Fagot 35</t>
  </si>
  <si>
    <t>www.anthony-davis.info</t>
  </si>
  <si>
    <t>(504)650-1379</t>
  </si>
  <si>
    <t>Apt. 4</t>
  </si>
  <si>
    <t>www.barry.com</t>
  </si>
  <si>
    <t>(996)187-8214</t>
  </si>
  <si>
    <t>052.968.8180</t>
  </si>
  <si>
    <t>14 Saint Onge</t>
  </si>
  <si>
    <t>J6J 5T8</t>
  </si>
  <si>
    <t>www.gutierrez.com</t>
  </si>
  <si>
    <t>(907)325-7885x7308</t>
  </si>
  <si>
    <t>762-711-5467x5074</t>
  </si>
  <si>
    <t xml:space="preserve">3000 Cote Sainte Catherine </t>
  </si>
  <si>
    <t>H3T 2A7</t>
  </si>
  <si>
    <t>www.wyatt.com</t>
  </si>
  <si>
    <t>499.678.2793x98018</t>
  </si>
  <si>
    <t>001-516-823-2327</t>
  </si>
  <si>
    <t>Townhouse 26</t>
  </si>
  <si>
    <t>L5A 3G8</t>
  </si>
  <si>
    <t>www.velasquez-white.org</t>
  </si>
  <si>
    <t>(333)046-0351x615</t>
  </si>
  <si>
    <t>+1-201-503-1285x2179</t>
  </si>
  <si>
    <t>79 De Varsovie</t>
  </si>
  <si>
    <t>H7K 2G8</t>
  </si>
  <si>
    <t>www.owen.org</t>
  </si>
  <si>
    <t>001-678-518-4984</t>
  </si>
  <si>
    <t>875-641-0333x950</t>
  </si>
  <si>
    <t>816 Finley Ave</t>
  </si>
  <si>
    <t>L1S 3Z4</t>
  </si>
  <si>
    <t>www.richard-horne.biz</t>
  </si>
  <si>
    <t>001-662-590-1788x0872</t>
  </si>
  <si>
    <t>(143)161-4985x7802</t>
  </si>
  <si>
    <t>4278 Beaconfield</t>
  </si>
  <si>
    <t>#3271</t>
  </si>
  <si>
    <t>H4A 2H3</t>
  </si>
  <si>
    <t>www.matthews-ware.com</t>
  </si>
  <si>
    <t>815.244.2002x72047</t>
  </si>
  <si>
    <t>600 Dr Frederik Philips Blvd</t>
  </si>
  <si>
    <t>H4M 2S9</t>
  </si>
  <si>
    <t>www.donaldson-vega.com</t>
  </si>
  <si>
    <t>256-921-9316x481</t>
  </si>
  <si>
    <t>530.747.6571x6219</t>
  </si>
  <si>
    <t>51 Craig Dr</t>
  </si>
  <si>
    <t>NS</t>
  </si>
  <si>
    <t>B4N 5H2</t>
  </si>
  <si>
    <t>www.barron.com</t>
  </si>
  <si>
    <t>159.547.6407</t>
  </si>
  <si>
    <t>001-166-934-2168x4200</t>
  </si>
  <si>
    <t>15 Vanderbilt Dr</t>
  </si>
  <si>
    <t>MB</t>
  </si>
  <si>
    <t>R3Y 1M8</t>
  </si>
  <si>
    <t>colon.com</t>
  </si>
  <si>
    <t>912.173.7608</t>
  </si>
  <si>
    <t>126-581-3225x65166</t>
  </si>
  <si>
    <t>PO Box 2288</t>
  </si>
  <si>
    <t>fritz-alexander.org</t>
  </si>
  <si>
    <t>396.483.1471x07583</t>
  </si>
  <si>
    <t>+1-496-386-6284x84289</t>
  </si>
  <si>
    <t>Sortieweg 39</t>
  </si>
  <si>
    <t>randolph-kane.biz</t>
  </si>
  <si>
    <t>241.537.5263x1064</t>
  </si>
  <si>
    <t>+1-091-580-3447x663</t>
  </si>
  <si>
    <t>Landheuvel 3</t>
  </si>
  <si>
    <t>murray.com</t>
  </si>
  <si>
    <t>807.797.8740</t>
  </si>
  <si>
    <t>005-389-4368x70486</t>
  </si>
  <si>
    <t>Gesloten Stad 20</t>
  </si>
  <si>
    <t>Unit 10</t>
  </si>
  <si>
    <t>www.lin-flowers.com</t>
  </si>
  <si>
    <t>159-731-3544x87205</t>
  </si>
  <si>
    <t>752.880.9590x311</t>
  </si>
  <si>
    <t>Ricklinger Stadweg 120</t>
  </si>
  <si>
    <t>booth.com</t>
  </si>
  <si>
    <t>(020)378-7777x162</t>
  </si>
  <si>
    <t>(551)426-3999x95752</t>
  </si>
  <si>
    <t>PO Box 10747</t>
  </si>
  <si>
    <t>www.austin.com</t>
  </si>
  <si>
    <t>776.325.2657</t>
  </si>
  <si>
    <t>14 Bythia Street</t>
  </si>
  <si>
    <t>Ste. 900</t>
  </si>
  <si>
    <t>L9W 2S1</t>
  </si>
  <si>
    <t>www.ayers-jensen.com</t>
  </si>
  <si>
    <t>(981)851-6829</t>
  </si>
  <si>
    <t>(443)349-2802x1242</t>
  </si>
  <si>
    <t>12800 Rue de L'Avenir</t>
  </si>
  <si>
    <t>J7J 1R4</t>
  </si>
  <si>
    <t>castillo.com</t>
  </si>
  <si>
    <t>578-124-7689x3297</t>
  </si>
  <si>
    <t>3000 Merivale Rd</t>
  </si>
  <si>
    <t>K2G 6N7</t>
  </si>
  <si>
    <t>moon-parsons.com</t>
  </si>
  <si>
    <t>001-773-187-1234x94616</t>
  </si>
  <si>
    <t>54 Lewis Cres</t>
  </si>
  <si>
    <t>N2A 2T6</t>
  </si>
  <si>
    <t>hooper-humphrey.com</t>
  </si>
  <si>
    <t>001-219-079-3350x2930</t>
  </si>
  <si>
    <t>659-301-1825x6764</t>
  </si>
  <si>
    <t>55 Summit Street</t>
  </si>
  <si>
    <t>T2N 1N4</t>
  </si>
  <si>
    <t>www.waller.com</t>
  </si>
  <si>
    <t>795-178-9635x4691</t>
  </si>
  <si>
    <t>470-901-6154x7351</t>
  </si>
  <si>
    <t>6150 Kennedy Rd</t>
  </si>
  <si>
    <t>L5T 2J4</t>
  </si>
  <si>
    <t>www.rosario.com</t>
  </si>
  <si>
    <t>803.568.5156x37413</t>
  </si>
  <si>
    <t>(534)578-6289</t>
  </si>
  <si>
    <t>De Hulk 16</t>
  </si>
  <si>
    <t>lawrence.biz</t>
  </si>
  <si>
    <t>1803 Lahey Ct</t>
  </si>
  <si>
    <t>K2W 1B2</t>
  </si>
  <si>
    <t>kirk.org</t>
  </si>
  <si>
    <t>797.490.4550</t>
  </si>
  <si>
    <t>930-650-3473x47188</t>
  </si>
  <si>
    <t>160 Cote Rouge</t>
  </si>
  <si>
    <t>G6W 5Y2</t>
  </si>
  <si>
    <t>www.boone.com</t>
  </si>
  <si>
    <t>174.469.3483x5013</t>
  </si>
  <si>
    <t>001-603-374-1226x1406</t>
  </si>
  <si>
    <t>3700 Gilmore Way</t>
  </si>
  <si>
    <t>V5G 4M1</t>
  </si>
  <si>
    <t>www.hess.net</t>
  </si>
  <si>
    <t>073.458.6092x9422</t>
  </si>
  <si>
    <t>375 Chemin Saint Francois Quest</t>
  </si>
  <si>
    <t>G0R 3A0</t>
  </si>
  <si>
    <t>frazier-stephenson.org</t>
  </si>
  <si>
    <t>(220)915-3707x535</t>
  </si>
  <si>
    <t xml:space="preserve">1250 rue Guy Bureau </t>
  </si>
  <si>
    <t>H3H 2T4</t>
  </si>
  <si>
    <t>nixon.com</t>
  </si>
  <si>
    <t>(134)470-3456x44117</t>
  </si>
  <si>
    <t>+1-195-208-7749x5746</t>
  </si>
  <si>
    <t>1241 rue Cascades</t>
  </si>
  <si>
    <t>J6J 4Z2</t>
  </si>
  <si>
    <t>bean.net</t>
  </si>
  <si>
    <t>(337)643-5663</t>
  </si>
  <si>
    <t>182.859.7395x1302</t>
  </si>
  <si>
    <t>Rudsveien 20-A</t>
  </si>
  <si>
    <t>www.nixon.com</t>
  </si>
  <si>
    <t>437-970-3543x058</t>
  </si>
  <si>
    <t>+1-484-993-6871x192</t>
  </si>
  <si>
    <t>Dordognelaan 87</t>
  </si>
  <si>
    <t>blackwell-stout.net</t>
  </si>
  <si>
    <t>(408)278-0968x17796</t>
  </si>
  <si>
    <t>526.729.4712</t>
  </si>
  <si>
    <t>18055 Meloche</t>
  </si>
  <si>
    <t>H9K 1K1</t>
  </si>
  <si>
    <t>www.ruiz.com</t>
  </si>
  <si>
    <t>101.514.2162x8945</t>
  </si>
  <si>
    <t>500 Palladium Dr</t>
  </si>
  <si>
    <t>K2V 1C2</t>
  </si>
  <si>
    <t>www.livingston.com</t>
  </si>
  <si>
    <t>001-375-954-4398x4599</t>
  </si>
  <si>
    <t>Level 3 Pico Creative Centre</t>
  </si>
  <si>
    <t>Apt. 5</t>
  </si>
  <si>
    <t>www.atkinson.net</t>
  </si>
  <si>
    <t>001-499-415-9248x7727</t>
  </si>
  <si>
    <t>+1-960-370-6804x659</t>
  </si>
  <si>
    <t>202-5288 Melbourne St</t>
  </si>
  <si>
    <t>V5R 6E6</t>
  </si>
  <si>
    <t>www.glover.org</t>
  </si>
  <si>
    <t>894-188-0945x0557</t>
  </si>
  <si>
    <t>233 Boylan</t>
  </si>
  <si>
    <t>H9S 5J7</t>
  </si>
  <si>
    <t>jimenez.net</t>
  </si>
  <si>
    <t>001-744-078-1419x1464</t>
  </si>
  <si>
    <t>(463)492-5230</t>
  </si>
  <si>
    <t>362 Bedford Pk Ave</t>
  </si>
  <si>
    <t>M5M 1J8</t>
  </si>
  <si>
    <t>coffey.net</t>
  </si>
  <si>
    <t>467.716.8716x4461</t>
  </si>
  <si>
    <t>35 Basswood Ave Box 21</t>
  </si>
  <si>
    <t>K2S 1J2</t>
  </si>
  <si>
    <t>fernandez.com</t>
  </si>
  <si>
    <t>001-655-716-4940x871</t>
  </si>
  <si>
    <t>18 Forest Ave</t>
  </si>
  <si>
    <t>L3K 5E1</t>
  </si>
  <si>
    <t>www.phillips.info</t>
  </si>
  <si>
    <t>725.960.3587</t>
  </si>
  <si>
    <t>15 Oriole Pky</t>
  </si>
  <si>
    <t>N3B 1B6</t>
  </si>
  <si>
    <t>www.jenkins-krueger.info</t>
  </si>
  <si>
    <t>(836)038-9393x026</t>
  </si>
  <si>
    <t>001-691-674-8671</t>
  </si>
  <si>
    <t>8600 Chemin Devonshire</t>
  </si>
  <si>
    <t>Unit 21</t>
  </si>
  <si>
    <t>H4P 2K9</t>
  </si>
  <si>
    <t>www.carr.org</t>
  </si>
  <si>
    <t>841.483.3064</t>
  </si>
  <si>
    <t>(274)619-0114</t>
  </si>
  <si>
    <t>5795 Don Murie St</t>
  </si>
  <si>
    <t>L2E 6X8</t>
  </si>
  <si>
    <t>monroe.info</t>
  </si>
  <si>
    <t>Missing Phone 1</t>
  </si>
  <si>
    <t>Format Phone</t>
  </si>
  <si>
    <t>Missing Phone 2</t>
  </si>
  <si>
    <t>Customer Id Length</t>
  </si>
  <si>
    <t>ff8c93c43000000</t>
  </si>
  <si>
    <t>Subscriptions Before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</si>
</sst>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theme="1"/>
      <name val="Helvetica Neue"/>
      <family val="2"/>
    </font>
    <font>
      <sz val="10"/>
      <color rgb="FF2D3B45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42"/>
    <xf numFmtId="0" fontId="19" fillId="0" borderId="0" xfId="0" applyFont="1"/>
    <xf numFmtId="0" fontId="20" fillId="0" borderId="0" xfId="0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5" name="customerId1" displayName="customerId1" ref="B1:B1048576" totalsRowShown="0">
  <autoFilter ref="B1:B1048576"/>
  <tableColumns count="1">
    <tableColumn id="1" name="Customer I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4" name="phone11" displayName="phone11" ref="K1:K1048576" totalsRowShown="0">
  <autoFilter ref="K1:K1048576"/>
  <tableColumns count="1">
    <tableColumn id="1" name="Phone 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5" name="extp" displayName="extp" ref="L1:L1048576" totalsRowShown="0">
  <autoFilter ref="L1:L1048576"/>
  <tableColumns count="1">
    <tableColumn id="1" name="Ex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6" name="phone22" displayName="phone22" ref="N1:N1048576" totalsRowShown="0">
  <autoFilter ref="N1:N1048576"/>
  <tableColumns count="1">
    <tableColumn id="1" name="Phone 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7" name="exttt" displayName="exttt" ref="O1:O1048576" totalsRowShown="0">
  <autoFilter ref="O1:O1048576"/>
  <tableColumns count="1">
    <tableColumn id="1" name="Ex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" name="CustomerId" displayName="CustomerId" ref="A1:A1048576" totalsRowShown="0">
  <autoFilter ref="A1:A1048576"/>
  <tableColumns count="1">
    <tableColumn id="1" name="Customer I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" name="Email" displayName="Email" ref="B1:B1048576" totalsRowShown="0">
  <autoFilter ref="B1:B1048576"/>
  <tableColumns count="1">
    <tableColumn id="1" name="Emai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" name="LastName" displayName="LastName" ref="C1:C1048576" totalsRowShown="0">
  <autoFilter ref="C1:C1048576"/>
  <tableColumns count="1">
    <tableColumn id="1" name="Last Nam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FirstName" displayName="FirstName" ref="D1:D1048576" totalsRowShown="0">
  <autoFilter ref="D1:D1048576"/>
  <tableColumns count="1">
    <tableColumn id="1" name="First Nam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6" name="Phone1" displayName="Phone1" ref="E1:E1048576" totalsRowShown="0">
  <autoFilter ref="E1:E1048576"/>
  <tableColumns count="1">
    <tableColumn id="1" name="Phone 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7" name="Ext" displayName="Ext" ref="F1:F1048576" totalsRowShown="0">
  <autoFilter ref="F1:F1048576"/>
  <tableColumns count="1">
    <tableColumn id="1" name="Ex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6" name="firstname1" displayName="firstname1" ref="C1:C1048576" totalsRowShown="0">
  <autoFilter ref="C1:C1048576"/>
  <tableColumns count="1">
    <tableColumn id="1" name="First Nam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8" name="Phone2" displayName="Phone2" ref="G1:G1048576" totalsRowShown="0">
  <autoFilter ref="G1:G1048576"/>
  <tableColumns count="1">
    <tableColumn id="1" name="Phone 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9" name="Extt" displayName="Extt" ref="H1:H1048576" totalsRowShown="0">
  <autoFilter ref="H1:H1048576"/>
  <tableColumns count="1">
    <tableColumn id="1" name="Ex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0" name="Company" displayName="Company" ref="I1:I1048576" totalsRowShown="0">
  <autoFilter ref="I1:I1048576"/>
  <tableColumns count="1">
    <tableColumn id="1" name="Company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1" name="City" displayName="City" ref="J1:J1048576" totalsRowShown="0">
  <autoFilter ref="J1:J1048576"/>
  <tableColumns count="1">
    <tableColumn id="1" name="City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2" name="Country" displayName="Country" ref="K1:K1048576" totalsRowShown="0">
  <autoFilter ref="K1:K1048576"/>
  <tableColumns count="1">
    <tableColumn id="1" name="Country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3" name="SubDate" displayName="SubDate" ref="L1:L1048576" totalsRowShown="0">
  <autoFilter ref="L1:L1048576"/>
  <tableColumns count="1">
    <tableColumn id="1" name="Subscription Dat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4" name="Website" displayName="Website" ref="M1:M1048576" totalsRowShown="0">
  <autoFilter ref="M1:M1048576"/>
  <tableColumns count="1">
    <tableColumn id="1" name="Websi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lastname1" displayName="lastname1" ref="D1:D1048576" totalsRowShown="0">
  <autoFilter ref="D1:D1048576"/>
  <tableColumns count="1">
    <tableColumn id="1" name="Last 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8" name="company1" displayName="company1" ref="E1:E1048576" totalsRowShown="0">
  <autoFilter ref="E1:E1048576"/>
  <tableColumns count="1">
    <tableColumn id="1" name="Compan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9" name="city1" displayName="city1" ref="F1:F1048576" totalsRowShown="0">
  <autoFilter ref="F1:F1048576"/>
  <tableColumns count="1">
    <tableColumn id="1" name="Ci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0" name="country1" displayName="country1" ref="G1:G1048576" totalsRowShown="0">
  <autoFilter ref="G1:G1048576"/>
  <tableColumns count="1">
    <tableColumn id="1" name="Count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email1" displayName="email1" ref="H1:H1048576" totalsRowShown="0">
  <autoFilter ref="H1:H1048576"/>
  <tableColumns count="1">
    <tableColumn id="1" name="Emai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subdate1" displayName="subdate1" ref="I1:I1048576" totalsRowShown="0">
  <autoFilter ref="I1:I1048576"/>
  <tableColumns count="1">
    <tableColumn id="1" name="Subscription Da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3" name="formattedwebsite1" displayName="formattedwebsite1" ref="J1:J1048576" totalsRowShown="0">
  <autoFilter ref="J1:J1048576"/>
  <tableColumns count="1">
    <tableColumn id="1" name="Formatted Webs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onnamullins@norris-barrett.org" TargetMode="External"/><Relationship Id="rId1" Type="http://schemas.openxmlformats.org/officeDocument/2006/relationships/hyperlink" Target="mailto:wterrell@clark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hyperlink" Target="mailto:donnamullins@norris-barrett.org" TargetMode="External"/><Relationship Id="rId1" Type="http://schemas.openxmlformats.org/officeDocument/2006/relationships/hyperlink" Target="mailto:wterrell@clark.com" TargetMode="Externa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13" Type="http://schemas.openxmlformats.org/officeDocument/2006/relationships/table" Target="../tables/table26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12" Type="http://schemas.openxmlformats.org/officeDocument/2006/relationships/table" Target="../tables/table25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82"/>
  <sheetViews>
    <sheetView tabSelected="1" workbookViewId="0">
      <selection activeCell="C19" sqref="C19"/>
    </sheetView>
  </sheetViews>
  <sheetFormatPr baseColWidth="10" defaultColWidth="16.6640625" defaultRowHeight="16" x14ac:dyDescent="0.2"/>
  <cols>
    <col min="1" max="1" width="6.6640625" customWidth="1"/>
    <col min="4" max="4" width="10.6640625" customWidth="1"/>
    <col min="5" max="5" width="12.6640625" customWidth="1"/>
    <col min="7" max="7" width="29.5" customWidth="1"/>
    <col min="9" max="9" width="22.6640625" customWidth="1"/>
    <col min="10" max="10" width="25.33203125" customWidth="1"/>
    <col min="12" max="12" width="28" customWidth="1"/>
    <col min="13" max="13" width="13.1640625" customWidth="1"/>
    <col min="14" max="14" width="7" customWidth="1"/>
    <col min="15" max="15" width="13.1640625" customWidth="1"/>
    <col min="16" max="16" width="12.6640625" customWidth="1"/>
    <col min="17" max="17" width="7.83203125" customWidth="1"/>
    <col min="18" max="18" width="12.5" customWidth="1"/>
    <col min="21" max="21" width="25.5" customWidth="1"/>
  </cols>
  <sheetData>
    <row r="1" spans="1:21" x14ac:dyDescent="0.2">
      <c r="A1" s="6" t="s">
        <v>0</v>
      </c>
      <c r="B1" s="6" t="s">
        <v>1</v>
      </c>
      <c r="C1" s="6" t="s">
        <v>2183</v>
      </c>
      <c r="D1" s="6" t="s">
        <v>2</v>
      </c>
      <c r="E1" s="6" t="s">
        <v>3</v>
      </c>
      <c r="F1" s="6" t="s">
        <v>1796</v>
      </c>
      <c r="G1" s="6" t="s">
        <v>4</v>
      </c>
      <c r="H1" s="6" t="s">
        <v>5</v>
      </c>
      <c r="I1" s="6" t="s">
        <v>6</v>
      </c>
      <c r="J1" s="6" t="s">
        <v>9</v>
      </c>
      <c r="K1" s="6" t="s">
        <v>10</v>
      </c>
      <c r="L1" s="6" t="s">
        <v>1797</v>
      </c>
      <c r="M1" s="6" t="s">
        <v>7</v>
      </c>
      <c r="N1" s="6" t="s">
        <v>977</v>
      </c>
      <c r="O1" s="6" t="s">
        <v>2181</v>
      </c>
      <c r="P1" s="6" t="s">
        <v>8</v>
      </c>
      <c r="Q1" s="6" t="s">
        <v>977</v>
      </c>
      <c r="R1" s="6" t="s">
        <v>2181</v>
      </c>
      <c r="S1" s="6" t="s">
        <v>2180</v>
      </c>
      <c r="T1" s="6" t="s">
        <v>2182</v>
      </c>
      <c r="U1" s="6" t="s">
        <v>2185</v>
      </c>
    </row>
    <row r="2" spans="1:21" x14ac:dyDescent="0.2">
      <c r="A2">
        <v>1</v>
      </c>
      <c r="B2" t="s">
        <v>12</v>
      </c>
      <c r="C2">
        <f>LEN(B2)</f>
        <v>15</v>
      </c>
      <c r="D2" t="s">
        <v>13</v>
      </c>
      <c r="E2" t="s">
        <v>14</v>
      </c>
      <c r="F2" t="str">
        <f>_xlfn.CONCAT(D2," ",E2)</f>
        <v>Sheryl Baxter</v>
      </c>
      <c r="G2" t="s">
        <v>15</v>
      </c>
      <c r="H2" t="s">
        <v>16</v>
      </c>
      <c r="I2" t="s">
        <v>17</v>
      </c>
      <c r="J2" t="s">
        <v>20</v>
      </c>
      <c r="K2" s="1">
        <v>44067</v>
      </c>
      <c r="L2" t="s">
        <v>21</v>
      </c>
      <c r="M2" t="s">
        <v>1005</v>
      </c>
      <c r="P2" t="s">
        <v>1094</v>
      </c>
      <c r="S2" t="b">
        <f>ISBLANK(M2)</f>
        <v>0</v>
      </c>
      <c r="T2" t="b">
        <f>ISBLANK(P2)</f>
        <v>0</v>
      </c>
      <c r="U2">
        <f>COUNTIF(K2:K182, "&lt;2022-01-01")</f>
        <v>161</v>
      </c>
    </row>
    <row r="3" spans="1:21" x14ac:dyDescent="0.2">
      <c r="A3">
        <v>2</v>
      </c>
      <c r="B3" t="s">
        <v>22</v>
      </c>
      <c r="C3">
        <f t="shared" ref="C3:C66" si="0">LEN(B3)</f>
        <v>15</v>
      </c>
      <c r="D3" t="s">
        <v>23</v>
      </c>
      <c r="E3" t="s">
        <v>24</v>
      </c>
      <c r="F3" t="str">
        <f t="shared" ref="F3:F66" si="1">_xlfn.CONCAT(D3," ",E3)</f>
        <v>Preston Lozano</v>
      </c>
      <c r="G3" t="s">
        <v>25</v>
      </c>
      <c r="H3" t="s">
        <v>26</v>
      </c>
      <c r="I3" t="s">
        <v>27</v>
      </c>
      <c r="J3" t="s">
        <v>29</v>
      </c>
      <c r="K3" s="1">
        <v>44309</v>
      </c>
      <c r="L3" t="s">
        <v>30</v>
      </c>
      <c r="M3" t="str">
        <f>LEFT(O3,3)&amp;"-"&amp;MID(O3,4,3)&amp;"-"&amp;RIGHT(O3,4)</f>
        <v>515-343-5776</v>
      </c>
      <c r="O3">
        <v>5153435776</v>
      </c>
      <c r="P3" t="s">
        <v>1050</v>
      </c>
      <c r="Q3">
        <v>55073</v>
      </c>
      <c r="S3" t="b">
        <f t="shared" ref="S3:S66" si="2">ISBLANK(M3)</f>
        <v>0</v>
      </c>
      <c r="T3" t="b">
        <f t="shared" ref="T3:T66" si="3">ISBLANK(P3)</f>
        <v>0</v>
      </c>
    </row>
    <row r="4" spans="1:21" x14ac:dyDescent="0.2">
      <c r="A4">
        <v>3</v>
      </c>
      <c r="B4" t="s">
        <v>31</v>
      </c>
      <c r="C4">
        <f t="shared" si="0"/>
        <v>15</v>
      </c>
      <c r="D4" t="s">
        <v>32</v>
      </c>
      <c r="E4" t="s">
        <v>33</v>
      </c>
      <c r="F4" t="str">
        <f t="shared" si="1"/>
        <v>Roy Berry</v>
      </c>
      <c r="G4" t="s">
        <v>34</v>
      </c>
      <c r="H4" t="s">
        <v>35</v>
      </c>
      <c r="I4" t="s">
        <v>36</v>
      </c>
      <c r="J4" t="s">
        <v>38</v>
      </c>
      <c r="K4" s="1">
        <v>43915</v>
      </c>
      <c r="L4" t="s">
        <v>39</v>
      </c>
      <c r="M4">
        <v>-1199</v>
      </c>
      <c r="P4" t="s">
        <v>1051</v>
      </c>
      <c r="S4" t="b">
        <f t="shared" si="2"/>
        <v>0</v>
      </c>
      <c r="T4" t="b">
        <f t="shared" si="3"/>
        <v>0</v>
      </c>
    </row>
    <row r="5" spans="1:21" x14ac:dyDescent="0.2">
      <c r="A5">
        <v>4</v>
      </c>
      <c r="B5" t="s">
        <v>40</v>
      </c>
      <c r="C5">
        <f t="shared" si="0"/>
        <v>15</v>
      </c>
      <c r="D5" t="s">
        <v>41</v>
      </c>
      <c r="E5" t="s">
        <v>42</v>
      </c>
      <c r="F5" t="str">
        <f t="shared" si="1"/>
        <v>Linda Olsen</v>
      </c>
      <c r="G5" t="s">
        <v>43</v>
      </c>
      <c r="H5" t="s">
        <v>44</v>
      </c>
      <c r="I5" t="s">
        <v>45</v>
      </c>
      <c r="J5" t="s">
        <v>47</v>
      </c>
      <c r="K5" s="1">
        <v>43984</v>
      </c>
      <c r="L5" t="s">
        <v>48</v>
      </c>
      <c r="M5" t="s">
        <v>1036</v>
      </c>
      <c r="N5">
        <v>12895</v>
      </c>
      <c r="P5">
        <v>-9892</v>
      </c>
      <c r="Q5">
        <v>718</v>
      </c>
      <c r="S5" t="b">
        <f t="shared" si="2"/>
        <v>0</v>
      </c>
      <c r="T5" t="b">
        <f t="shared" si="3"/>
        <v>0</v>
      </c>
    </row>
    <row r="6" spans="1:21" x14ac:dyDescent="0.2">
      <c r="A6">
        <v>5</v>
      </c>
      <c r="B6" t="s">
        <v>49</v>
      </c>
      <c r="C6">
        <f t="shared" si="0"/>
        <v>15</v>
      </c>
      <c r="D6" t="s">
        <v>50</v>
      </c>
      <c r="E6" t="s">
        <v>51</v>
      </c>
      <c r="F6" t="str">
        <f t="shared" si="1"/>
        <v>Joanna Bender</v>
      </c>
      <c r="G6" t="s">
        <v>52</v>
      </c>
      <c r="H6" t="s">
        <v>53</v>
      </c>
      <c r="I6" t="s">
        <v>54</v>
      </c>
      <c r="J6" t="s">
        <v>57</v>
      </c>
      <c r="K6" s="1">
        <v>44303</v>
      </c>
      <c r="L6" t="s">
        <v>58</v>
      </c>
      <c r="M6" t="s">
        <v>1027</v>
      </c>
      <c r="N6">
        <v>76146</v>
      </c>
      <c r="P6" t="s">
        <v>1073</v>
      </c>
      <c r="Q6">
        <v>3492</v>
      </c>
      <c r="S6" t="b">
        <f t="shared" si="2"/>
        <v>0</v>
      </c>
      <c r="T6" t="b">
        <f t="shared" si="3"/>
        <v>0</v>
      </c>
    </row>
    <row r="7" spans="1:21" x14ac:dyDescent="0.2">
      <c r="A7">
        <v>6</v>
      </c>
      <c r="B7" t="s">
        <v>59</v>
      </c>
      <c r="C7">
        <f t="shared" si="0"/>
        <v>15</v>
      </c>
      <c r="D7" t="s">
        <v>60</v>
      </c>
      <c r="E7" t="s">
        <v>61</v>
      </c>
      <c r="F7" t="str">
        <f t="shared" si="1"/>
        <v>Aimee Downs</v>
      </c>
      <c r="G7" t="s">
        <v>62</v>
      </c>
      <c r="H7" t="s">
        <v>63</v>
      </c>
      <c r="I7" t="s">
        <v>64</v>
      </c>
      <c r="J7" t="s">
        <v>67</v>
      </c>
      <c r="K7" s="1">
        <v>43886</v>
      </c>
      <c r="L7" t="s">
        <v>68</v>
      </c>
      <c r="M7" t="s">
        <v>983</v>
      </c>
      <c r="N7">
        <v>88321</v>
      </c>
      <c r="P7" t="s">
        <v>66</v>
      </c>
      <c r="S7" t="b">
        <f t="shared" si="2"/>
        <v>0</v>
      </c>
      <c r="T7" t="b">
        <f t="shared" si="3"/>
        <v>0</v>
      </c>
    </row>
    <row r="8" spans="1:21" x14ac:dyDescent="0.2">
      <c r="A8">
        <v>7</v>
      </c>
      <c r="B8" t="s">
        <v>69</v>
      </c>
      <c r="C8">
        <f t="shared" si="0"/>
        <v>15</v>
      </c>
      <c r="D8" t="s">
        <v>70</v>
      </c>
      <c r="E8" t="s">
        <v>71</v>
      </c>
      <c r="F8" t="str">
        <f t="shared" si="1"/>
        <v>Darren Peck</v>
      </c>
      <c r="G8" t="s">
        <v>72</v>
      </c>
      <c r="H8" t="s">
        <v>73</v>
      </c>
      <c r="I8" t="s">
        <v>74</v>
      </c>
      <c r="J8" t="s">
        <v>77</v>
      </c>
      <c r="K8" s="1">
        <v>44432</v>
      </c>
      <c r="L8" t="s">
        <v>78</v>
      </c>
      <c r="M8" t="s">
        <v>987</v>
      </c>
      <c r="N8">
        <v>3291</v>
      </c>
      <c r="P8">
        <f>1-247-266-963</f>
        <v>-1475</v>
      </c>
      <c r="Q8">
        <v>85074</v>
      </c>
      <c r="S8" t="b">
        <f t="shared" si="2"/>
        <v>0</v>
      </c>
      <c r="T8" t="b">
        <f t="shared" si="3"/>
        <v>0</v>
      </c>
    </row>
    <row r="9" spans="1:21" x14ac:dyDescent="0.2">
      <c r="A9">
        <v>8</v>
      </c>
      <c r="B9" t="s">
        <v>79</v>
      </c>
      <c r="C9">
        <f t="shared" si="0"/>
        <v>15</v>
      </c>
      <c r="D9" t="s">
        <v>80</v>
      </c>
      <c r="E9" t="s">
        <v>81</v>
      </c>
      <c r="F9" t="str">
        <f t="shared" si="1"/>
        <v>Brett Mullen</v>
      </c>
      <c r="G9" t="s">
        <v>82</v>
      </c>
      <c r="H9" t="s">
        <v>83</v>
      </c>
      <c r="I9" t="s">
        <v>84</v>
      </c>
      <c r="J9" t="s">
        <v>87</v>
      </c>
      <c r="K9" s="1">
        <v>44298</v>
      </c>
      <c r="L9" t="s">
        <v>88</v>
      </c>
      <c r="M9" t="s">
        <v>1033</v>
      </c>
      <c r="N9">
        <v>297</v>
      </c>
      <c r="P9" t="s">
        <v>1074</v>
      </c>
      <c r="Q9">
        <v>894</v>
      </c>
      <c r="S9" t="b">
        <f t="shared" si="2"/>
        <v>0</v>
      </c>
      <c r="T9" t="b">
        <f t="shared" si="3"/>
        <v>0</v>
      </c>
    </row>
    <row r="10" spans="1:21" x14ac:dyDescent="0.2">
      <c r="A10">
        <v>9</v>
      </c>
      <c r="B10" t="s">
        <v>89</v>
      </c>
      <c r="C10">
        <f t="shared" si="0"/>
        <v>15</v>
      </c>
      <c r="D10" t="s">
        <v>13</v>
      </c>
      <c r="E10" t="s">
        <v>90</v>
      </c>
      <c r="F10" t="str">
        <f t="shared" si="1"/>
        <v>Sheryl Meyers</v>
      </c>
      <c r="G10" t="s">
        <v>91</v>
      </c>
      <c r="H10" t="s">
        <v>92</v>
      </c>
      <c r="I10" t="s">
        <v>93</v>
      </c>
      <c r="J10" t="s">
        <v>96</v>
      </c>
      <c r="K10" s="1">
        <v>43843</v>
      </c>
      <c r="L10" t="s">
        <v>97</v>
      </c>
      <c r="M10" t="s">
        <v>969</v>
      </c>
      <c r="N10">
        <v>5772</v>
      </c>
      <c r="P10">
        <f>1-448-910-2276</f>
        <v>-3633</v>
      </c>
      <c r="S10" t="b">
        <f t="shared" si="2"/>
        <v>0</v>
      </c>
      <c r="T10" t="b">
        <f t="shared" si="3"/>
        <v>0</v>
      </c>
    </row>
    <row r="11" spans="1:21" x14ac:dyDescent="0.2">
      <c r="A11">
        <v>10</v>
      </c>
      <c r="B11" t="s">
        <v>98</v>
      </c>
      <c r="C11">
        <f t="shared" si="0"/>
        <v>15</v>
      </c>
      <c r="D11" t="s">
        <v>99</v>
      </c>
      <c r="E11" t="s">
        <v>100</v>
      </c>
      <c r="F11" t="str">
        <f t="shared" si="1"/>
        <v>Michelle Gallagher</v>
      </c>
      <c r="G11" t="s">
        <v>101</v>
      </c>
      <c r="H11" t="s">
        <v>102</v>
      </c>
      <c r="I11" t="s">
        <v>103</v>
      </c>
      <c r="J11" t="s">
        <v>106</v>
      </c>
      <c r="K11" s="1">
        <v>44508</v>
      </c>
      <c r="L11" t="s">
        <v>107</v>
      </c>
      <c r="M11" t="s">
        <v>1015</v>
      </c>
      <c r="N11">
        <v>459</v>
      </c>
      <c r="P11" t="s">
        <v>1075</v>
      </c>
      <c r="Q11">
        <v>38463</v>
      </c>
      <c r="S11" t="b">
        <f t="shared" si="2"/>
        <v>0</v>
      </c>
      <c r="T11" t="b">
        <f t="shared" si="3"/>
        <v>0</v>
      </c>
    </row>
    <row r="12" spans="1:21" x14ac:dyDescent="0.2">
      <c r="A12">
        <v>11</v>
      </c>
      <c r="B12" t="s">
        <v>108</v>
      </c>
      <c r="C12">
        <f t="shared" si="0"/>
        <v>15</v>
      </c>
      <c r="D12" t="s">
        <v>109</v>
      </c>
      <c r="E12" t="s">
        <v>110</v>
      </c>
      <c r="F12" t="str">
        <f t="shared" si="1"/>
        <v>Carl Schroeder</v>
      </c>
      <c r="G12" t="s">
        <v>111</v>
      </c>
      <c r="H12" t="s">
        <v>112</v>
      </c>
      <c r="I12" t="s">
        <v>113</v>
      </c>
      <c r="J12" t="s">
        <v>116</v>
      </c>
      <c r="K12" s="1">
        <v>44489</v>
      </c>
      <c r="L12" t="s">
        <v>117</v>
      </c>
      <c r="M12" t="s">
        <v>970</v>
      </c>
      <c r="N12">
        <v>825</v>
      </c>
      <c r="P12" t="s">
        <v>1095</v>
      </c>
      <c r="S12" t="b">
        <f t="shared" si="2"/>
        <v>0</v>
      </c>
      <c r="T12" t="b">
        <f t="shared" si="3"/>
        <v>0</v>
      </c>
    </row>
    <row r="13" spans="1:21" x14ac:dyDescent="0.2">
      <c r="A13">
        <v>12</v>
      </c>
      <c r="B13" t="s">
        <v>118</v>
      </c>
      <c r="C13">
        <f t="shared" si="0"/>
        <v>15</v>
      </c>
      <c r="D13" t="s">
        <v>119</v>
      </c>
      <c r="E13" t="s">
        <v>120</v>
      </c>
      <c r="F13" t="str">
        <f t="shared" si="1"/>
        <v>Jenna Dodson</v>
      </c>
      <c r="G13" t="s">
        <v>121</v>
      </c>
      <c r="H13" t="s">
        <v>122</v>
      </c>
      <c r="I13" t="s">
        <v>123</v>
      </c>
      <c r="J13" t="s">
        <v>126</v>
      </c>
      <c r="K13" s="1">
        <v>44164</v>
      </c>
      <c r="L13" t="s">
        <v>127</v>
      </c>
      <c r="M13" t="s">
        <v>978</v>
      </c>
      <c r="P13">
        <f>1-556-888-3485</f>
        <v>-4928</v>
      </c>
      <c r="Q13">
        <v>367</v>
      </c>
      <c r="S13" t="b">
        <f t="shared" si="2"/>
        <v>0</v>
      </c>
      <c r="T13" t="b">
        <f t="shared" si="3"/>
        <v>0</v>
      </c>
    </row>
    <row r="14" spans="1:21" x14ac:dyDescent="0.2">
      <c r="A14">
        <v>13</v>
      </c>
      <c r="B14" t="s">
        <v>128</v>
      </c>
      <c r="C14">
        <f t="shared" si="0"/>
        <v>15</v>
      </c>
      <c r="D14" t="s">
        <v>129</v>
      </c>
      <c r="E14" t="s">
        <v>130</v>
      </c>
      <c r="F14" t="str">
        <f t="shared" si="1"/>
        <v>Tracey Mata</v>
      </c>
      <c r="G14" t="s">
        <v>131</v>
      </c>
      <c r="H14" t="s">
        <v>132</v>
      </c>
      <c r="I14" t="s">
        <v>133</v>
      </c>
      <c r="J14" t="s">
        <v>136</v>
      </c>
      <c r="K14" s="1">
        <v>44532</v>
      </c>
      <c r="L14" t="s">
        <v>137</v>
      </c>
      <c r="M14" t="s">
        <v>1038</v>
      </c>
      <c r="P14" t="s">
        <v>1041</v>
      </c>
      <c r="S14" t="b">
        <f t="shared" si="2"/>
        <v>0</v>
      </c>
      <c r="T14" t="b">
        <f t="shared" si="3"/>
        <v>0</v>
      </c>
    </row>
    <row r="15" spans="1:21" x14ac:dyDescent="0.2">
      <c r="A15">
        <v>14</v>
      </c>
      <c r="B15" t="s">
        <v>138</v>
      </c>
      <c r="C15">
        <f t="shared" si="0"/>
        <v>15</v>
      </c>
      <c r="D15" t="s">
        <v>139</v>
      </c>
      <c r="E15" t="s">
        <v>140</v>
      </c>
      <c r="F15" t="str">
        <f t="shared" si="1"/>
        <v>Kristine Cox</v>
      </c>
      <c r="G15" t="s">
        <v>141</v>
      </c>
      <c r="H15" t="s">
        <v>142</v>
      </c>
      <c r="I15" t="s">
        <v>143</v>
      </c>
      <c r="J15" t="s">
        <v>146</v>
      </c>
      <c r="K15" s="1">
        <v>44235</v>
      </c>
      <c r="L15" t="s">
        <v>147</v>
      </c>
      <c r="M15" t="s">
        <v>971</v>
      </c>
      <c r="N15">
        <v>62152</v>
      </c>
      <c r="P15">
        <f>1-315-627-1796</f>
        <v>-2737</v>
      </c>
      <c r="Q15">
        <v>6784</v>
      </c>
      <c r="S15" t="b">
        <f t="shared" si="2"/>
        <v>0</v>
      </c>
      <c r="T15" t="b">
        <f t="shared" si="3"/>
        <v>0</v>
      </c>
    </row>
    <row r="16" spans="1:21" x14ac:dyDescent="0.2">
      <c r="A16">
        <v>15</v>
      </c>
      <c r="B16" t="s">
        <v>148</v>
      </c>
      <c r="C16">
        <f t="shared" si="0"/>
        <v>15</v>
      </c>
      <c r="D16" t="s">
        <v>149</v>
      </c>
      <c r="E16" t="s">
        <v>150</v>
      </c>
      <c r="F16" t="str">
        <f t="shared" si="1"/>
        <v>Faith Lutz</v>
      </c>
      <c r="G16" t="s">
        <v>151</v>
      </c>
      <c r="H16" t="s">
        <v>152</v>
      </c>
      <c r="I16" t="s">
        <v>153</v>
      </c>
      <c r="J16" t="s">
        <v>156</v>
      </c>
      <c r="K16" s="1">
        <v>44587</v>
      </c>
      <c r="L16" t="s">
        <v>157</v>
      </c>
      <c r="M16" t="s">
        <v>1000</v>
      </c>
      <c r="N16">
        <v>8306</v>
      </c>
      <c r="P16" t="s">
        <v>155</v>
      </c>
      <c r="Q16">
        <v>71</v>
      </c>
      <c r="S16" t="b">
        <f t="shared" si="2"/>
        <v>0</v>
      </c>
      <c r="T16" t="b">
        <f t="shared" si="3"/>
        <v>0</v>
      </c>
    </row>
    <row r="17" spans="1:20" x14ac:dyDescent="0.2">
      <c r="A17">
        <v>16</v>
      </c>
      <c r="B17" t="s">
        <v>158</v>
      </c>
      <c r="C17">
        <f t="shared" si="0"/>
        <v>15</v>
      </c>
      <c r="D17" t="s">
        <v>159</v>
      </c>
      <c r="E17" t="s">
        <v>160</v>
      </c>
      <c r="F17" t="str">
        <f t="shared" si="1"/>
        <v>Miranda Beasley</v>
      </c>
      <c r="G17" t="s">
        <v>161</v>
      </c>
      <c r="H17" t="s">
        <v>162</v>
      </c>
      <c r="I17" t="s">
        <v>163</v>
      </c>
      <c r="J17" t="s">
        <v>166</v>
      </c>
      <c r="K17" s="1">
        <v>44663</v>
      </c>
      <c r="L17" t="s">
        <v>167</v>
      </c>
      <c r="M17" t="s">
        <v>1011</v>
      </c>
      <c r="N17">
        <v>185</v>
      </c>
      <c r="P17">
        <f>1-600-462-6432</f>
        <v>-7493</v>
      </c>
      <c r="Q17">
        <v>5766</v>
      </c>
      <c r="S17" t="b">
        <f t="shared" si="2"/>
        <v>0</v>
      </c>
      <c r="T17" t="b">
        <f t="shared" si="3"/>
        <v>0</v>
      </c>
    </row>
    <row r="18" spans="1:20" x14ac:dyDescent="0.2">
      <c r="A18">
        <v>17</v>
      </c>
      <c r="B18" t="s">
        <v>168</v>
      </c>
      <c r="C18">
        <f t="shared" si="0"/>
        <v>15</v>
      </c>
      <c r="D18" t="s">
        <v>169</v>
      </c>
      <c r="E18" t="s">
        <v>170</v>
      </c>
      <c r="F18" t="str">
        <f t="shared" si="1"/>
        <v>Caroline Foley</v>
      </c>
      <c r="G18" t="s">
        <v>171</v>
      </c>
      <c r="H18" t="s">
        <v>172</v>
      </c>
      <c r="I18" t="s">
        <v>173</v>
      </c>
      <c r="J18" t="s">
        <v>176</v>
      </c>
      <c r="K18" s="1">
        <v>44265</v>
      </c>
      <c r="L18" t="s">
        <v>177</v>
      </c>
      <c r="M18" t="s">
        <v>1020</v>
      </c>
      <c r="N18">
        <v>9924</v>
      </c>
      <c r="P18" t="s">
        <v>1076</v>
      </c>
      <c r="S18" t="b">
        <f>ISBLANK(M18)</f>
        <v>0</v>
      </c>
      <c r="T18" t="b">
        <f t="shared" si="3"/>
        <v>0</v>
      </c>
    </row>
    <row r="19" spans="1:20" x14ac:dyDescent="0.2">
      <c r="A19">
        <v>18</v>
      </c>
      <c r="B19" t="s">
        <v>178</v>
      </c>
      <c r="C19">
        <f t="shared" si="0"/>
        <v>15</v>
      </c>
      <c r="D19" t="s">
        <v>179</v>
      </c>
      <c r="E19" t="s">
        <v>130</v>
      </c>
      <c r="F19" t="str">
        <f t="shared" si="1"/>
        <v>Greg Mata</v>
      </c>
      <c r="G19" t="s">
        <v>180</v>
      </c>
      <c r="H19" t="s">
        <v>181</v>
      </c>
      <c r="I19" t="s">
        <v>182</v>
      </c>
      <c r="J19" t="s">
        <v>185</v>
      </c>
      <c r="K19" s="1">
        <v>44646</v>
      </c>
      <c r="L19" t="s">
        <v>186</v>
      </c>
      <c r="M19" t="s">
        <v>995</v>
      </c>
      <c r="P19" t="s">
        <v>1052</v>
      </c>
      <c r="Q19">
        <v>617</v>
      </c>
      <c r="S19" t="b">
        <f t="shared" si="2"/>
        <v>0</v>
      </c>
      <c r="T19" t="b">
        <f t="shared" si="3"/>
        <v>0</v>
      </c>
    </row>
    <row r="20" spans="1:20" x14ac:dyDescent="0.2">
      <c r="A20">
        <v>19</v>
      </c>
      <c r="B20" t="s">
        <v>187</v>
      </c>
      <c r="C20">
        <f t="shared" si="0"/>
        <v>15</v>
      </c>
      <c r="D20" t="s">
        <v>188</v>
      </c>
      <c r="E20" t="s">
        <v>189</v>
      </c>
      <c r="F20" t="str">
        <f t="shared" si="1"/>
        <v>Clifford Jacobson</v>
      </c>
      <c r="G20" t="s">
        <v>190</v>
      </c>
      <c r="H20" t="s">
        <v>191</v>
      </c>
      <c r="I20" t="s">
        <v>192</v>
      </c>
      <c r="J20" t="s">
        <v>195</v>
      </c>
      <c r="K20" s="1">
        <v>44098</v>
      </c>
      <c r="L20" t="s">
        <v>196</v>
      </c>
      <c r="M20" t="s">
        <v>1024</v>
      </c>
      <c r="N20">
        <v>469</v>
      </c>
      <c r="P20" t="s">
        <v>1042</v>
      </c>
      <c r="Q20">
        <v>7491</v>
      </c>
      <c r="S20" t="b">
        <f t="shared" si="2"/>
        <v>0</v>
      </c>
      <c r="T20" t="b">
        <f t="shared" si="3"/>
        <v>0</v>
      </c>
    </row>
    <row r="21" spans="1:20" x14ac:dyDescent="0.2">
      <c r="A21">
        <v>20</v>
      </c>
      <c r="B21" t="s">
        <v>197</v>
      </c>
      <c r="C21">
        <f t="shared" si="0"/>
        <v>15</v>
      </c>
      <c r="D21" t="s">
        <v>50</v>
      </c>
      <c r="E21" t="s">
        <v>198</v>
      </c>
      <c r="F21" t="str">
        <f t="shared" si="1"/>
        <v>Joanna Kirk</v>
      </c>
      <c r="G21" t="s">
        <v>199</v>
      </c>
      <c r="H21" t="s">
        <v>200</v>
      </c>
      <c r="I21" t="s">
        <v>201</v>
      </c>
      <c r="J21" t="s">
        <v>204</v>
      </c>
      <c r="K21" s="1">
        <v>44463</v>
      </c>
      <c r="L21" t="s">
        <v>205</v>
      </c>
      <c r="M21" t="s">
        <v>982</v>
      </c>
      <c r="N21">
        <v>711</v>
      </c>
      <c r="P21" t="s">
        <v>1053</v>
      </c>
      <c r="Q21">
        <v>42608</v>
      </c>
      <c r="S21" t="b">
        <f t="shared" si="2"/>
        <v>0</v>
      </c>
      <c r="T21" t="b">
        <f t="shared" si="3"/>
        <v>0</v>
      </c>
    </row>
    <row r="22" spans="1:20" x14ac:dyDescent="0.2">
      <c r="A22">
        <v>21</v>
      </c>
      <c r="B22" t="s">
        <v>206</v>
      </c>
      <c r="C22">
        <f t="shared" si="0"/>
        <v>15</v>
      </c>
      <c r="D22" t="s">
        <v>207</v>
      </c>
      <c r="E22" t="s">
        <v>208</v>
      </c>
      <c r="F22" t="str">
        <f t="shared" si="1"/>
        <v>Maxwell Frye</v>
      </c>
      <c r="G22" t="s">
        <v>209</v>
      </c>
      <c r="H22" t="s">
        <v>210</v>
      </c>
      <c r="I22" t="s">
        <v>211</v>
      </c>
      <c r="J22" t="s">
        <v>214</v>
      </c>
      <c r="K22" s="1">
        <v>44573</v>
      </c>
      <c r="L22" t="s">
        <v>215</v>
      </c>
      <c r="M22" t="s">
        <v>1009</v>
      </c>
      <c r="P22" t="s">
        <v>1054</v>
      </c>
      <c r="Q22">
        <v>53076</v>
      </c>
      <c r="S22" t="b">
        <f t="shared" si="2"/>
        <v>0</v>
      </c>
      <c r="T22" t="b">
        <f t="shared" si="3"/>
        <v>0</v>
      </c>
    </row>
    <row r="23" spans="1:20" x14ac:dyDescent="0.2">
      <c r="A23">
        <v>22</v>
      </c>
      <c r="B23" t="s">
        <v>216</v>
      </c>
      <c r="C23">
        <f t="shared" si="0"/>
        <v>15</v>
      </c>
      <c r="D23" t="s">
        <v>217</v>
      </c>
      <c r="E23" t="s">
        <v>218</v>
      </c>
      <c r="F23" t="str">
        <f t="shared" si="1"/>
        <v>Kiara Houston</v>
      </c>
      <c r="G23" t="s">
        <v>219</v>
      </c>
      <c r="H23" t="s">
        <v>220</v>
      </c>
      <c r="I23" t="s">
        <v>221</v>
      </c>
      <c r="J23" t="s">
        <v>224</v>
      </c>
      <c r="K23" s="1">
        <v>44089</v>
      </c>
      <c r="L23" t="s">
        <v>225</v>
      </c>
      <c r="M23" t="s">
        <v>1028</v>
      </c>
      <c r="N23">
        <v>10611</v>
      </c>
      <c r="P23">
        <f>1-528-175-973</f>
        <v>-1675</v>
      </c>
      <c r="S23" t="b">
        <f t="shared" si="2"/>
        <v>0</v>
      </c>
      <c r="T23" t="b">
        <f t="shared" si="3"/>
        <v>0</v>
      </c>
    </row>
    <row r="24" spans="1:20" x14ac:dyDescent="0.2">
      <c r="A24">
        <v>23</v>
      </c>
      <c r="B24" t="s">
        <v>226</v>
      </c>
      <c r="C24">
        <f t="shared" si="0"/>
        <v>15</v>
      </c>
      <c r="D24" t="s">
        <v>227</v>
      </c>
      <c r="E24" t="s">
        <v>228</v>
      </c>
      <c r="F24" t="str">
        <f t="shared" si="1"/>
        <v>Colleen Howard</v>
      </c>
      <c r="G24" t="s">
        <v>229</v>
      </c>
      <c r="H24" t="s">
        <v>230</v>
      </c>
      <c r="I24" t="s">
        <v>231</v>
      </c>
      <c r="J24" t="s">
        <v>233</v>
      </c>
      <c r="K24" s="1">
        <v>44062</v>
      </c>
      <c r="L24" t="s">
        <v>234</v>
      </c>
      <c r="M24" t="str">
        <f>LEFT(O24,3)&amp;"-"&amp;MID(O24,4,3)&amp;"-"&amp;RIGHT(O24,4)</f>
        <v>193-508-5151</v>
      </c>
      <c r="O24">
        <v>1935085151</v>
      </c>
      <c r="P24" t="s">
        <v>1055</v>
      </c>
      <c r="S24" t="b">
        <f t="shared" si="2"/>
        <v>0</v>
      </c>
      <c r="T24" t="b">
        <f t="shared" si="3"/>
        <v>0</v>
      </c>
    </row>
    <row r="25" spans="1:20" x14ac:dyDescent="0.2">
      <c r="A25">
        <v>24</v>
      </c>
      <c r="B25" t="s">
        <v>235</v>
      </c>
      <c r="C25">
        <f t="shared" si="0"/>
        <v>15</v>
      </c>
      <c r="D25" t="s">
        <v>236</v>
      </c>
      <c r="E25" t="s">
        <v>237</v>
      </c>
      <c r="F25" t="str">
        <f t="shared" si="1"/>
        <v>Janet Valenzuela</v>
      </c>
      <c r="G25" t="s">
        <v>238</v>
      </c>
      <c r="H25" t="s">
        <v>239</v>
      </c>
      <c r="I25" t="s">
        <v>240</v>
      </c>
      <c r="J25" t="s">
        <v>243</v>
      </c>
      <c r="K25" s="1">
        <v>44082</v>
      </c>
      <c r="L25" t="s">
        <v>244</v>
      </c>
      <c r="M25" t="s">
        <v>1007</v>
      </c>
      <c r="N25">
        <v>7538</v>
      </c>
      <c r="P25" t="s">
        <v>1096</v>
      </c>
      <c r="S25" t="b">
        <f t="shared" si="2"/>
        <v>0</v>
      </c>
      <c r="T25" t="b">
        <f t="shared" si="3"/>
        <v>0</v>
      </c>
    </row>
    <row r="26" spans="1:20" x14ac:dyDescent="0.2">
      <c r="A26">
        <v>25</v>
      </c>
      <c r="B26" t="s">
        <v>245</v>
      </c>
      <c r="C26">
        <f t="shared" si="0"/>
        <v>15</v>
      </c>
      <c r="D26" t="s">
        <v>246</v>
      </c>
      <c r="E26" t="s">
        <v>247</v>
      </c>
      <c r="F26" t="str">
        <f t="shared" si="1"/>
        <v>Shane Wilcox</v>
      </c>
      <c r="G26" t="s">
        <v>248</v>
      </c>
      <c r="H26" t="s">
        <v>249</v>
      </c>
      <c r="I26" t="s">
        <v>250</v>
      </c>
      <c r="J26" t="s">
        <v>253</v>
      </c>
      <c r="K26" s="1">
        <v>44292</v>
      </c>
      <c r="L26" t="s">
        <v>254</v>
      </c>
      <c r="M26" t="s">
        <v>986</v>
      </c>
      <c r="N26">
        <v>11004</v>
      </c>
      <c r="P26" t="s">
        <v>252</v>
      </c>
      <c r="S26" t="b">
        <f t="shared" si="2"/>
        <v>0</v>
      </c>
      <c r="T26" t="b">
        <f t="shared" si="3"/>
        <v>0</v>
      </c>
    </row>
    <row r="27" spans="1:20" x14ac:dyDescent="0.2">
      <c r="A27">
        <v>26</v>
      </c>
      <c r="B27" t="s">
        <v>1039</v>
      </c>
      <c r="C27">
        <f t="shared" si="0"/>
        <v>15</v>
      </c>
      <c r="D27" t="s">
        <v>256</v>
      </c>
      <c r="E27" t="s">
        <v>257</v>
      </c>
      <c r="F27" t="str">
        <f t="shared" si="1"/>
        <v>Marcus Moody</v>
      </c>
      <c r="G27" t="s">
        <v>258</v>
      </c>
      <c r="H27" t="s">
        <v>259</v>
      </c>
      <c r="I27" t="s">
        <v>260</v>
      </c>
      <c r="J27" s="3" t="s">
        <v>967</v>
      </c>
      <c r="K27" s="1">
        <v>44705</v>
      </c>
      <c r="L27" t="s">
        <v>264</v>
      </c>
      <c r="M27" t="s">
        <v>261</v>
      </c>
      <c r="P27" t="s">
        <v>1056</v>
      </c>
      <c r="S27" t="b">
        <f t="shared" si="2"/>
        <v>0</v>
      </c>
      <c r="T27" t="b">
        <f t="shared" si="3"/>
        <v>0</v>
      </c>
    </row>
    <row r="28" spans="1:20" x14ac:dyDescent="0.2">
      <c r="A28">
        <v>27</v>
      </c>
      <c r="B28" t="s">
        <v>265</v>
      </c>
      <c r="C28">
        <f t="shared" si="0"/>
        <v>15</v>
      </c>
      <c r="D28" t="s">
        <v>266</v>
      </c>
      <c r="E28" t="s">
        <v>267</v>
      </c>
      <c r="F28" t="str">
        <f t="shared" si="1"/>
        <v>Dakota Poole</v>
      </c>
      <c r="G28" t="s">
        <v>268</v>
      </c>
      <c r="H28" t="s">
        <v>269</v>
      </c>
      <c r="I28" t="s">
        <v>270</v>
      </c>
      <c r="J28" t="s">
        <v>273</v>
      </c>
      <c r="K28" s="1">
        <v>44612</v>
      </c>
      <c r="L28" t="s">
        <v>274</v>
      </c>
      <c r="M28" t="s">
        <v>985</v>
      </c>
      <c r="N28">
        <v>4720</v>
      </c>
      <c r="P28" t="s">
        <v>272</v>
      </c>
      <c r="S28" t="b">
        <f t="shared" si="2"/>
        <v>0</v>
      </c>
      <c r="T28" t="b">
        <f t="shared" si="3"/>
        <v>0</v>
      </c>
    </row>
    <row r="29" spans="1:20" x14ac:dyDescent="0.2">
      <c r="A29">
        <v>28</v>
      </c>
      <c r="B29" t="s">
        <v>275</v>
      </c>
      <c r="C29">
        <f t="shared" si="0"/>
        <v>15</v>
      </c>
      <c r="D29" t="s">
        <v>276</v>
      </c>
      <c r="E29" t="s">
        <v>277</v>
      </c>
      <c r="F29" t="str">
        <f t="shared" si="1"/>
        <v>Frederick Harper</v>
      </c>
      <c r="G29" t="s">
        <v>278</v>
      </c>
      <c r="H29" t="s">
        <v>279</v>
      </c>
      <c r="I29" t="s">
        <v>280</v>
      </c>
      <c r="J29" t="s">
        <v>283</v>
      </c>
      <c r="K29" s="1">
        <v>44707</v>
      </c>
      <c r="L29" t="s">
        <v>284</v>
      </c>
      <c r="M29">
        <f>1-77-121-1558</f>
        <v>-1755</v>
      </c>
      <c r="N29">
        <v>687</v>
      </c>
      <c r="P29" t="s">
        <v>1097</v>
      </c>
      <c r="Q29">
        <v>357</v>
      </c>
      <c r="S29" t="b">
        <f t="shared" si="2"/>
        <v>0</v>
      </c>
      <c r="T29" t="b">
        <f t="shared" si="3"/>
        <v>0</v>
      </c>
    </row>
    <row r="30" spans="1:20" x14ac:dyDescent="0.2">
      <c r="A30">
        <v>29</v>
      </c>
      <c r="B30" t="s">
        <v>285</v>
      </c>
      <c r="C30">
        <f t="shared" si="0"/>
        <v>15</v>
      </c>
      <c r="D30" t="s">
        <v>286</v>
      </c>
      <c r="E30" t="s">
        <v>287</v>
      </c>
      <c r="F30" t="str">
        <f t="shared" si="1"/>
        <v>Stefanie Fitzpatrick</v>
      </c>
      <c r="G30" t="s">
        <v>288</v>
      </c>
      <c r="H30" t="s">
        <v>289</v>
      </c>
      <c r="I30" t="s">
        <v>290</v>
      </c>
      <c r="J30" s="3" t="s">
        <v>968</v>
      </c>
      <c r="K30" s="1">
        <v>44042</v>
      </c>
      <c r="L30" t="s">
        <v>294</v>
      </c>
      <c r="M30" t="s">
        <v>998</v>
      </c>
      <c r="P30">
        <f>1-472-21-4814</f>
        <v>-5306</v>
      </c>
      <c r="S30" t="b">
        <f t="shared" si="2"/>
        <v>0</v>
      </c>
      <c r="T30" t="b">
        <f t="shared" si="3"/>
        <v>0</v>
      </c>
    </row>
    <row r="31" spans="1:20" x14ac:dyDescent="0.2">
      <c r="A31">
        <v>30</v>
      </c>
      <c r="B31" t="s">
        <v>295</v>
      </c>
      <c r="C31">
        <f t="shared" si="0"/>
        <v>15</v>
      </c>
      <c r="D31" t="s">
        <v>296</v>
      </c>
      <c r="E31" t="s">
        <v>297</v>
      </c>
      <c r="F31" t="str">
        <f t="shared" si="1"/>
        <v>Kent Bradshaw</v>
      </c>
      <c r="G31" t="s">
        <v>298</v>
      </c>
      <c r="H31" t="s">
        <v>299</v>
      </c>
      <c r="I31" t="s">
        <v>300</v>
      </c>
      <c r="J31" t="s">
        <v>303</v>
      </c>
      <c r="K31" s="1">
        <v>43947</v>
      </c>
      <c r="L31" t="s">
        <v>304</v>
      </c>
      <c r="M31">
        <f>1-472-143-5037</f>
        <v>-5651</v>
      </c>
      <c r="N31">
        <v>884</v>
      </c>
      <c r="P31" t="s">
        <v>1098</v>
      </c>
      <c r="Q31">
        <v>68751</v>
      </c>
      <c r="S31" t="b">
        <f t="shared" si="2"/>
        <v>0</v>
      </c>
      <c r="T31" t="b">
        <f t="shared" si="3"/>
        <v>0</v>
      </c>
    </row>
    <row r="32" spans="1:20" x14ac:dyDescent="0.2">
      <c r="A32">
        <v>31</v>
      </c>
      <c r="B32" t="s">
        <v>305</v>
      </c>
      <c r="C32">
        <f t="shared" si="0"/>
        <v>15</v>
      </c>
      <c r="D32" t="s">
        <v>306</v>
      </c>
      <c r="E32" t="s">
        <v>307</v>
      </c>
      <c r="F32" t="str">
        <f t="shared" si="1"/>
        <v>Jack Tate</v>
      </c>
      <c r="G32" t="s">
        <v>308</v>
      </c>
      <c r="H32" t="s">
        <v>309</v>
      </c>
      <c r="I32" t="s">
        <v>310</v>
      </c>
      <c r="J32" t="s">
        <v>313</v>
      </c>
      <c r="K32" s="1">
        <v>44454</v>
      </c>
      <c r="L32" t="s">
        <v>314</v>
      </c>
      <c r="M32" t="s">
        <v>972</v>
      </c>
      <c r="N32">
        <v>20714</v>
      </c>
      <c r="P32" t="s">
        <v>1099</v>
      </c>
      <c r="Q32">
        <v>680</v>
      </c>
      <c r="S32" t="b">
        <f t="shared" si="2"/>
        <v>0</v>
      </c>
      <c r="T32" t="b">
        <f t="shared" si="3"/>
        <v>0</v>
      </c>
    </row>
    <row r="33" spans="1:20" x14ac:dyDescent="0.2">
      <c r="A33">
        <v>32</v>
      </c>
      <c r="B33" t="s">
        <v>315</v>
      </c>
      <c r="C33">
        <f t="shared" si="0"/>
        <v>15</v>
      </c>
      <c r="D33" t="s">
        <v>316</v>
      </c>
      <c r="E33" t="s">
        <v>317</v>
      </c>
      <c r="F33" t="str">
        <f t="shared" si="1"/>
        <v>Tom Trujillo</v>
      </c>
      <c r="G33" t="s">
        <v>318</v>
      </c>
      <c r="H33" t="s">
        <v>319</v>
      </c>
      <c r="I33" t="s">
        <v>320</v>
      </c>
      <c r="J33" t="s">
        <v>323</v>
      </c>
      <c r="K33" s="1">
        <v>44574</v>
      </c>
      <c r="L33" t="s">
        <v>324</v>
      </c>
      <c r="M33" t="s">
        <v>321</v>
      </c>
      <c r="P33" t="s">
        <v>1043</v>
      </c>
      <c r="Q33">
        <v>4684</v>
      </c>
      <c r="S33" t="b">
        <f t="shared" si="2"/>
        <v>0</v>
      </c>
      <c r="T33" t="b">
        <f t="shared" si="3"/>
        <v>0</v>
      </c>
    </row>
    <row r="34" spans="1:20" x14ac:dyDescent="0.2">
      <c r="A34">
        <v>33</v>
      </c>
      <c r="B34" t="s">
        <v>325</v>
      </c>
      <c r="C34">
        <f t="shared" si="0"/>
        <v>15</v>
      </c>
      <c r="D34" t="s">
        <v>326</v>
      </c>
      <c r="E34" t="s">
        <v>327</v>
      </c>
      <c r="F34" t="str">
        <f t="shared" si="1"/>
        <v>Gabriel Mejia</v>
      </c>
      <c r="G34" t="s">
        <v>328</v>
      </c>
      <c r="H34" t="s">
        <v>329</v>
      </c>
      <c r="I34" t="s">
        <v>330</v>
      </c>
      <c r="J34" t="s">
        <v>332</v>
      </c>
      <c r="K34" s="1">
        <v>44310</v>
      </c>
      <c r="L34" t="s">
        <v>333</v>
      </c>
      <c r="M34" t="str">
        <f>LEFT(O34,3)&amp;"-"&amp;MID(O34,4,3)&amp;"-"&amp;RIGHT(O34,4)</f>
        <v>407-724-5425</v>
      </c>
      <c r="O34">
        <v>4077245425</v>
      </c>
      <c r="P34" t="s">
        <v>1100</v>
      </c>
      <c r="S34" t="b">
        <f t="shared" si="2"/>
        <v>0</v>
      </c>
      <c r="T34" t="b">
        <f t="shared" si="3"/>
        <v>0</v>
      </c>
    </row>
    <row r="35" spans="1:20" x14ac:dyDescent="0.2">
      <c r="A35">
        <v>34</v>
      </c>
      <c r="B35" t="s">
        <v>334</v>
      </c>
      <c r="C35">
        <f t="shared" si="0"/>
        <v>15</v>
      </c>
      <c r="D35" t="s">
        <v>335</v>
      </c>
      <c r="E35" t="s">
        <v>336</v>
      </c>
      <c r="F35" t="str">
        <f t="shared" si="1"/>
        <v>Kaitlyn Santana</v>
      </c>
      <c r="G35" t="s">
        <v>337</v>
      </c>
      <c r="H35" t="s">
        <v>338</v>
      </c>
      <c r="I35" t="s">
        <v>339</v>
      </c>
      <c r="J35" t="s">
        <v>341</v>
      </c>
      <c r="K35" s="1">
        <v>44460</v>
      </c>
      <c r="L35" t="s">
        <v>342</v>
      </c>
      <c r="M35" t="str">
        <f>LEFT(O35,3)&amp;"-"&amp;MID(O35,4,3)&amp;"-"&amp;RIGHT(O35,4)</f>
        <v>630-364-3286</v>
      </c>
      <c r="O35">
        <v>6303643286</v>
      </c>
      <c r="P35" t="s">
        <v>1057</v>
      </c>
      <c r="Q35">
        <v>277</v>
      </c>
      <c r="S35" t="b">
        <f t="shared" si="2"/>
        <v>0</v>
      </c>
      <c r="T35" t="b">
        <f t="shared" si="3"/>
        <v>0</v>
      </c>
    </row>
    <row r="36" spans="1:20" x14ac:dyDescent="0.2">
      <c r="A36">
        <v>35</v>
      </c>
      <c r="B36" t="s">
        <v>343</v>
      </c>
      <c r="C36">
        <f t="shared" si="0"/>
        <v>15</v>
      </c>
      <c r="D36" t="s">
        <v>149</v>
      </c>
      <c r="E36" t="s">
        <v>344</v>
      </c>
      <c r="F36" t="str">
        <f t="shared" si="1"/>
        <v>Faith Moon</v>
      </c>
      <c r="G36" t="s">
        <v>345</v>
      </c>
      <c r="H36" t="s">
        <v>346</v>
      </c>
      <c r="I36" t="s">
        <v>347</v>
      </c>
      <c r="J36" t="s">
        <v>349</v>
      </c>
      <c r="K36" s="1">
        <v>44503</v>
      </c>
      <c r="L36" t="s">
        <v>350</v>
      </c>
      <c r="M36">
        <f>1-586-217-359</f>
        <v>-1161</v>
      </c>
      <c r="N36">
        <v>6317</v>
      </c>
      <c r="P36">
        <v>-2419</v>
      </c>
      <c r="Q36">
        <v>944</v>
      </c>
      <c r="S36" t="b">
        <f t="shared" si="2"/>
        <v>0</v>
      </c>
      <c r="T36" t="b">
        <f t="shared" si="3"/>
        <v>0</v>
      </c>
    </row>
    <row r="37" spans="1:20" x14ac:dyDescent="0.2">
      <c r="A37">
        <v>36</v>
      </c>
      <c r="B37" t="s">
        <v>351</v>
      </c>
      <c r="C37">
        <f t="shared" si="0"/>
        <v>15</v>
      </c>
      <c r="D37" t="s">
        <v>352</v>
      </c>
      <c r="E37" t="s">
        <v>353</v>
      </c>
      <c r="F37" t="str">
        <f t="shared" si="1"/>
        <v>Tammie Haley</v>
      </c>
      <c r="G37" t="s">
        <v>354</v>
      </c>
      <c r="H37" t="s">
        <v>355</v>
      </c>
      <c r="I37" t="s">
        <v>356</v>
      </c>
      <c r="J37" t="s">
        <v>359</v>
      </c>
      <c r="K37" s="1">
        <v>44565</v>
      </c>
      <c r="L37" t="s">
        <v>360</v>
      </c>
      <c r="M37" t="s">
        <v>1029</v>
      </c>
      <c r="N37">
        <v>6087</v>
      </c>
      <c r="P37" t="s">
        <v>1044</v>
      </c>
      <c r="Q37">
        <v>21881</v>
      </c>
      <c r="S37" t="b">
        <f t="shared" si="2"/>
        <v>0</v>
      </c>
      <c r="T37" t="b">
        <f t="shared" si="3"/>
        <v>0</v>
      </c>
    </row>
    <row r="38" spans="1:20" x14ac:dyDescent="0.2">
      <c r="A38">
        <v>37</v>
      </c>
      <c r="B38" t="s">
        <v>361</v>
      </c>
      <c r="C38">
        <f t="shared" si="0"/>
        <v>15</v>
      </c>
      <c r="D38" t="s">
        <v>362</v>
      </c>
      <c r="E38" t="s">
        <v>363</v>
      </c>
      <c r="F38" t="str">
        <f t="shared" si="1"/>
        <v>Nicholas Sosa</v>
      </c>
      <c r="G38" t="s">
        <v>364</v>
      </c>
      <c r="H38" t="s">
        <v>365</v>
      </c>
      <c r="I38" t="s">
        <v>366</v>
      </c>
      <c r="J38" t="s">
        <v>369</v>
      </c>
      <c r="K38" s="1">
        <v>44418</v>
      </c>
      <c r="L38" t="s">
        <v>370</v>
      </c>
      <c r="M38" t="s">
        <v>992</v>
      </c>
      <c r="P38" t="s">
        <v>368</v>
      </c>
      <c r="Q38">
        <v>12424</v>
      </c>
      <c r="S38" t="b">
        <f t="shared" si="2"/>
        <v>0</v>
      </c>
      <c r="T38" t="b">
        <f t="shared" si="3"/>
        <v>0</v>
      </c>
    </row>
    <row r="39" spans="1:20" ht="17" x14ac:dyDescent="0.2">
      <c r="A39">
        <v>38</v>
      </c>
      <c r="B39" t="s">
        <v>371</v>
      </c>
      <c r="C39">
        <f t="shared" si="0"/>
        <v>15</v>
      </c>
      <c r="D39" t="s">
        <v>372</v>
      </c>
      <c r="E39" t="s">
        <v>373</v>
      </c>
      <c r="F39" t="str">
        <f t="shared" si="1"/>
        <v>Jordan Gay</v>
      </c>
      <c r="G39" t="s">
        <v>374</v>
      </c>
      <c r="H39" t="s">
        <v>375</v>
      </c>
      <c r="I39" t="s">
        <v>376</v>
      </c>
      <c r="J39" t="s">
        <v>377</v>
      </c>
      <c r="K39" s="1">
        <v>44251</v>
      </c>
      <c r="L39" t="s">
        <v>378</v>
      </c>
      <c r="M39" t="str">
        <f>LEFT(O39,3)&amp;"-"&amp;MID(O39,4,3)&amp;"-"&amp;RIGHT(O39,4)</f>
        <v>720-841-7020</v>
      </c>
      <c r="O39">
        <v>7208417020</v>
      </c>
      <c r="P39" s="4" t="str">
        <f>LEFT(R39,3)&amp;"-"&amp;MID(R39,4,3)&amp;"-"&amp;RIGHT(R39,4)</f>
        <v>803-533-6772</v>
      </c>
      <c r="Q39">
        <v>3486</v>
      </c>
      <c r="R39">
        <v>8035336772</v>
      </c>
      <c r="S39" t="b">
        <f t="shared" si="2"/>
        <v>0</v>
      </c>
      <c r="T39" t="b">
        <f t="shared" si="3"/>
        <v>0</v>
      </c>
    </row>
    <row r="40" spans="1:20" x14ac:dyDescent="0.2">
      <c r="A40">
        <v>39</v>
      </c>
      <c r="B40" t="s">
        <v>379</v>
      </c>
      <c r="C40">
        <f t="shared" si="0"/>
        <v>15</v>
      </c>
      <c r="D40" t="s">
        <v>380</v>
      </c>
      <c r="E40" t="s">
        <v>381</v>
      </c>
      <c r="F40" t="str">
        <f t="shared" si="1"/>
        <v>Bruce Esparza</v>
      </c>
      <c r="G40" t="s">
        <v>382</v>
      </c>
      <c r="H40" t="s">
        <v>383</v>
      </c>
      <c r="I40" t="s">
        <v>384</v>
      </c>
      <c r="J40" t="s">
        <v>387</v>
      </c>
      <c r="K40" s="1">
        <v>44491</v>
      </c>
      <c r="L40" t="s">
        <v>388</v>
      </c>
      <c r="M40" t="s">
        <v>385</v>
      </c>
      <c r="P40" t="s">
        <v>1077</v>
      </c>
      <c r="Q40">
        <v>8891</v>
      </c>
      <c r="S40" t="b">
        <f t="shared" si="2"/>
        <v>0</v>
      </c>
      <c r="T40" t="b">
        <f t="shared" si="3"/>
        <v>0</v>
      </c>
    </row>
    <row r="41" spans="1:20" x14ac:dyDescent="0.2">
      <c r="A41">
        <v>40</v>
      </c>
      <c r="B41" t="s">
        <v>389</v>
      </c>
      <c r="C41">
        <f t="shared" si="0"/>
        <v>15</v>
      </c>
      <c r="D41" t="s">
        <v>390</v>
      </c>
      <c r="E41" t="s">
        <v>391</v>
      </c>
      <c r="F41" t="str">
        <f t="shared" si="1"/>
        <v>Sherry Garza</v>
      </c>
      <c r="G41" t="s">
        <v>392</v>
      </c>
      <c r="H41" t="s">
        <v>393</v>
      </c>
      <c r="I41" t="s">
        <v>394</v>
      </c>
      <c r="J41" t="s">
        <v>397</v>
      </c>
      <c r="K41" s="1">
        <v>44501</v>
      </c>
      <c r="L41" t="s">
        <v>398</v>
      </c>
      <c r="M41" t="s">
        <v>1022</v>
      </c>
      <c r="N41">
        <v>158</v>
      </c>
      <c r="P41" t="s">
        <v>1058</v>
      </c>
      <c r="Q41">
        <v>566</v>
      </c>
      <c r="S41" t="b">
        <f t="shared" si="2"/>
        <v>0</v>
      </c>
      <c r="T41" t="b">
        <f t="shared" si="3"/>
        <v>0</v>
      </c>
    </row>
    <row r="42" spans="1:20" x14ac:dyDescent="0.2">
      <c r="A42">
        <v>41</v>
      </c>
      <c r="B42" t="s">
        <v>399</v>
      </c>
      <c r="C42">
        <f t="shared" si="0"/>
        <v>15</v>
      </c>
      <c r="D42" t="s">
        <v>400</v>
      </c>
      <c r="E42" t="s">
        <v>401</v>
      </c>
      <c r="F42" t="str">
        <f t="shared" si="1"/>
        <v>Natalie Gentry</v>
      </c>
      <c r="G42" t="s">
        <v>402</v>
      </c>
      <c r="H42" t="s">
        <v>403</v>
      </c>
      <c r="I42" t="s">
        <v>45</v>
      </c>
      <c r="J42" t="s">
        <v>406</v>
      </c>
      <c r="K42" s="1">
        <v>44114</v>
      </c>
      <c r="L42" t="s">
        <v>407</v>
      </c>
      <c r="M42" t="s">
        <v>1017</v>
      </c>
      <c r="P42" t="s">
        <v>1101</v>
      </c>
      <c r="Q42">
        <v>665</v>
      </c>
      <c r="S42" t="b">
        <f t="shared" si="2"/>
        <v>0</v>
      </c>
      <c r="T42" t="b">
        <f t="shared" si="3"/>
        <v>0</v>
      </c>
    </row>
    <row r="43" spans="1:20" x14ac:dyDescent="0.2">
      <c r="A43">
        <v>42</v>
      </c>
      <c r="B43" t="s">
        <v>408</v>
      </c>
      <c r="C43">
        <f t="shared" si="0"/>
        <v>15</v>
      </c>
      <c r="D43" t="s">
        <v>409</v>
      </c>
      <c r="E43" t="s">
        <v>410</v>
      </c>
      <c r="F43" t="str">
        <f t="shared" si="1"/>
        <v>Bryan Dunn</v>
      </c>
      <c r="G43" t="s">
        <v>411</v>
      </c>
      <c r="H43" t="s">
        <v>412</v>
      </c>
      <c r="I43" t="s">
        <v>413</v>
      </c>
      <c r="J43" t="s">
        <v>416</v>
      </c>
      <c r="K43" s="1">
        <v>44447</v>
      </c>
      <c r="L43" t="s">
        <v>417</v>
      </c>
      <c r="M43" t="s">
        <v>1035</v>
      </c>
      <c r="P43" t="s">
        <v>1102</v>
      </c>
      <c r="Q43">
        <v>4636</v>
      </c>
      <c r="S43" t="b">
        <f t="shared" si="2"/>
        <v>0</v>
      </c>
      <c r="T43" t="b">
        <f t="shared" si="3"/>
        <v>0</v>
      </c>
    </row>
    <row r="44" spans="1:20" x14ac:dyDescent="0.2">
      <c r="A44">
        <v>43</v>
      </c>
      <c r="B44" s="2" t="s">
        <v>418</v>
      </c>
      <c r="C44">
        <f t="shared" si="0"/>
        <v>15</v>
      </c>
      <c r="D44" t="s">
        <v>419</v>
      </c>
      <c r="E44" t="s">
        <v>420</v>
      </c>
      <c r="F44" t="str">
        <f t="shared" si="1"/>
        <v>Wayne Simpson</v>
      </c>
      <c r="G44" t="s">
        <v>421</v>
      </c>
      <c r="H44" t="s">
        <v>422</v>
      </c>
      <c r="I44" t="s">
        <v>423</v>
      </c>
      <c r="J44" t="s">
        <v>426</v>
      </c>
      <c r="K44" s="1">
        <v>44178</v>
      </c>
      <c r="L44" t="s">
        <v>427</v>
      </c>
      <c r="M44" t="s">
        <v>984</v>
      </c>
      <c r="N44">
        <v>1869</v>
      </c>
      <c r="P44" t="s">
        <v>1059</v>
      </c>
      <c r="Q44">
        <v>2329</v>
      </c>
      <c r="S44" t="b">
        <f t="shared" si="2"/>
        <v>0</v>
      </c>
      <c r="T44" t="b">
        <f t="shared" si="3"/>
        <v>0</v>
      </c>
    </row>
    <row r="45" spans="1:20" x14ac:dyDescent="0.2">
      <c r="A45">
        <v>44</v>
      </c>
      <c r="B45" t="s">
        <v>428</v>
      </c>
      <c r="C45">
        <f t="shared" si="0"/>
        <v>15</v>
      </c>
      <c r="D45" t="s">
        <v>429</v>
      </c>
      <c r="E45" t="s">
        <v>430</v>
      </c>
      <c r="F45" t="str">
        <f t="shared" si="1"/>
        <v>Luis Greer</v>
      </c>
      <c r="G45" t="s">
        <v>431</v>
      </c>
      <c r="H45" t="s">
        <v>432</v>
      </c>
      <c r="I45" t="s">
        <v>84</v>
      </c>
      <c r="J45" t="s">
        <v>435</v>
      </c>
      <c r="K45" s="1">
        <v>44696</v>
      </c>
      <c r="L45" t="s">
        <v>436</v>
      </c>
      <c r="M45" t="s">
        <v>1030</v>
      </c>
      <c r="N45">
        <v>701</v>
      </c>
      <c r="P45" t="s">
        <v>1103</v>
      </c>
      <c r="Q45">
        <v>571</v>
      </c>
      <c r="S45" t="b">
        <f t="shared" si="2"/>
        <v>0</v>
      </c>
      <c r="T45" t="b">
        <f t="shared" si="3"/>
        <v>0</v>
      </c>
    </row>
    <row r="46" spans="1:20" x14ac:dyDescent="0.2">
      <c r="A46">
        <v>45</v>
      </c>
      <c r="B46" t="s">
        <v>437</v>
      </c>
      <c r="C46">
        <f t="shared" si="0"/>
        <v>15</v>
      </c>
      <c r="D46" t="s">
        <v>438</v>
      </c>
      <c r="E46" t="s">
        <v>439</v>
      </c>
      <c r="F46" t="str">
        <f t="shared" si="1"/>
        <v>Rhonda Frost</v>
      </c>
      <c r="G46" t="s">
        <v>440</v>
      </c>
      <c r="H46" t="s">
        <v>441</v>
      </c>
      <c r="I46" t="s">
        <v>442</v>
      </c>
      <c r="J46" t="s">
        <v>445</v>
      </c>
      <c r="K46" s="1">
        <v>44536</v>
      </c>
      <c r="L46" t="s">
        <v>446</v>
      </c>
      <c r="M46" t="s">
        <v>980</v>
      </c>
      <c r="P46">
        <f>1-431-28-3337</f>
        <v>-3795</v>
      </c>
      <c r="Q46">
        <v>7313</v>
      </c>
      <c r="S46" t="b">
        <f t="shared" si="2"/>
        <v>0</v>
      </c>
      <c r="T46" t="b">
        <f t="shared" si="3"/>
        <v>0</v>
      </c>
    </row>
    <row r="47" spans="1:20" x14ac:dyDescent="0.2">
      <c r="A47">
        <v>46</v>
      </c>
      <c r="B47" t="s">
        <v>447</v>
      </c>
      <c r="C47">
        <f t="shared" si="0"/>
        <v>15</v>
      </c>
      <c r="D47" t="s">
        <v>448</v>
      </c>
      <c r="E47" t="s">
        <v>449</v>
      </c>
      <c r="F47" t="str">
        <f t="shared" si="1"/>
        <v>Joanne Montes</v>
      </c>
      <c r="G47" t="s">
        <v>450</v>
      </c>
      <c r="H47" t="s">
        <v>451</v>
      </c>
      <c r="I47" t="s">
        <v>452</v>
      </c>
      <c r="J47" t="s">
        <v>455</v>
      </c>
      <c r="K47" s="1">
        <v>44013</v>
      </c>
      <c r="L47" t="s">
        <v>456</v>
      </c>
      <c r="M47" t="s">
        <v>1001</v>
      </c>
      <c r="P47" t="s">
        <v>1060</v>
      </c>
      <c r="Q47">
        <v>26241</v>
      </c>
      <c r="S47" t="b">
        <f t="shared" si="2"/>
        <v>0</v>
      </c>
      <c r="T47" t="b">
        <f t="shared" si="3"/>
        <v>0</v>
      </c>
    </row>
    <row r="48" spans="1:20" x14ac:dyDescent="0.2">
      <c r="A48">
        <v>47</v>
      </c>
      <c r="B48" t="s">
        <v>457</v>
      </c>
      <c r="C48">
        <f t="shared" si="0"/>
        <v>15</v>
      </c>
      <c r="D48" t="s">
        <v>458</v>
      </c>
      <c r="E48" t="s">
        <v>459</v>
      </c>
      <c r="F48" t="str">
        <f t="shared" si="1"/>
        <v>Geoffrey Guzman</v>
      </c>
      <c r="G48" t="s">
        <v>460</v>
      </c>
      <c r="H48" t="s">
        <v>461</v>
      </c>
      <c r="I48" t="s">
        <v>462</v>
      </c>
      <c r="J48" t="s">
        <v>465</v>
      </c>
      <c r="K48" s="1">
        <v>43944</v>
      </c>
      <c r="L48" t="s">
        <v>466</v>
      </c>
      <c r="M48" t="s">
        <v>1021</v>
      </c>
      <c r="N48">
        <v>269</v>
      </c>
      <c r="P48" t="s">
        <v>1045</v>
      </c>
      <c r="S48" t="b">
        <f t="shared" si="2"/>
        <v>0</v>
      </c>
      <c r="T48" t="b">
        <f t="shared" si="3"/>
        <v>0</v>
      </c>
    </row>
    <row r="49" spans="1:20" x14ac:dyDescent="0.2">
      <c r="A49">
        <v>48</v>
      </c>
      <c r="B49" t="s">
        <v>467</v>
      </c>
      <c r="C49">
        <f t="shared" si="0"/>
        <v>15</v>
      </c>
      <c r="D49" t="s">
        <v>468</v>
      </c>
      <c r="E49" t="s">
        <v>469</v>
      </c>
      <c r="F49" t="str">
        <f t="shared" si="1"/>
        <v>Gloria Mccall</v>
      </c>
      <c r="G49" t="s">
        <v>470</v>
      </c>
      <c r="H49" t="s">
        <v>471</v>
      </c>
      <c r="I49" t="s">
        <v>472</v>
      </c>
      <c r="J49" t="s">
        <v>475</v>
      </c>
      <c r="K49" s="1">
        <v>44631</v>
      </c>
      <c r="L49" t="s">
        <v>476</v>
      </c>
      <c r="M49" t="s">
        <v>473</v>
      </c>
      <c r="P49" t="s">
        <v>1078</v>
      </c>
      <c r="Q49">
        <v>32790</v>
      </c>
      <c r="S49" t="b">
        <f t="shared" si="2"/>
        <v>0</v>
      </c>
      <c r="T49" t="b">
        <f t="shared" si="3"/>
        <v>0</v>
      </c>
    </row>
    <row r="50" spans="1:20" x14ac:dyDescent="0.2">
      <c r="A50">
        <v>49</v>
      </c>
      <c r="B50" t="s">
        <v>477</v>
      </c>
      <c r="C50">
        <f t="shared" si="0"/>
        <v>15</v>
      </c>
      <c r="D50" t="s">
        <v>478</v>
      </c>
      <c r="E50" t="s">
        <v>479</v>
      </c>
      <c r="F50" t="str">
        <f t="shared" si="1"/>
        <v>Brady Cohen</v>
      </c>
      <c r="G50" t="s">
        <v>480</v>
      </c>
      <c r="H50" t="s">
        <v>481</v>
      </c>
      <c r="I50" t="s">
        <v>482</v>
      </c>
      <c r="J50" t="s">
        <v>485</v>
      </c>
      <c r="K50" s="1">
        <v>44630</v>
      </c>
      <c r="L50" t="s">
        <v>486</v>
      </c>
      <c r="M50" t="s">
        <v>1016</v>
      </c>
      <c r="N50">
        <v>524</v>
      </c>
      <c r="P50">
        <f>1-28-691-7497</f>
        <v>-8215</v>
      </c>
      <c r="S50" t="b">
        <f t="shared" si="2"/>
        <v>0</v>
      </c>
      <c r="T50" t="b">
        <f t="shared" si="3"/>
        <v>0</v>
      </c>
    </row>
    <row r="51" spans="1:20" x14ac:dyDescent="0.2">
      <c r="A51">
        <v>50</v>
      </c>
      <c r="B51" t="s">
        <v>487</v>
      </c>
      <c r="C51">
        <f t="shared" si="0"/>
        <v>15</v>
      </c>
      <c r="D51" t="s">
        <v>488</v>
      </c>
      <c r="E51" t="s">
        <v>489</v>
      </c>
      <c r="F51" t="str">
        <f t="shared" si="1"/>
        <v>Latoya Mccann</v>
      </c>
      <c r="G51" t="s">
        <v>490</v>
      </c>
      <c r="H51" t="s">
        <v>491</v>
      </c>
      <c r="I51" t="s">
        <v>270</v>
      </c>
      <c r="J51" t="s">
        <v>494</v>
      </c>
      <c r="K51" s="1">
        <v>44532</v>
      </c>
      <c r="L51" t="s">
        <v>495</v>
      </c>
      <c r="M51" t="s">
        <v>988</v>
      </c>
      <c r="N51">
        <v>29481</v>
      </c>
      <c r="P51" t="s">
        <v>1061</v>
      </c>
      <c r="S51" t="b">
        <f t="shared" si="2"/>
        <v>0</v>
      </c>
      <c r="T51" t="b">
        <f t="shared" si="3"/>
        <v>0</v>
      </c>
    </row>
    <row r="52" spans="1:20" x14ac:dyDescent="0.2">
      <c r="A52">
        <v>51</v>
      </c>
      <c r="B52" t="s">
        <v>496</v>
      </c>
      <c r="C52">
        <f t="shared" si="0"/>
        <v>15</v>
      </c>
      <c r="D52" t="s">
        <v>497</v>
      </c>
      <c r="E52" t="s">
        <v>498</v>
      </c>
      <c r="F52" t="str">
        <f t="shared" si="1"/>
        <v>Gerald Hawkins</v>
      </c>
      <c r="G52" t="s">
        <v>499</v>
      </c>
      <c r="H52" t="s">
        <v>500</v>
      </c>
      <c r="I52" t="s">
        <v>501</v>
      </c>
      <c r="J52" t="s">
        <v>504</v>
      </c>
      <c r="K52" s="1">
        <v>44274</v>
      </c>
      <c r="L52" t="s">
        <v>505</v>
      </c>
      <c r="M52">
        <f>1-323-239-1456</f>
        <v>-2017</v>
      </c>
      <c r="N52">
        <v>96168</v>
      </c>
      <c r="P52" t="s">
        <v>1046</v>
      </c>
      <c r="S52" t="b">
        <f t="shared" si="2"/>
        <v>0</v>
      </c>
      <c r="T52" t="b">
        <f t="shared" si="3"/>
        <v>0</v>
      </c>
    </row>
    <row r="53" spans="1:20" x14ac:dyDescent="0.2">
      <c r="A53">
        <v>52</v>
      </c>
      <c r="B53" t="s">
        <v>506</v>
      </c>
      <c r="C53">
        <f t="shared" si="0"/>
        <v>15</v>
      </c>
      <c r="D53" t="s">
        <v>507</v>
      </c>
      <c r="E53" t="s">
        <v>508</v>
      </c>
      <c r="F53" t="str">
        <f t="shared" si="1"/>
        <v>Samuel Crawford</v>
      </c>
      <c r="G53" t="s">
        <v>509</v>
      </c>
      <c r="H53" t="s">
        <v>510</v>
      </c>
      <c r="I53" t="s">
        <v>511</v>
      </c>
      <c r="J53" t="s">
        <v>514</v>
      </c>
      <c r="K53" s="1">
        <v>44282</v>
      </c>
      <c r="L53" t="s">
        <v>515</v>
      </c>
      <c r="M53" t="s">
        <v>512</v>
      </c>
      <c r="P53" t="s">
        <v>1104</v>
      </c>
      <c r="Q53">
        <v>6287</v>
      </c>
      <c r="S53" t="b">
        <f t="shared" si="2"/>
        <v>0</v>
      </c>
      <c r="T53" t="b">
        <f t="shared" si="3"/>
        <v>0</v>
      </c>
    </row>
    <row r="54" spans="1:20" x14ac:dyDescent="0.2">
      <c r="A54">
        <v>53</v>
      </c>
      <c r="B54" t="s">
        <v>516</v>
      </c>
      <c r="C54">
        <f t="shared" si="0"/>
        <v>15</v>
      </c>
      <c r="D54" t="s">
        <v>517</v>
      </c>
      <c r="E54" t="s">
        <v>518</v>
      </c>
      <c r="F54" t="str">
        <f t="shared" si="1"/>
        <v>Patricia Goodwin</v>
      </c>
      <c r="G54" t="s">
        <v>519</v>
      </c>
      <c r="H54" t="s">
        <v>520</v>
      </c>
      <c r="I54" t="s">
        <v>521</v>
      </c>
      <c r="J54" t="s">
        <v>524</v>
      </c>
      <c r="K54" s="1">
        <v>44263</v>
      </c>
      <c r="L54" t="s">
        <v>525</v>
      </c>
      <c r="M54" t="s">
        <v>1006</v>
      </c>
      <c r="N54">
        <v>70040</v>
      </c>
      <c r="P54" t="s">
        <v>1047</v>
      </c>
      <c r="Q54">
        <v>729</v>
      </c>
      <c r="S54" t="b">
        <f t="shared" si="2"/>
        <v>0</v>
      </c>
      <c r="T54" t="b">
        <f t="shared" si="3"/>
        <v>0</v>
      </c>
    </row>
    <row r="55" spans="1:20" x14ac:dyDescent="0.2">
      <c r="A55">
        <v>54</v>
      </c>
      <c r="B55" t="s">
        <v>526</v>
      </c>
      <c r="C55">
        <f t="shared" si="0"/>
        <v>15</v>
      </c>
      <c r="D55" t="s">
        <v>527</v>
      </c>
      <c r="E55" t="s">
        <v>528</v>
      </c>
      <c r="F55" t="str">
        <f t="shared" si="1"/>
        <v>Stacie Richard</v>
      </c>
      <c r="G55" t="s">
        <v>529</v>
      </c>
      <c r="H55" t="s">
        <v>530</v>
      </c>
      <c r="I55" t="s">
        <v>531</v>
      </c>
      <c r="J55" t="s">
        <v>534</v>
      </c>
      <c r="K55" s="1">
        <v>44119</v>
      </c>
      <c r="L55" t="s">
        <v>535</v>
      </c>
      <c r="M55" t="s">
        <v>1034</v>
      </c>
      <c r="N55">
        <v>24810</v>
      </c>
      <c r="P55" t="s">
        <v>1079</v>
      </c>
      <c r="Q55">
        <v>571</v>
      </c>
      <c r="S55" t="b">
        <f t="shared" si="2"/>
        <v>0</v>
      </c>
      <c r="T55" t="b">
        <f t="shared" si="3"/>
        <v>0</v>
      </c>
    </row>
    <row r="56" spans="1:20" x14ac:dyDescent="0.2">
      <c r="A56">
        <v>55</v>
      </c>
      <c r="B56" t="s">
        <v>536</v>
      </c>
      <c r="C56">
        <f t="shared" si="0"/>
        <v>15</v>
      </c>
      <c r="D56" t="s">
        <v>537</v>
      </c>
      <c r="E56" t="s">
        <v>538</v>
      </c>
      <c r="F56" t="str">
        <f t="shared" si="1"/>
        <v>Robin West</v>
      </c>
      <c r="G56" t="s">
        <v>539</v>
      </c>
      <c r="H56" t="s">
        <v>540</v>
      </c>
      <c r="I56" t="s">
        <v>541</v>
      </c>
      <c r="J56" t="s">
        <v>544</v>
      </c>
      <c r="K56" s="1">
        <v>44574</v>
      </c>
      <c r="L56" t="s">
        <v>545</v>
      </c>
      <c r="M56" t="s">
        <v>1014</v>
      </c>
      <c r="P56" t="s">
        <v>1080</v>
      </c>
      <c r="Q56">
        <v>17</v>
      </c>
      <c r="S56" t="b">
        <f t="shared" si="2"/>
        <v>0</v>
      </c>
      <c r="T56" t="b">
        <f t="shared" si="3"/>
        <v>0</v>
      </c>
    </row>
    <row r="57" spans="1:20" x14ac:dyDescent="0.2">
      <c r="A57">
        <v>56</v>
      </c>
      <c r="B57" t="s">
        <v>546</v>
      </c>
      <c r="C57">
        <f t="shared" si="0"/>
        <v>15</v>
      </c>
      <c r="D57" t="s">
        <v>547</v>
      </c>
      <c r="E57" t="s">
        <v>548</v>
      </c>
      <c r="F57" t="str">
        <f t="shared" si="1"/>
        <v>Ralph Haas</v>
      </c>
      <c r="G57" t="s">
        <v>549</v>
      </c>
      <c r="H57" t="s">
        <v>550</v>
      </c>
      <c r="I57" t="s">
        <v>551</v>
      </c>
      <c r="J57" t="s">
        <v>553</v>
      </c>
      <c r="K57" s="1">
        <v>43976</v>
      </c>
      <c r="L57" t="s">
        <v>554</v>
      </c>
      <c r="M57" t="str">
        <f>LEFT(O57,3)&amp;"-"&amp;MID(O57,4,3)&amp;"-"&amp;RIGHT(O57,4)</f>
        <v>223-927-1999</v>
      </c>
      <c r="O57">
        <v>2239271999</v>
      </c>
      <c r="P57" t="s">
        <v>1081</v>
      </c>
      <c r="Q57">
        <v>2417</v>
      </c>
      <c r="S57" t="b">
        <f t="shared" si="2"/>
        <v>0</v>
      </c>
      <c r="T57" t="b">
        <f t="shared" si="3"/>
        <v>0</v>
      </c>
    </row>
    <row r="58" spans="1:20" x14ac:dyDescent="0.2">
      <c r="A58">
        <v>57</v>
      </c>
      <c r="B58" t="s">
        <v>555</v>
      </c>
      <c r="C58">
        <f t="shared" si="0"/>
        <v>15</v>
      </c>
      <c r="D58" t="s">
        <v>556</v>
      </c>
      <c r="E58" t="s">
        <v>557</v>
      </c>
      <c r="F58" t="str">
        <f t="shared" si="1"/>
        <v>Phyllis Maldonado</v>
      </c>
      <c r="G58" t="s">
        <v>558</v>
      </c>
      <c r="H58" t="s">
        <v>559</v>
      </c>
      <c r="I58" t="s">
        <v>560</v>
      </c>
      <c r="J58" t="s">
        <v>562</v>
      </c>
      <c r="K58" s="1">
        <v>44221</v>
      </c>
      <c r="L58" t="s">
        <v>563</v>
      </c>
      <c r="M58" t="str">
        <f>LEFT(O58,3)&amp;"-"&amp;MID(O58,4,3)&amp;"-"&amp;RIGHT(O58,4)</f>
        <v>450-037-0767</v>
      </c>
      <c r="O58">
        <v>4500370767</v>
      </c>
      <c r="P58" t="s">
        <v>1082</v>
      </c>
      <c r="S58" t="b">
        <f t="shared" si="2"/>
        <v>0</v>
      </c>
      <c r="T58" t="b">
        <f t="shared" si="3"/>
        <v>0</v>
      </c>
    </row>
    <row r="59" spans="1:20" x14ac:dyDescent="0.2">
      <c r="A59">
        <v>58</v>
      </c>
      <c r="B59" t="s">
        <v>564</v>
      </c>
      <c r="C59">
        <f t="shared" si="0"/>
        <v>15</v>
      </c>
      <c r="D59" t="s">
        <v>565</v>
      </c>
      <c r="E59" t="s">
        <v>566</v>
      </c>
      <c r="F59" t="str">
        <f t="shared" si="1"/>
        <v>Danny Parrish</v>
      </c>
      <c r="G59" t="s">
        <v>567</v>
      </c>
      <c r="H59" t="s">
        <v>568</v>
      </c>
      <c r="I59" t="s">
        <v>482</v>
      </c>
      <c r="J59" t="s">
        <v>571</v>
      </c>
      <c r="K59" s="1">
        <v>44272</v>
      </c>
      <c r="L59" t="s">
        <v>572</v>
      </c>
      <c r="M59" t="s">
        <v>993</v>
      </c>
      <c r="N59">
        <v>8794</v>
      </c>
      <c r="P59" t="s">
        <v>1105</v>
      </c>
      <c r="S59" t="b">
        <f t="shared" si="2"/>
        <v>0</v>
      </c>
      <c r="T59" t="b">
        <f t="shared" si="3"/>
        <v>0</v>
      </c>
    </row>
    <row r="60" spans="1:20" x14ac:dyDescent="0.2">
      <c r="A60">
        <v>59</v>
      </c>
      <c r="B60" t="s">
        <v>573</v>
      </c>
      <c r="C60">
        <f t="shared" si="0"/>
        <v>15</v>
      </c>
      <c r="D60" t="s">
        <v>574</v>
      </c>
      <c r="E60" t="s">
        <v>575</v>
      </c>
      <c r="F60" t="str">
        <f t="shared" si="1"/>
        <v>Kathy Hill</v>
      </c>
      <c r="G60" t="s">
        <v>576</v>
      </c>
      <c r="H60" t="s">
        <v>577</v>
      </c>
      <c r="I60" t="s">
        <v>192</v>
      </c>
      <c r="J60" t="s">
        <v>580</v>
      </c>
      <c r="K60" s="1">
        <v>44150</v>
      </c>
      <c r="L60" t="s">
        <v>581</v>
      </c>
      <c r="M60" t="s">
        <v>1025</v>
      </c>
      <c r="N60">
        <v>310</v>
      </c>
      <c r="P60" t="s">
        <v>1106</v>
      </c>
      <c r="Q60">
        <v>614</v>
      </c>
      <c r="S60" t="b">
        <f t="shared" si="2"/>
        <v>0</v>
      </c>
      <c r="T60" t="b">
        <f t="shared" si="3"/>
        <v>0</v>
      </c>
    </row>
    <row r="61" spans="1:20" x14ac:dyDescent="0.2">
      <c r="A61">
        <v>60</v>
      </c>
      <c r="B61" t="s">
        <v>582</v>
      </c>
      <c r="C61">
        <f t="shared" si="0"/>
        <v>15</v>
      </c>
      <c r="D61" t="s">
        <v>583</v>
      </c>
      <c r="E61" t="s">
        <v>584</v>
      </c>
      <c r="F61" t="str">
        <f t="shared" si="1"/>
        <v>Kelli Hardy</v>
      </c>
      <c r="G61" t="s">
        <v>585</v>
      </c>
      <c r="H61" t="s">
        <v>586</v>
      </c>
      <c r="I61" t="s">
        <v>587</v>
      </c>
      <c r="J61" t="s">
        <v>590</v>
      </c>
      <c r="K61" s="1">
        <v>44185</v>
      </c>
      <c r="L61" t="s">
        <v>591</v>
      </c>
      <c r="M61" t="s">
        <v>1003</v>
      </c>
      <c r="N61">
        <v>2022</v>
      </c>
      <c r="P61" t="s">
        <v>589</v>
      </c>
      <c r="Q61">
        <v>1326</v>
      </c>
      <c r="S61" t="b">
        <f t="shared" si="2"/>
        <v>0</v>
      </c>
      <c r="T61" t="b">
        <f t="shared" si="3"/>
        <v>0</v>
      </c>
    </row>
    <row r="62" spans="1:20" x14ac:dyDescent="0.2">
      <c r="A62">
        <v>61</v>
      </c>
      <c r="B62" t="s">
        <v>592</v>
      </c>
      <c r="C62">
        <f t="shared" si="0"/>
        <v>15</v>
      </c>
      <c r="D62" t="s">
        <v>593</v>
      </c>
      <c r="E62" t="s">
        <v>594</v>
      </c>
      <c r="F62" t="str">
        <f t="shared" si="1"/>
        <v>Lynn Pham</v>
      </c>
      <c r="G62" t="s">
        <v>595</v>
      </c>
      <c r="H62" t="s">
        <v>596</v>
      </c>
      <c r="I62" t="s">
        <v>597</v>
      </c>
      <c r="J62" t="s">
        <v>600</v>
      </c>
      <c r="K62" s="1">
        <v>44064</v>
      </c>
      <c r="L62" t="s">
        <v>601</v>
      </c>
      <c r="M62" t="s">
        <v>1018</v>
      </c>
      <c r="N62">
        <v>611</v>
      </c>
      <c r="P62" t="s">
        <v>1083</v>
      </c>
      <c r="S62" t="b">
        <f t="shared" si="2"/>
        <v>0</v>
      </c>
      <c r="T62" t="b">
        <f t="shared" si="3"/>
        <v>0</v>
      </c>
    </row>
    <row r="63" spans="1:20" x14ac:dyDescent="0.2">
      <c r="A63">
        <v>62</v>
      </c>
      <c r="B63" t="s">
        <v>602</v>
      </c>
      <c r="C63">
        <f t="shared" si="0"/>
        <v>15</v>
      </c>
      <c r="D63" t="s">
        <v>603</v>
      </c>
      <c r="E63" t="s">
        <v>604</v>
      </c>
      <c r="F63" t="str">
        <f t="shared" si="1"/>
        <v>Shelley Harris</v>
      </c>
      <c r="G63" t="s">
        <v>605</v>
      </c>
      <c r="H63" t="s">
        <v>606</v>
      </c>
      <c r="I63" t="s">
        <v>133</v>
      </c>
      <c r="J63" t="s">
        <v>609</v>
      </c>
      <c r="K63" s="1">
        <v>44175</v>
      </c>
      <c r="L63" t="s">
        <v>610</v>
      </c>
      <c r="M63" t="s">
        <v>1008</v>
      </c>
      <c r="N63">
        <v>8373</v>
      </c>
      <c r="P63">
        <f>1-386-458-8944</f>
        <v>-9787</v>
      </c>
      <c r="Q63">
        <v>66800</v>
      </c>
      <c r="S63" t="b">
        <f t="shared" si="2"/>
        <v>0</v>
      </c>
      <c r="T63" t="b">
        <f t="shared" si="3"/>
        <v>0</v>
      </c>
    </row>
    <row r="64" spans="1:20" x14ac:dyDescent="0.2">
      <c r="A64">
        <v>63</v>
      </c>
      <c r="B64" t="s">
        <v>611</v>
      </c>
      <c r="C64">
        <f t="shared" si="0"/>
        <v>15</v>
      </c>
      <c r="D64" t="s">
        <v>612</v>
      </c>
      <c r="E64" t="s">
        <v>613</v>
      </c>
      <c r="F64" t="str">
        <f t="shared" si="1"/>
        <v>Eddie Jimenez</v>
      </c>
      <c r="G64" t="s">
        <v>614</v>
      </c>
      <c r="H64" t="s">
        <v>615</v>
      </c>
      <c r="I64" t="s">
        <v>616</v>
      </c>
      <c r="J64" t="s">
        <v>619</v>
      </c>
      <c r="K64" s="1">
        <v>44644</v>
      </c>
      <c r="L64" t="s">
        <v>620</v>
      </c>
      <c r="M64">
        <f>1-235-657-1073</f>
        <v>-1964</v>
      </c>
      <c r="N64">
        <v>6306</v>
      </c>
      <c r="P64" t="s">
        <v>1062</v>
      </c>
      <c r="Q64">
        <v>4995</v>
      </c>
      <c r="S64" t="b">
        <f t="shared" si="2"/>
        <v>0</v>
      </c>
      <c r="T64" t="b">
        <f t="shared" si="3"/>
        <v>0</v>
      </c>
    </row>
    <row r="65" spans="1:20" x14ac:dyDescent="0.2">
      <c r="A65">
        <v>64</v>
      </c>
      <c r="B65" t="s">
        <v>621</v>
      </c>
      <c r="C65">
        <f t="shared" si="0"/>
        <v>15</v>
      </c>
      <c r="D65" t="s">
        <v>622</v>
      </c>
      <c r="E65" t="s">
        <v>623</v>
      </c>
      <c r="F65" t="str">
        <f t="shared" si="1"/>
        <v>Chloe Hutchinson</v>
      </c>
      <c r="G65" t="s">
        <v>190</v>
      </c>
      <c r="H65" t="s">
        <v>624</v>
      </c>
      <c r="I65" t="s">
        <v>221</v>
      </c>
      <c r="J65" t="s">
        <v>627</v>
      </c>
      <c r="K65" s="1">
        <v>44696</v>
      </c>
      <c r="L65" t="s">
        <v>628</v>
      </c>
      <c r="M65" t="s">
        <v>625</v>
      </c>
      <c r="P65">
        <f>1-288-552-4666</f>
        <v>-5505</v>
      </c>
      <c r="S65" t="b">
        <f t="shared" si="2"/>
        <v>0</v>
      </c>
      <c r="T65" t="b">
        <f t="shared" si="3"/>
        <v>0</v>
      </c>
    </row>
    <row r="66" spans="1:20" x14ac:dyDescent="0.2">
      <c r="A66">
        <v>65</v>
      </c>
      <c r="B66" t="s">
        <v>629</v>
      </c>
      <c r="C66">
        <f t="shared" si="0"/>
        <v>15</v>
      </c>
      <c r="D66" t="s">
        <v>630</v>
      </c>
      <c r="E66" t="s">
        <v>631</v>
      </c>
      <c r="F66" t="str">
        <f t="shared" si="1"/>
        <v>Eileen Lynch</v>
      </c>
      <c r="G66" t="s">
        <v>632</v>
      </c>
      <c r="H66" t="s">
        <v>633</v>
      </c>
      <c r="I66" t="s">
        <v>634</v>
      </c>
      <c r="J66" t="s">
        <v>637</v>
      </c>
      <c r="K66" s="1">
        <v>44198</v>
      </c>
      <c r="L66" t="s">
        <v>638</v>
      </c>
      <c r="M66">
        <f>1-158-951-4131</f>
        <v>-5239</v>
      </c>
      <c r="N66">
        <v>53578</v>
      </c>
      <c r="P66" t="s">
        <v>1084</v>
      </c>
      <c r="Q66">
        <v>649</v>
      </c>
      <c r="S66" t="b">
        <f t="shared" si="2"/>
        <v>0</v>
      </c>
      <c r="T66" t="b">
        <f t="shared" si="3"/>
        <v>0</v>
      </c>
    </row>
    <row r="67" spans="1:20" ht="17" x14ac:dyDescent="0.2">
      <c r="A67">
        <v>66</v>
      </c>
      <c r="B67" t="s">
        <v>639</v>
      </c>
      <c r="C67">
        <f t="shared" ref="C67:C130" si="4">LEN(B67)</f>
        <v>15</v>
      </c>
      <c r="D67" t="s">
        <v>640</v>
      </c>
      <c r="E67" t="s">
        <v>641</v>
      </c>
      <c r="F67" t="str">
        <f t="shared" ref="F67:F130" si="5">_xlfn.CONCAT(D67," ",E67)</f>
        <v>Fernando Lambert</v>
      </c>
      <c r="G67" t="s">
        <v>642</v>
      </c>
      <c r="H67" t="s">
        <v>643</v>
      </c>
      <c r="I67" t="s">
        <v>644</v>
      </c>
      <c r="J67" t="s">
        <v>646</v>
      </c>
      <c r="K67" s="1">
        <v>44309</v>
      </c>
      <c r="L67" t="s">
        <v>647</v>
      </c>
      <c r="M67" t="s">
        <v>1010</v>
      </c>
      <c r="P67" s="4" t="str">
        <f>LEFT(R67,3)&amp;"-"&amp;MID(R67,4,3)&amp;"-"&amp;RIGHT(R67,4)</f>
        <v>386-374-3398</v>
      </c>
      <c r="R67">
        <v>3863743398</v>
      </c>
      <c r="S67" t="b">
        <f t="shared" ref="S67:S130" si="6">ISBLANK(M67)</f>
        <v>0</v>
      </c>
      <c r="T67" t="b">
        <f t="shared" ref="T67:T130" si="7">ISBLANK(P67)</f>
        <v>0</v>
      </c>
    </row>
    <row r="68" spans="1:20" x14ac:dyDescent="0.2">
      <c r="A68">
        <v>67</v>
      </c>
      <c r="B68" t="s">
        <v>648</v>
      </c>
      <c r="C68">
        <f t="shared" si="4"/>
        <v>15</v>
      </c>
      <c r="D68" t="s">
        <v>649</v>
      </c>
      <c r="E68" t="s">
        <v>650</v>
      </c>
      <c r="F68" t="str">
        <f t="shared" si="5"/>
        <v>Makayla Cannon</v>
      </c>
      <c r="G68" t="s">
        <v>651</v>
      </c>
      <c r="H68" t="s">
        <v>652</v>
      </c>
      <c r="I68" t="s">
        <v>653</v>
      </c>
      <c r="J68" t="s">
        <v>656</v>
      </c>
      <c r="K68" s="1">
        <v>43850</v>
      </c>
      <c r="L68" t="s">
        <v>657</v>
      </c>
      <c r="M68" t="s">
        <v>1026</v>
      </c>
      <c r="N68">
        <v>46009</v>
      </c>
      <c r="P68" t="s">
        <v>655</v>
      </c>
      <c r="Q68">
        <v>60</v>
      </c>
      <c r="S68" t="b">
        <f t="shared" si="6"/>
        <v>0</v>
      </c>
      <c r="T68" t="b">
        <f t="shared" si="7"/>
        <v>0</v>
      </c>
    </row>
    <row r="69" spans="1:20" x14ac:dyDescent="0.2">
      <c r="A69">
        <v>68</v>
      </c>
      <c r="B69" t="s">
        <v>658</v>
      </c>
      <c r="C69">
        <f t="shared" si="4"/>
        <v>15</v>
      </c>
      <c r="D69" t="s">
        <v>316</v>
      </c>
      <c r="E69" t="s">
        <v>659</v>
      </c>
      <c r="F69" t="str">
        <f t="shared" si="5"/>
        <v>Tom Alvarado</v>
      </c>
      <c r="G69" t="s">
        <v>660</v>
      </c>
      <c r="H69" t="s">
        <v>661</v>
      </c>
      <c r="I69" t="s">
        <v>662</v>
      </c>
      <c r="J69" t="s">
        <v>665</v>
      </c>
      <c r="K69" s="1">
        <v>44061</v>
      </c>
      <c r="L69" t="s">
        <v>666</v>
      </c>
      <c r="M69" t="s">
        <v>990</v>
      </c>
      <c r="N69">
        <v>2258</v>
      </c>
      <c r="P69" t="s">
        <v>1063</v>
      </c>
      <c r="Q69">
        <v>8516</v>
      </c>
      <c r="S69" t="b">
        <f t="shared" si="6"/>
        <v>0</v>
      </c>
      <c r="T69" t="b">
        <f t="shared" si="7"/>
        <v>0</v>
      </c>
    </row>
    <row r="70" spans="1:20" x14ac:dyDescent="0.2">
      <c r="A70">
        <v>69</v>
      </c>
      <c r="B70" t="s">
        <v>667</v>
      </c>
      <c r="C70">
        <f t="shared" si="4"/>
        <v>15</v>
      </c>
      <c r="D70" t="s">
        <v>668</v>
      </c>
      <c r="E70" t="s">
        <v>669</v>
      </c>
      <c r="F70" t="str">
        <f t="shared" si="5"/>
        <v>Virginia Dudley</v>
      </c>
      <c r="G70" t="s">
        <v>670</v>
      </c>
      <c r="H70" t="s">
        <v>671</v>
      </c>
      <c r="I70" t="s">
        <v>672</v>
      </c>
      <c r="J70" t="s">
        <v>675</v>
      </c>
      <c r="K70" s="1">
        <v>44227</v>
      </c>
      <c r="L70" t="s">
        <v>676</v>
      </c>
      <c r="M70" t="s">
        <v>1004</v>
      </c>
      <c r="N70">
        <v>14184</v>
      </c>
      <c r="P70">
        <f>1-439-171-1846</f>
        <v>-2455</v>
      </c>
      <c r="S70" t="b">
        <f t="shared" si="6"/>
        <v>0</v>
      </c>
      <c r="T70" t="b">
        <f t="shared" si="7"/>
        <v>0</v>
      </c>
    </row>
    <row r="71" spans="1:20" x14ac:dyDescent="0.2">
      <c r="A71">
        <v>70</v>
      </c>
      <c r="B71" t="s">
        <v>677</v>
      </c>
      <c r="C71">
        <f t="shared" si="4"/>
        <v>15</v>
      </c>
      <c r="D71" t="s">
        <v>678</v>
      </c>
      <c r="E71" t="s">
        <v>679</v>
      </c>
      <c r="F71" t="str">
        <f t="shared" si="5"/>
        <v>Riley Good</v>
      </c>
      <c r="G71" t="s">
        <v>680</v>
      </c>
      <c r="H71" t="s">
        <v>681</v>
      </c>
      <c r="I71" t="s">
        <v>501</v>
      </c>
      <c r="J71" t="s">
        <v>683</v>
      </c>
      <c r="K71" s="1">
        <v>43864</v>
      </c>
      <c r="L71" t="s">
        <v>684</v>
      </c>
      <c r="M71" t="str">
        <f>LEFT(O71,3)&amp;"-"&amp;MID(O71,4,3)&amp;"-"&amp;RIGHT(O71,4)</f>
        <v>697-774-5822</v>
      </c>
      <c r="O71">
        <v>6977745822</v>
      </c>
      <c r="P71" t="s">
        <v>682</v>
      </c>
      <c r="S71" t="b">
        <f t="shared" si="6"/>
        <v>0</v>
      </c>
      <c r="T71" t="b">
        <f t="shared" si="7"/>
        <v>0</v>
      </c>
    </row>
    <row r="72" spans="1:20" x14ac:dyDescent="0.2">
      <c r="A72">
        <v>71</v>
      </c>
      <c r="B72" t="s">
        <v>685</v>
      </c>
      <c r="C72">
        <f t="shared" si="4"/>
        <v>15</v>
      </c>
      <c r="D72" t="s">
        <v>686</v>
      </c>
      <c r="E72" t="s">
        <v>687</v>
      </c>
      <c r="F72" t="str">
        <f t="shared" si="5"/>
        <v>Alexandria Buck</v>
      </c>
      <c r="G72" t="s">
        <v>688</v>
      </c>
      <c r="H72" t="s">
        <v>689</v>
      </c>
      <c r="I72" t="s">
        <v>690</v>
      </c>
      <c r="J72" t="s">
        <v>693</v>
      </c>
      <c r="K72" s="1">
        <v>44247</v>
      </c>
      <c r="L72" t="s">
        <v>694</v>
      </c>
      <c r="M72" t="s">
        <v>973</v>
      </c>
      <c r="N72">
        <v>76668</v>
      </c>
      <c r="P72" t="s">
        <v>1064</v>
      </c>
      <c r="Q72">
        <v>157</v>
      </c>
      <c r="S72" t="b">
        <f t="shared" si="6"/>
        <v>0</v>
      </c>
      <c r="T72" t="b">
        <f t="shared" si="7"/>
        <v>0</v>
      </c>
    </row>
    <row r="73" spans="1:20" ht="17" x14ac:dyDescent="0.2">
      <c r="A73">
        <v>72</v>
      </c>
      <c r="B73" t="s">
        <v>695</v>
      </c>
      <c r="C73">
        <f t="shared" si="4"/>
        <v>15</v>
      </c>
      <c r="D73" t="s">
        <v>528</v>
      </c>
      <c r="E73" t="s">
        <v>696</v>
      </c>
      <c r="F73" t="str">
        <f t="shared" si="5"/>
        <v>Richard Roth</v>
      </c>
      <c r="G73" t="s">
        <v>697</v>
      </c>
      <c r="H73" t="s">
        <v>698</v>
      </c>
      <c r="I73" t="s">
        <v>699</v>
      </c>
      <c r="J73" t="s">
        <v>701</v>
      </c>
      <c r="K73" s="1">
        <v>43884</v>
      </c>
      <c r="L73" t="s">
        <v>702</v>
      </c>
      <c r="M73" t="s">
        <v>700</v>
      </c>
      <c r="P73" s="4" t="str">
        <f>LEFT(R73,3)&amp;"-"&amp;MID(R73,4,3)&amp;"-"&amp;RIGHT(R73,4)</f>
        <v>985-782-7463</v>
      </c>
      <c r="R73">
        <v>9857827463</v>
      </c>
      <c r="S73" t="b">
        <f t="shared" si="6"/>
        <v>0</v>
      </c>
      <c r="T73" t="b">
        <f t="shared" si="7"/>
        <v>0</v>
      </c>
    </row>
    <row r="74" spans="1:20" x14ac:dyDescent="0.2">
      <c r="A74">
        <v>73</v>
      </c>
      <c r="B74" t="s">
        <v>703</v>
      </c>
      <c r="C74">
        <f t="shared" si="4"/>
        <v>15</v>
      </c>
      <c r="D74" t="s">
        <v>704</v>
      </c>
      <c r="E74" t="s">
        <v>705</v>
      </c>
      <c r="F74" t="str">
        <f t="shared" si="5"/>
        <v>Candice Keller</v>
      </c>
      <c r="G74" t="s">
        <v>706</v>
      </c>
      <c r="H74" t="s">
        <v>707</v>
      </c>
      <c r="I74" t="s">
        <v>310</v>
      </c>
      <c r="J74" t="s">
        <v>710</v>
      </c>
      <c r="K74" s="1">
        <v>44065</v>
      </c>
      <c r="L74" t="s">
        <v>711</v>
      </c>
      <c r="M74" t="s">
        <v>1037</v>
      </c>
      <c r="N74">
        <v>92406</v>
      </c>
      <c r="P74" t="s">
        <v>1085</v>
      </c>
      <c r="Q74">
        <v>5721</v>
      </c>
      <c r="S74" t="b">
        <f t="shared" si="6"/>
        <v>0</v>
      </c>
      <c r="T74" t="b">
        <f t="shared" si="7"/>
        <v>0</v>
      </c>
    </row>
    <row r="75" spans="1:20" x14ac:dyDescent="0.2">
      <c r="A75">
        <v>74</v>
      </c>
      <c r="B75" t="s">
        <v>712</v>
      </c>
      <c r="C75">
        <f t="shared" si="4"/>
        <v>15</v>
      </c>
      <c r="D75" t="s">
        <v>713</v>
      </c>
      <c r="E75" t="s">
        <v>714</v>
      </c>
      <c r="F75" t="str">
        <f t="shared" si="5"/>
        <v>Anita Benson</v>
      </c>
      <c r="G75" t="s">
        <v>715</v>
      </c>
      <c r="H75" t="s">
        <v>716</v>
      </c>
      <c r="I75" t="s">
        <v>717</v>
      </c>
      <c r="J75" t="s">
        <v>720</v>
      </c>
      <c r="K75" s="1">
        <v>43870</v>
      </c>
      <c r="L75" t="s">
        <v>721</v>
      </c>
      <c r="M75" t="s">
        <v>1019</v>
      </c>
      <c r="N75">
        <v>69878</v>
      </c>
      <c r="P75" t="s">
        <v>1065</v>
      </c>
      <c r="S75" t="b">
        <f t="shared" si="6"/>
        <v>0</v>
      </c>
      <c r="T75" t="b">
        <f t="shared" si="7"/>
        <v>0</v>
      </c>
    </row>
    <row r="76" spans="1:20" x14ac:dyDescent="0.2">
      <c r="A76">
        <v>75</v>
      </c>
      <c r="B76" t="s">
        <v>722</v>
      </c>
      <c r="C76">
        <f t="shared" si="4"/>
        <v>15</v>
      </c>
      <c r="D76" t="s">
        <v>723</v>
      </c>
      <c r="E76" t="s">
        <v>724</v>
      </c>
      <c r="F76" t="str">
        <f t="shared" si="5"/>
        <v>Regina Stein</v>
      </c>
      <c r="G76" t="s">
        <v>725</v>
      </c>
      <c r="H76" t="s">
        <v>726</v>
      </c>
      <c r="I76" t="s">
        <v>376</v>
      </c>
      <c r="J76" t="s">
        <v>729</v>
      </c>
      <c r="K76" s="1">
        <v>44576</v>
      </c>
      <c r="L76" t="s">
        <v>730</v>
      </c>
      <c r="M76" t="s">
        <v>1032</v>
      </c>
      <c r="N76">
        <v>4407</v>
      </c>
      <c r="P76" t="s">
        <v>1086</v>
      </c>
      <c r="Q76">
        <v>6092</v>
      </c>
      <c r="S76" t="b">
        <f t="shared" si="6"/>
        <v>0</v>
      </c>
      <c r="T76" t="b">
        <f t="shared" si="7"/>
        <v>0</v>
      </c>
    </row>
    <row r="77" spans="1:20" x14ac:dyDescent="0.2">
      <c r="A77">
        <v>76</v>
      </c>
      <c r="B77" t="s">
        <v>731</v>
      </c>
      <c r="C77">
        <f t="shared" si="4"/>
        <v>15</v>
      </c>
      <c r="D77" t="s">
        <v>732</v>
      </c>
      <c r="E77" t="s">
        <v>733</v>
      </c>
      <c r="F77" t="str">
        <f t="shared" si="5"/>
        <v>Debra Riddle</v>
      </c>
      <c r="G77" t="s">
        <v>734</v>
      </c>
      <c r="H77" t="s">
        <v>735</v>
      </c>
      <c r="I77" t="s">
        <v>736</v>
      </c>
      <c r="J77" t="s">
        <v>739</v>
      </c>
      <c r="K77" s="1">
        <v>44023</v>
      </c>
      <c r="L77" t="s">
        <v>740</v>
      </c>
      <c r="M77">
        <f>1-768-182-6014</f>
        <v>-6963</v>
      </c>
      <c r="N77">
        <v>14336</v>
      </c>
      <c r="P77" t="s">
        <v>1048</v>
      </c>
      <c r="S77" t="b">
        <f t="shared" si="6"/>
        <v>0</v>
      </c>
      <c r="T77" t="b">
        <f t="shared" si="7"/>
        <v>0</v>
      </c>
    </row>
    <row r="78" spans="1:20" x14ac:dyDescent="0.2">
      <c r="A78">
        <v>77</v>
      </c>
      <c r="B78" t="s">
        <v>741</v>
      </c>
      <c r="C78">
        <f t="shared" si="4"/>
        <v>15</v>
      </c>
      <c r="D78" t="s">
        <v>742</v>
      </c>
      <c r="E78" t="s">
        <v>743</v>
      </c>
      <c r="F78" t="str">
        <f t="shared" si="5"/>
        <v>Brittany Zuniga</v>
      </c>
      <c r="G78" t="s">
        <v>744</v>
      </c>
      <c r="H78" t="s">
        <v>745</v>
      </c>
      <c r="I78" t="s">
        <v>746</v>
      </c>
      <c r="J78" t="s">
        <v>749</v>
      </c>
      <c r="K78" s="1">
        <v>44401</v>
      </c>
      <c r="L78" t="s">
        <v>750</v>
      </c>
      <c r="M78" t="s">
        <v>979</v>
      </c>
      <c r="P78" t="s">
        <v>1087</v>
      </c>
      <c r="Q78">
        <v>8578</v>
      </c>
      <c r="S78" t="b">
        <f t="shared" si="6"/>
        <v>0</v>
      </c>
      <c r="T78" t="b">
        <f t="shared" si="7"/>
        <v>0</v>
      </c>
    </row>
    <row r="79" spans="1:20" x14ac:dyDescent="0.2">
      <c r="A79">
        <v>78</v>
      </c>
      <c r="B79" t="s">
        <v>751</v>
      </c>
      <c r="C79">
        <f t="shared" si="4"/>
        <v>15</v>
      </c>
      <c r="D79" t="s">
        <v>752</v>
      </c>
      <c r="E79" t="s">
        <v>753</v>
      </c>
      <c r="F79" t="str">
        <f t="shared" si="5"/>
        <v>Cassidy Mcmahon</v>
      </c>
      <c r="G79" t="s">
        <v>754</v>
      </c>
      <c r="H79" t="s">
        <v>755</v>
      </c>
      <c r="I79" t="s">
        <v>756</v>
      </c>
      <c r="J79" t="s">
        <v>758</v>
      </c>
      <c r="K79" s="1">
        <v>44125</v>
      </c>
      <c r="L79" t="s">
        <v>759</v>
      </c>
      <c r="M79" t="str">
        <f>LEFT(O79,3)&amp;"-"&amp;MID(O79,4,3)&amp;"-"&amp;RIGHT(O79,4)</f>
        <v>504-077-1311</v>
      </c>
      <c r="O79">
        <v>5040771311</v>
      </c>
      <c r="P79" t="s">
        <v>1066</v>
      </c>
      <c r="Q79">
        <v>4581</v>
      </c>
      <c r="S79" t="b">
        <f t="shared" si="6"/>
        <v>0</v>
      </c>
      <c r="T79" t="b">
        <f t="shared" si="7"/>
        <v>0</v>
      </c>
    </row>
    <row r="80" spans="1:20" x14ac:dyDescent="0.2">
      <c r="A80">
        <v>79</v>
      </c>
      <c r="B80" t="s">
        <v>760</v>
      </c>
      <c r="C80">
        <f t="shared" si="4"/>
        <v>15</v>
      </c>
      <c r="D80" t="s">
        <v>761</v>
      </c>
      <c r="E80" t="s">
        <v>762</v>
      </c>
      <c r="F80" t="str">
        <f t="shared" si="5"/>
        <v>Laurie Pennington</v>
      </c>
      <c r="G80" t="s">
        <v>763</v>
      </c>
      <c r="H80" t="s">
        <v>764</v>
      </c>
      <c r="I80" t="s">
        <v>765</v>
      </c>
      <c r="J80" t="s">
        <v>768</v>
      </c>
      <c r="K80" s="1">
        <v>43990</v>
      </c>
      <c r="L80" t="s">
        <v>769</v>
      </c>
      <c r="M80" t="s">
        <v>1002</v>
      </c>
      <c r="N80">
        <v>553</v>
      </c>
      <c r="P80">
        <f>1-809-862-5566</f>
        <v>-7236</v>
      </c>
      <c r="Q80">
        <v>13881</v>
      </c>
      <c r="S80" t="b">
        <f t="shared" si="6"/>
        <v>0</v>
      </c>
      <c r="T80" t="b">
        <f t="shared" si="7"/>
        <v>0</v>
      </c>
    </row>
    <row r="81" spans="1:20" x14ac:dyDescent="0.2">
      <c r="A81">
        <v>80</v>
      </c>
      <c r="B81" t="s">
        <v>770</v>
      </c>
      <c r="C81">
        <f t="shared" si="4"/>
        <v>15</v>
      </c>
      <c r="D81" t="s">
        <v>771</v>
      </c>
      <c r="E81" t="s">
        <v>772</v>
      </c>
      <c r="F81" t="str">
        <f t="shared" si="5"/>
        <v>Alejandro Blair</v>
      </c>
      <c r="G81" t="s">
        <v>773</v>
      </c>
      <c r="H81" t="s">
        <v>774</v>
      </c>
      <c r="I81" t="s">
        <v>775</v>
      </c>
      <c r="J81" t="s">
        <v>778</v>
      </c>
      <c r="K81" s="1">
        <v>44093</v>
      </c>
      <c r="L81" t="s">
        <v>779</v>
      </c>
      <c r="M81" t="s">
        <v>994</v>
      </c>
      <c r="N81">
        <v>51468</v>
      </c>
      <c r="P81" t="s">
        <v>1107</v>
      </c>
      <c r="Q81">
        <v>2284</v>
      </c>
      <c r="S81" t="b">
        <f t="shared" si="6"/>
        <v>0</v>
      </c>
      <c r="T81" t="b">
        <f t="shared" si="7"/>
        <v>0</v>
      </c>
    </row>
    <row r="82" spans="1:20" x14ac:dyDescent="0.2">
      <c r="A82">
        <v>81</v>
      </c>
      <c r="B82" t="s">
        <v>780</v>
      </c>
      <c r="C82">
        <f t="shared" si="4"/>
        <v>15</v>
      </c>
      <c r="D82" t="s">
        <v>781</v>
      </c>
      <c r="E82" t="s">
        <v>782</v>
      </c>
      <c r="F82" t="str">
        <f t="shared" si="5"/>
        <v>Leslie Jennings</v>
      </c>
      <c r="G82" t="s">
        <v>783</v>
      </c>
      <c r="H82" t="s">
        <v>784</v>
      </c>
      <c r="I82" t="s">
        <v>785</v>
      </c>
      <c r="J82" t="s">
        <v>788</v>
      </c>
      <c r="K82" s="1">
        <v>44513</v>
      </c>
      <c r="L82" t="s">
        <v>789</v>
      </c>
      <c r="M82" t="s">
        <v>1012</v>
      </c>
      <c r="P82" t="s">
        <v>1108</v>
      </c>
      <c r="Q82">
        <v>5614</v>
      </c>
      <c r="S82" t="b">
        <f t="shared" si="6"/>
        <v>0</v>
      </c>
      <c r="T82" t="b">
        <f t="shared" si="7"/>
        <v>0</v>
      </c>
    </row>
    <row r="83" spans="1:20" x14ac:dyDescent="0.2">
      <c r="A83">
        <v>82</v>
      </c>
      <c r="B83" t="s">
        <v>790</v>
      </c>
      <c r="C83">
        <f t="shared" si="4"/>
        <v>15</v>
      </c>
      <c r="D83" t="s">
        <v>791</v>
      </c>
      <c r="E83" t="s">
        <v>792</v>
      </c>
      <c r="F83" t="str">
        <f t="shared" si="5"/>
        <v>Kathleen Mckay</v>
      </c>
      <c r="G83" t="s">
        <v>793</v>
      </c>
      <c r="H83" t="s">
        <v>794</v>
      </c>
      <c r="I83" t="s">
        <v>290</v>
      </c>
      <c r="J83" t="s">
        <v>797</v>
      </c>
      <c r="K83" s="1">
        <v>44451</v>
      </c>
      <c r="L83" t="s">
        <v>798</v>
      </c>
      <c r="M83" t="s">
        <v>997</v>
      </c>
      <c r="P83" t="s">
        <v>1067</v>
      </c>
      <c r="Q83">
        <v>11543</v>
      </c>
      <c r="S83" t="b">
        <f t="shared" si="6"/>
        <v>0</v>
      </c>
      <c r="T83" t="b">
        <f t="shared" si="7"/>
        <v>0</v>
      </c>
    </row>
    <row r="84" spans="1:20" x14ac:dyDescent="0.2">
      <c r="A84">
        <v>83</v>
      </c>
      <c r="B84" t="s">
        <v>799</v>
      </c>
      <c r="C84">
        <f t="shared" si="4"/>
        <v>15</v>
      </c>
      <c r="D84" t="s">
        <v>800</v>
      </c>
      <c r="E84" t="s">
        <v>801</v>
      </c>
      <c r="F84" t="str">
        <f t="shared" si="5"/>
        <v>Hunter Moreno</v>
      </c>
      <c r="G84" t="s">
        <v>802</v>
      </c>
      <c r="H84" t="s">
        <v>803</v>
      </c>
      <c r="I84" t="s">
        <v>804</v>
      </c>
      <c r="J84" t="s">
        <v>807</v>
      </c>
      <c r="K84" s="1">
        <v>44193</v>
      </c>
      <c r="L84" t="s">
        <v>808</v>
      </c>
      <c r="M84" t="s">
        <v>996</v>
      </c>
      <c r="P84" t="s">
        <v>1088</v>
      </c>
      <c r="S84" t="b">
        <f t="shared" si="6"/>
        <v>0</v>
      </c>
      <c r="T84" t="b">
        <f t="shared" si="7"/>
        <v>0</v>
      </c>
    </row>
    <row r="85" spans="1:20" x14ac:dyDescent="0.2">
      <c r="A85">
        <v>84</v>
      </c>
      <c r="B85" t="s">
        <v>809</v>
      </c>
      <c r="C85">
        <f t="shared" si="4"/>
        <v>15</v>
      </c>
      <c r="D85" t="s">
        <v>810</v>
      </c>
      <c r="E85" t="s">
        <v>811</v>
      </c>
      <c r="F85" t="str">
        <f t="shared" si="5"/>
        <v>Chad Davidson</v>
      </c>
      <c r="G85" t="s">
        <v>812</v>
      </c>
      <c r="H85" t="s">
        <v>813</v>
      </c>
      <c r="I85" t="s">
        <v>163</v>
      </c>
      <c r="J85" t="s">
        <v>815</v>
      </c>
      <c r="K85" s="1">
        <v>44515</v>
      </c>
      <c r="L85" t="s">
        <v>816</v>
      </c>
      <c r="M85" t="str">
        <f>LEFT(O85,3)&amp;"-"&amp;MID(O85,4,3)&amp;"-"&amp;RIGHT(O85,4)</f>
        <v>827-570-2958</v>
      </c>
      <c r="O85">
        <v>8275702958</v>
      </c>
      <c r="P85" t="s">
        <v>1049</v>
      </c>
      <c r="Q85">
        <v>5488</v>
      </c>
      <c r="S85" t="b">
        <f t="shared" si="6"/>
        <v>0</v>
      </c>
      <c r="T85" t="b">
        <f t="shared" si="7"/>
        <v>0</v>
      </c>
    </row>
    <row r="86" spans="1:20" ht="17" x14ac:dyDescent="0.2">
      <c r="A86">
        <v>85</v>
      </c>
      <c r="B86" t="s">
        <v>817</v>
      </c>
      <c r="C86">
        <f t="shared" si="4"/>
        <v>15</v>
      </c>
      <c r="D86" t="s">
        <v>818</v>
      </c>
      <c r="E86" t="s">
        <v>819</v>
      </c>
      <c r="F86" t="str">
        <f t="shared" si="5"/>
        <v>Corey Holt</v>
      </c>
      <c r="G86" t="s">
        <v>820</v>
      </c>
      <c r="H86" t="s">
        <v>821</v>
      </c>
      <c r="I86" t="s">
        <v>822</v>
      </c>
      <c r="J86" t="s">
        <v>824</v>
      </c>
      <c r="K86" s="1">
        <v>44610</v>
      </c>
      <c r="L86" t="s">
        <v>826</v>
      </c>
      <c r="M86" t="s">
        <v>1031</v>
      </c>
      <c r="N86">
        <v>7918</v>
      </c>
      <c r="P86" s="4" t="str">
        <f>LEFT(R86,3)&amp;"-"&amp;MID(R86,4,3)&amp;"-"&amp;RIGHT(R86,4)</f>
        <v>316-270-8934</v>
      </c>
      <c r="Q86">
        <v>58947</v>
      </c>
      <c r="R86">
        <v>3162708934</v>
      </c>
      <c r="S86" t="b">
        <f t="shared" si="6"/>
        <v>0</v>
      </c>
      <c r="T86" t="b">
        <f t="shared" si="7"/>
        <v>0</v>
      </c>
    </row>
    <row r="87" spans="1:20" x14ac:dyDescent="0.2">
      <c r="A87">
        <v>86</v>
      </c>
      <c r="B87" t="s">
        <v>827</v>
      </c>
      <c r="C87">
        <f t="shared" si="4"/>
        <v>15</v>
      </c>
      <c r="D87" t="s">
        <v>828</v>
      </c>
      <c r="E87" t="s">
        <v>829</v>
      </c>
      <c r="F87" t="str">
        <f t="shared" si="5"/>
        <v>Emma Cunningham</v>
      </c>
      <c r="G87" t="s">
        <v>830</v>
      </c>
      <c r="H87" t="s">
        <v>831</v>
      </c>
      <c r="I87" t="s">
        <v>832</v>
      </c>
      <c r="J87" t="s">
        <v>835</v>
      </c>
      <c r="K87" s="1">
        <v>44694</v>
      </c>
      <c r="L87" t="s">
        <v>836</v>
      </c>
      <c r="M87" t="s">
        <v>974</v>
      </c>
      <c r="N87">
        <v>60217</v>
      </c>
      <c r="P87" t="s">
        <v>1068</v>
      </c>
      <c r="Q87">
        <v>8074</v>
      </c>
      <c r="S87" t="b">
        <f t="shared" si="6"/>
        <v>0</v>
      </c>
      <c r="T87" t="b">
        <f t="shared" si="7"/>
        <v>0</v>
      </c>
    </row>
    <row r="88" spans="1:20" x14ac:dyDescent="0.2">
      <c r="A88">
        <v>87</v>
      </c>
      <c r="B88" t="s">
        <v>837</v>
      </c>
      <c r="C88">
        <f t="shared" si="4"/>
        <v>15</v>
      </c>
      <c r="D88" t="s">
        <v>838</v>
      </c>
      <c r="E88" t="s">
        <v>839</v>
      </c>
      <c r="F88" t="str">
        <f t="shared" si="5"/>
        <v>Duane Woods</v>
      </c>
      <c r="G88" t="s">
        <v>840</v>
      </c>
      <c r="H88" t="s">
        <v>841</v>
      </c>
      <c r="I88" t="s">
        <v>842</v>
      </c>
      <c r="J88" t="s">
        <v>845</v>
      </c>
      <c r="K88" s="1">
        <v>44033</v>
      </c>
      <c r="L88" t="s">
        <v>846</v>
      </c>
      <c r="M88" t="s">
        <v>991</v>
      </c>
      <c r="N88">
        <v>7288</v>
      </c>
      <c r="P88" t="s">
        <v>1069</v>
      </c>
      <c r="Q88">
        <v>788</v>
      </c>
      <c r="S88" t="b">
        <f t="shared" si="6"/>
        <v>0</v>
      </c>
      <c r="T88" t="b">
        <f t="shared" si="7"/>
        <v>0</v>
      </c>
    </row>
    <row r="89" spans="1:20" x14ac:dyDescent="0.2">
      <c r="A89">
        <v>88</v>
      </c>
      <c r="B89" t="s">
        <v>847</v>
      </c>
      <c r="C89">
        <f t="shared" si="4"/>
        <v>15</v>
      </c>
      <c r="D89" t="s">
        <v>848</v>
      </c>
      <c r="E89" t="s">
        <v>849</v>
      </c>
      <c r="F89" t="str">
        <f t="shared" si="5"/>
        <v>Alison Vargas</v>
      </c>
      <c r="G89" t="s">
        <v>850</v>
      </c>
      <c r="H89" t="s">
        <v>851</v>
      </c>
      <c r="I89" t="s">
        <v>852</v>
      </c>
      <c r="J89" t="s">
        <v>855</v>
      </c>
      <c r="K89" s="1">
        <v>44145</v>
      </c>
      <c r="L89" t="s">
        <v>856</v>
      </c>
      <c r="M89" t="s">
        <v>853</v>
      </c>
      <c r="P89" t="s">
        <v>1070</v>
      </c>
      <c r="S89" t="b">
        <f t="shared" si="6"/>
        <v>0</v>
      </c>
      <c r="T89" t="b">
        <f t="shared" si="7"/>
        <v>0</v>
      </c>
    </row>
    <row r="90" spans="1:20" x14ac:dyDescent="0.2">
      <c r="A90">
        <v>89</v>
      </c>
      <c r="B90" t="s">
        <v>857</v>
      </c>
      <c r="C90">
        <f t="shared" si="4"/>
        <v>15</v>
      </c>
      <c r="D90" t="s">
        <v>858</v>
      </c>
      <c r="E90" t="s">
        <v>859</v>
      </c>
      <c r="F90" t="str">
        <f t="shared" si="5"/>
        <v>Vernon Kane</v>
      </c>
      <c r="G90" t="s">
        <v>860</v>
      </c>
      <c r="H90" t="s">
        <v>861</v>
      </c>
      <c r="I90" t="s">
        <v>862</v>
      </c>
      <c r="J90" t="s">
        <v>865</v>
      </c>
      <c r="K90" s="1">
        <v>44301</v>
      </c>
      <c r="L90" t="s">
        <v>866</v>
      </c>
      <c r="M90" t="s">
        <v>975</v>
      </c>
      <c r="N90">
        <v>555</v>
      </c>
      <c r="P90" t="s">
        <v>864</v>
      </c>
      <c r="S90" t="b">
        <f t="shared" si="6"/>
        <v>0</v>
      </c>
      <c r="T90" t="b">
        <f t="shared" si="7"/>
        <v>0</v>
      </c>
    </row>
    <row r="91" spans="1:20" x14ac:dyDescent="0.2">
      <c r="A91">
        <v>90</v>
      </c>
      <c r="B91" t="s">
        <v>867</v>
      </c>
      <c r="C91">
        <f t="shared" si="4"/>
        <v>15</v>
      </c>
      <c r="D91" t="s">
        <v>868</v>
      </c>
      <c r="E91" t="s">
        <v>869</v>
      </c>
      <c r="F91" t="str">
        <f t="shared" si="5"/>
        <v>Lori Flowers</v>
      </c>
      <c r="G91" t="s">
        <v>870</v>
      </c>
      <c r="H91" t="s">
        <v>871</v>
      </c>
      <c r="I91" t="s">
        <v>872</v>
      </c>
      <c r="J91" t="s">
        <v>875</v>
      </c>
      <c r="K91" s="1">
        <v>44205</v>
      </c>
      <c r="L91" t="s">
        <v>876</v>
      </c>
      <c r="M91" t="s">
        <v>1013</v>
      </c>
      <c r="P91" t="s">
        <v>1071</v>
      </c>
      <c r="Q91">
        <v>92121</v>
      </c>
      <c r="S91" t="b">
        <f t="shared" si="6"/>
        <v>0</v>
      </c>
      <c r="T91" t="b">
        <f t="shared" si="7"/>
        <v>0</v>
      </c>
    </row>
    <row r="92" spans="1:20" x14ac:dyDescent="0.2">
      <c r="A92">
        <v>91</v>
      </c>
      <c r="B92" t="s">
        <v>877</v>
      </c>
      <c r="C92">
        <f t="shared" si="4"/>
        <v>15</v>
      </c>
      <c r="D92" t="s">
        <v>878</v>
      </c>
      <c r="E92" t="s">
        <v>879</v>
      </c>
      <c r="F92" t="str">
        <f t="shared" si="5"/>
        <v>Nina Chavez</v>
      </c>
      <c r="G92" t="s">
        <v>880</v>
      </c>
      <c r="H92" t="s">
        <v>881</v>
      </c>
      <c r="I92" t="s">
        <v>882</v>
      </c>
      <c r="J92" t="s">
        <v>885</v>
      </c>
      <c r="K92" s="1">
        <v>43916</v>
      </c>
      <c r="L92" t="s">
        <v>886</v>
      </c>
      <c r="M92" t="s">
        <v>883</v>
      </c>
      <c r="P92">
        <f>1-330-920-5422</f>
        <v>-6671</v>
      </c>
      <c r="S92" t="b">
        <f t="shared" si="6"/>
        <v>0</v>
      </c>
      <c r="T92" t="b">
        <f t="shared" si="7"/>
        <v>0</v>
      </c>
    </row>
    <row r="93" spans="1:20" x14ac:dyDescent="0.2">
      <c r="A93">
        <v>92</v>
      </c>
      <c r="B93" t="s">
        <v>1040</v>
      </c>
      <c r="C93">
        <f t="shared" si="4"/>
        <v>15</v>
      </c>
      <c r="D93" t="s">
        <v>246</v>
      </c>
      <c r="E93" t="s">
        <v>170</v>
      </c>
      <c r="F93" t="str">
        <f t="shared" si="5"/>
        <v>Shane Foley</v>
      </c>
      <c r="G93" t="s">
        <v>888</v>
      </c>
      <c r="H93" t="s">
        <v>889</v>
      </c>
      <c r="I93" t="s">
        <v>890</v>
      </c>
      <c r="J93" t="s">
        <v>892</v>
      </c>
      <c r="K93" s="1">
        <v>44383</v>
      </c>
      <c r="L93" t="s">
        <v>893</v>
      </c>
      <c r="M93">
        <v>-1692</v>
      </c>
      <c r="P93" t="s">
        <v>1089</v>
      </c>
      <c r="Q93">
        <v>525</v>
      </c>
      <c r="S93" t="b">
        <f t="shared" si="6"/>
        <v>0</v>
      </c>
      <c r="T93" t="b">
        <f t="shared" si="7"/>
        <v>0</v>
      </c>
    </row>
    <row r="94" spans="1:20" x14ac:dyDescent="0.2">
      <c r="A94">
        <v>93</v>
      </c>
      <c r="B94" t="s">
        <v>894</v>
      </c>
      <c r="C94">
        <f t="shared" si="4"/>
        <v>15</v>
      </c>
      <c r="D94" t="s">
        <v>895</v>
      </c>
      <c r="E94" t="s">
        <v>896</v>
      </c>
      <c r="F94" t="str">
        <f t="shared" si="5"/>
        <v>Collin Ayers</v>
      </c>
      <c r="G94" t="s">
        <v>897</v>
      </c>
      <c r="H94" t="s">
        <v>898</v>
      </c>
      <c r="I94" t="s">
        <v>899</v>
      </c>
      <c r="J94" t="s">
        <v>902</v>
      </c>
      <c r="K94" s="1">
        <v>44376</v>
      </c>
      <c r="L94" t="s">
        <v>903</v>
      </c>
      <c r="M94" t="s">
        <v>976</v>
      </c>
      <c r="N94">
        <v>12</v>
      </c>
      <c r="P94" t="s">
        <v>1090</v>
      </c>
      <c r="Q94">
        <v>4524</v>
      </c>
      <c r="S94" t="b">
        <f t="shared" si="6"/>
        <v>0</v>
      </c>
      <c r="T94" t="b">
        <f t="shared" si="7"/>
        <v>0</v>
      </c>
    </row>
    <row r="95" spans="1:20" x14ac:dyDescent="0.2">
      <c r="A95">
        <v>94</v>
      </c>
      <c r="B95" t="s">
        <v>904</v>
      </c>
      <c r="C95">
        <f t="shared" si="4"/>
        <v>15</v>
      </c>
      <c r="D95" t="s">
        <v>390</v>
      </c>
      <c r="E95" t="s">
        <v>905</v>
      </c>
      <c r="F95" t="str">
        <f t="shared" si="5"/>
        <v>Sherry Young</v>
      </c>
      <c r="G95" t="s">
        <v>906</v>
      </c>
      <c r="H95" t="s">
        <v>907</v>
      </c>
      <c r="I95" t="s">
        <v>376</v>
      </c>
      <c r="J95" t="s">
        <v>910</v>
      </c>
      <c r="K95" s="1">
        <v>44290</v>
      </c>
      <c r="L95" t="s">
        <v>911</v>
      </c>
      <c r="M95" t="s">
        <v>908</v>
      </c>
      <c r="P95" t="s">
        <v>1072</v>
      </c>
      <c r="Q95">
        <v>359</v>
      </c>
      <c r="S95" t="b">
        <f t="shared" si="6"/>
        <v>0</v>
      </c>
      <c r="T95" t="b">
        <f t="shared" si="7"/>
        <v>0</v>
      </c>
    </row>
    <row r="96" spans="1:20" x14ac:dyDescent="0.2">
      <c r="A96">
        <v>95</v>
      </c>
      <c r="B96" t="s">
        <v>912</v>
      </c>
      <c r="C96">
        <f t="shared" si="4"/>
        <v>15</v>
      </c>
      <c r="D96" t="s">
        <v>913</v>
      </c>
      <c r="E96" t="s">
        <v>914</v>
      </c>
      <c r="F96" t="str">
        <f t="shared" si="5"/>
        <v>Darrell Douglas</v>
      </c>
      <c r="G96" t="s">
        <v>915</v>
      </c>
      <c r="H96" t="s">
        <v>916</v>
      </c>
      <c r="I96" t="s">
        <v>917</v>
      </c>
      <c r="J96" t="s">
        <v>920</v>
      </c>
      <c r="K96" s="1">
        <v>44609</v>
      </c>
      <c r="L96" t="s">
        <v>921</v>
      </c>
      <c r="M96" t="s">
        <v>1023</v>
      </c>
      <c r="N96">
        <v>1777</v>
      </c>
      <c r="P96" t="s">
        <v>1091</v>
      </c>
      <c r="S96" t="b">
        <f t="shared" si="6"/>
        <v>0</v>
      </c>
      <c r="T96" t="b">
        <f t="shared" si="7"/>
        <v>0</v>
      </c>
    </row>
    <row r="97" spans="1:20" x14ac:dyDescent="0.2">
      <c r="A97">
        <v>96</v>
      </c>
      <c r="B97" t="s">
        <v>922</v>
      </c>
      <c r="C97">
        <f t="shared" si="4"/>
        <v>15</v>
      </c>
      <c r="D97" t="s">
        <v>923</v>
      </c>
      <c r="E97" t="s">
        <v>430</v>
      </c>
      <c r="F97" t="str">
        <f t="shared" si="5"/>
        <v>Karl Greer</v>
      </c>
      <c r="G97" t="s">
        <v>924</v>
      </c>
      <c r="H97" t="s">
        <v>925</v>
      </c>
      <c r="I97" t="s">
        <v>926</v>
      </c>
      <c r="J97" t="s">
        <v>929</v>
      </c>
      <c r="K97" s="1">
        <v>44591</v>
      </c>
      <c r="L97" t="s">
        <v>930</v>
      </c>
      <c r="M97" t="s">
        <v>981</v>
      </c>
      <c r="N97">
        <v>58692</v>
      </c>
      <c r="P97" t="s">
        <v>1092</v>
      </c>
      <c r="S97" t="b">
        <f t="shared" si="6"/>
        <v>0</v>
      </c>
      <c r="T97" t="b">
        <f t="shared" si="7"/>
        <v>0</v>
      </c>
    </row>
    <row r="98" spans="1:20" x14ac:dyDescent="0.2">
      <c r="A98">
        <v>97</v>
      </c>
      <c r="B98" t="s">
        <v>931</v>
      </c>
      <c r="C98">
        <f t="shared" si="4"/>
        <v>15</v>
      </c>
      <c r="D98" t="s">
        <v>593</v>
      </c>
      <c r="E98" t="s">
        <v>932</v>
      </c>
      <c r="F98" t="str">
        <f t="shared" si="5"/>
        <v>Lynn Atkinson</v>
      </c>
      <c r="G98" t="s">
        <v>933</v>
      </c>
      <c r="H98" t="s">
        <v>934</v>
      </c>
      <c r="I98" t="s">
        <v>143</v>
      </c>
      <c r="J98" t="s">
        <v>936</v>
      </c>
      <c r="K98" s="1">
        <v>44387</v>
      </c>
      <c r="L98" t="s">
        <v>937</v>
      </c>
      <c r="M98">
        <v>-3769</v>
      </c>
      <c r="P98" t="s">
        <v>1109</v>
      </c>
      <c r="Q98">
        <v>5932</v>
      </c>
      <c r="S98" t="b">
        <f t="shared" si="6"/>
        <v>0</v>
      </c>
      <c r="T98" t="b">
        <f t="shared" si="7"/>
        <v>0</v>
      </c>
    </row>
    <row r="99" spans="1:20" x14ac:dyDescent="0.2">
      <c r="A99">
        <v>98</v>
      </c>
      <c r="B99" t="s">
        <v>938</v>
      </c>
      <c r="C99">
        <f t="shared" si="4"/>
        <v>15</v>
      </c>
      <c r="D99" t="s">
        <v>939</v>
      </c>
      <c r="E99" t="s">
        <v>940</v>
      </c>
      <c r="F99" t="str">
        <f t="shared" si="5"/>
        <v>Fred Guerra</v>
      </c>
      <c r="G99" t="s">
        <v>941</v>
      </c>
      <c r="H99" t="s">
        <v>942</v>
      </c>
      <c r="I99" t="s">
        <v>376</v>
      </c>
      <c r="J99" t="s">
        <v>945</v>
      </c>
      <c r="K99" s="1">
        <v>44457</v>
      </c>
      <c r="L99" t="s">
        <v>946</v>
      </c>
      <c r="M99">
        <f>1-753-67-8419</f>
        <v>-9238</v>
      </c>
      <c r="N99">
        <v>7170</v>
      </c>
      <c r="P99">
        <f>1-632-666-7507</f>
        <v>-8804</v>
      </c>
      <c r="S99" t="b">
        <f t="shared" si="6"/>
        <v>0</v>
      </c>
      <c r="T99" t="b">
        <f t="shared" si="7"/>
        <v>0</v>
      </c>
    </row>
    <row r="100" spans="1:20" x14ac:dyDescent="0.2">
      <c r="A100">
        <v>99</v>
      </c>
      <c r="B100" t="s">
        <v>947</v>
      </c>
      <c r="C100">
        <f t="shared" si="4"/>
        <v>15</v>
      </c>
      <c r="D100" t="s">
        <v>948</v>
      </c>
      <c r="E100" t="s">
        <v>949</v>
      </c>
      <c r="F100" t="str">
        <f t="shared" si="5"/>
        <v>Yvonne Farmer</v>
      </c>
      <c r="G100" t="s">
        <v>950</v>
      </c>
      <c r="H100" t="s">
        <v>951</v>
      </c>
      <c r="I100" t="s">
        <v>952</v>
      </c>
      <c r="J100" t="s">
        <v>955</v>
      </c>
      <c r="K100" s="1">
        <v>44419</v>
      </c>
      <c r="L100" t="s">
        <v>956</v>
      </c>
      <c r="M100" t="s">
        <v>989</v>
      </c>
      <c r="P100" t="s">
        <v>1093</v>
      </c>
      <c r="Q100">
        <v>15194</v>
      </c>
      <c r="S100" t="b">
        <f t="shared" si="6"/>
        <v>0</v>
      </c>
      <c r="T100" t="b">
        <f t="shared" si="7"/>
        <v>0</v>
      </c>
    </row>
    <row r="101" spans="1:20" x14ac:dyDescent="0.2">
      <c r="A101">
        <v>100</v>
      </c>
      <c r="B101" t="s">
        <v>957</v>
      </c>
      <c r="C101">
        <f t="shared" si="4"/>
        <v>15</v>
      </c>
      <c r="D101" t="s">
        <v>958</v>
      </c>
      <c r="E101" t="s">
        <v>959</v>
      </c>
      <c r="F101" t="str">
        <f t="shared" si="5"/>
        <v>Clarence Haynes</v>
      </c>
      <c r="G101" t="s">
        <v>960</v>
      </c>
      <c r="H101" t="s">
        <v>961</v>
      </c>
      <c r="I101" t="s">
        <v>962</v>
      </c>
      <c r="J101" t="s">
        <v>965</v>
      </c>
      <c r="K101" s="1">
        <v>43901</v>
      </c>
      <c r="L101" t="s">
        <v>966</v>
      </c>
      <c r="M101" t="s">
        <v>999</v>
      </c>
      <c r="P101" t="s">
        <v>1110</v>
      </c>
      <c r="Q101">
        <v>3</v>
      </c>
      <c r="S101" t="b">
        <f t="shared" si="6"/>
        <v>0</v>
      </c>
      <c r="T101" t="b">
        <f t="shared" si="7"/>
        <v>0</v>
      </c>
    </row>
    <row r="102" spans="1:20" x14ac:dyDescent="0.2">
      <c r="A102">
        <v>101</v>
      </c>
      <c r="B102" t="s">
        <v>1716</v>
      </c>
      <c r="C102">
        <f t="shared" si="4"/>
        <v>15</v>
      </c>
      <c r="D102" t="s">
        <v>1113</v>
      </c>
      <c r="E102" t="s">
        <v>1112</v>
      </c>
      <c r="F102" t="str">
        <f t="shared" si="5"/>
        <v>Abbas Sakaguchi</v>
      </c>
      <c r="G102" t="s">
        <v>1116</v>
      </c>
      <c r="H102" t="s">
        <v>1117</v>
      </c>
      <c r="I102" t="s">
        <v>501</v>
      </c>
      <c r="J102" t="s">
        <v>1111</v>
      </c>
      <c r="K102" s="1">
        <v>44282</v>
      </c>
      <c r="L102" t="s">
        <v>1118</v>
      </c>
      <c r="M102" t="s">
        <v>1114</v>
      </c>
      <c r="P102" t="s">
        <v>1115</v>
      </c>
      <c r="Q102">
        <v>87012</v>
      </c>
      <c r="S102" t="b">
        <f t="shared" si="6"/>
        <v>0</v>
      </c>
      <c r="T102" t="b">
        <f t="shared" si="7"/>
        <v>0</v>
      </c>
    </row>
    <row r="103" spans="1:20" x14ac:dyDescent="0.2">
      <c r="A103">
        <v>102</v>
      </c>
      <c r="B103" t="s">
        <v>1717</v>
      </c>
      <c r="C103">
        <f t="shared" si="4"/>
        <v>15</v>
      </c>
      <c r="D103" t="s">
        <v>528</v>
      </c>
      <c r="E103" t="s">
        <v>1120</v>
      </c>
      <c r="F103" t="str">
        <f t="shared" si="5"/>
        <v>Richard Dorion</v>
      </c>
      <c r="G103" t="s">
        <v>1121</v>
      </c>
      <c r="H103" t="s">
        <v>1122</v>
      </c>
      <c r="I103" t="s">
        <v>501</v>
      </c>
      <c r="J103" t="s">
        <v>1119</v>
      </c>
      <c r="K103" s="1">
        <v>44256</v>
      </c>
      <c r="L103" t="s">
        <v>1123</v>
      </c>
      <c r="M103">
        <v>-11069</v>
      </c>
      <c r="N103">
        <v>649</v>
      </c>
      <c r="P103">
        <v>-3308</v>
      </c>
      <c r="Q103">
        <v>196</v>
      </c>
      <c r="S103" t="b">
        <f t="shared" si="6"/>
        <v>0</v>
      </c>
      <c r="T103" t="b">
        <f t="shared" si="7"/>
        <v>0</v>
      </c>
    </row>
    <row r="104" spans="1:20" x14ac:dyDescent="0.2">
      <c r="A104">
        <v>103</v>
      </c>
      <c r="B104" t="s">
        <v>1718</v>
      </c>
      <c r="C104">
        <f t="shared" si="4"/>
        <v>15</v>
      </c>
      <c r="D104" t="s">
        <v>1126</v>
      </c>
      <c r="E104" t="s">
        <v>1125</v>
      </c>
      <c r="F104" t="str">
        <f t="shared" si="5"/>
        <v>Sanjay Gougeon</v>
      </c>
      <c r="G104" t="s">
        <v>1129</v>
      </c>
      <c r="H104" t="s">
        <v>1122</v>
      </c>
      <c r="I104" t="s">
        <v>501</v>
      </c>
      <c r="J104" t="s">
        <v>1124</v>
      </c>
      <c r="K104" s="1">
        <v>44144</v>
      </c>
      <c r="L104" t="s">
        <v>1130</v>
      </c>
      <c r="M104" t="s">
        <v>1127</v>
      </c>
      <c r="P104" t="s">
        <v>1128</v>
      </c>
      <c r="Q104">
        <v>5539</v>
      </c>
      <c r="S104" t="b">
        <f t="shared" si="6"/>
        <v>0</v>
      </c>
      <c r="T104" t="b">
        <f t="shared" si="7"/>
        <v>0</v>
      </c>
    </row>
    <row r="105" spans="1:20" x14ac:dyDescent="0.2">
      <c r="A105">
        <v>104</v>
      </c>
      <c r="B105" t="s">
        <v>1719</v>
      </c>
      <c r="C105">
        <f t="shared" si="4"/>
        <v>15</v>
      </c>
      <c r="D105" t="s">
        <v>1133</v>
      </c>
      <c r="E105" t="s">
        <v>1132</v>
      </c>
      <c r="F105" t="str">
        <f t="shared" si="5"/>
        <v>Mohamed Wright</v>
      </c>
      <c r="G105" t="s">
        <v>1135</v>
      </c>
      <c r="H105" t="s">
        <v>1136</v>
      </c>
      <c r="I105" t="s">
        <v>501</v>
      </c>
      <c r="J105" t="s">
        <v>1131</v>
      </c>
      <c r="K105" s="1">
        <v>44347</v>
      </c>
      <c r="L105" t="s">
        <v>1137</v>
      </c>
      <c r="M105">
        <v>-11458</v>
      </c>
      <c r="N105">
        <v>3871</v>
      </c>
      <c r="P105" t="s">
        <v>1134</v>
      </c>
      <c r="S105" t="b">
        <f t="shared" si="6"/>
        <v>0</v>
      </c>
      <c r="T105" t="b">
        <f t="shared" si="7"/>
        <v>0</v>
      </c>
    </row>
    <row r="106" spans="1:20" x14ac:dyDescent="0.2">
      <c r="A106">
        <v>105</v>
      </c>
      <c r="B106" t="s">
        <v>1720</v>
      </c>
      <c r="C106">
        <f t="shared" si="4"/>
        <v>15</v>
      </c>
      <c r="D106" t="s">
        <v>1140</v>
      </c>
      <c r="E106" t="s">
        <v>1139</v>
      </c>
      <c r="F106" t="str">
        <f t="shared" si="5"/>
        <v>Marian Roman</v>
      </c>
      <c r="G106" t="s">
        <v>1143</v>
      </c>
      <c r="H106" t="s">
        <v>1136</v>
      </c>
      <c r="I106" t="s">
        <v>501</v>
      </c>
      <c r="J106" t="s">
        <v>1138</v>
      </c>
      <c r="K106" s="1">
        <v>44347</v>
      </c>
      <c r="L106" t="s">
        <v>1144</v>
      </c>
      <c r="M106" t="s">
        <v>1141</v>
      </c>
      <c r="N106">
        <v>8785</v>
      </c>
      <c r="P106" t="s">
        <v>1142</v>
      </c>
      <c r="Q106">
        <v>31092</v>
      </c>
      <c r="S106" t="b">
        <f t="shared" si="6"/>
        <v>0</v>
      </c>
      <c r="T106" t="b">
        <f t="shared" si="7"/>
        <v>0</v>
      </c>
    </row>
    <row r="107" spans="1:20" x14ac:dyDescent="0.2">
      <c r="A107">
        <v>106</v>
      </c>
      <c r="B107" t="s">
        <v>1721</v>
      </c>
      <c r="C107">
        <f t="shared" si="4"/>
        <v>15</v>
      </c>
      <c r="D107" t="s">
        <v>1147</v>
      </c>
      <c r="E107" t="s">
        <v>1146</v>
      </c>
      <c r="F107" t="str">
        <f t="shared" si="5"/>
        <v>Qasim McDiarmid</v>
      </c>
      <c r="G107" t="s">
        <v>1150</v>
      </c>
      <c r="H107" t="s">
        <v>1151</v>
      </c>
      <c r="I107" t="s">
        <v>501</v>
      </c>
      <c r="J107" t="s">
        <v>1145</v>
      </c>
      <c r="K107" s="1">
        <v>44176</v>
      </c>
      <c r="L107" t="s">
        <v>1152</v>
      </c>
      <c r="M107" t="s">
        <v>1148</v>
      </c>
      <c r="N107">
        <v>89047</v>
      </c>
      <c r="P107" t="s">
        <v>1149</v>
      </c>
      <c r="Q107">
        <v>800</v>
      </c>
      <c r="S107" t="b">
        <f t="shared" si="6"/>
        <v>0</v>
      </c>
      <c r="T107" t="b">
        <f t="shared" si="7"/>
        <v>0</v>
      </c>
    </row>
    <row r="108" spans="1:20" x14ac:dyDescent="0.2">
      <c r="A108">
        <v>107</v>
      </c>
      <c r="B108" t="s">
        <v>1722</v>
      </c>
      <c r="C108">
        <f t="shared" si="4"/>
        <v>15</v>
      </c>
      <c r="D108" t="s">
        <v>1155</v>
      </c>
      <c r="E108" t="s">
        <v>1154</v>
      </c>
      <c r="F108" t="str">
        <f t="shared" si="5"/>
        <v>Anthony Ouellet</v>
      </c>
      <c r="G108" t="s">
        <v>1157</v>
      </c>
      <c r="H108" t="s">
        <v>1158</v>
      </c>
      <c r="I108" t="s">
        <v>501</v>
      </c>
      <c r="J108" t="s">
        <v>1153</v>
      </c>
      <c r="K108" s="1">
        <v>44516</v>
      </c>
      <c r="L108" t="s">
        <v>1159</v>
      </c>
      <c r="M108" t="s">
        <v>1156</v>
      </c>
      <c r="N108">
        <v>8487</v>
      </c>
      <c r="P108">
        <v>-9159</v>
      </c>
      <c r="Q108">
        <v>862</v>
      </c>
      <c r="S108" t="b">
        <f t="shared" si="6"/>
        <v>0</v>
      </c>
      <c r="T108" t="b">
        <f t="shared" si="7"/>
        <v>0</v>
      </c>
    </row>
    <row r="109" spans="1:20" x14ac:dyDescent="0.2">
      <c r="A109">
        <v>108</v>
      </c>
      <c r="B109" t="s">
        <v>1723</v>
      </c>
      <c r="C109">
        <f t="shared" si="4"/>
        <v>15</v>
      </c>
      <c r="D109" t="s">
        <v>1162</v>
      </c>
      <c r="E109" t="s">
        <v>1161</v>
      </c>
      <c r="F109" t="str">
        <f t="shared" si="5"/>
        <v>Bill Luehof</v>
      </c>
      <c r="G109" t="s">
        <v>1165</v>
      </c>
      <c r="H109" t="s">
        <v>1117</v>
      </c>
      <c r="I109" t="s">
        <v>501</v>
      </c>
      <c r="J109" t="s">
        <v>1160</v>
      </c>
      <c r="K109" s="1">
        <v>44347</v>
      </c>
      <c r="L109" t="s">
        <v>1166</v>
      </c>
      <c r="M109" t="s">
        <v>1163</v>
      </c>
      <c r="N109">
        <v>8956</v>
      </c>
      <c r="P109" t="s">
        <v>1164</v>
      </c>
      <c r="S109" t="b">
        <f t="shared" si="6"/>
        <v>0</v>
      </c>
      <c r="T109" t="b">
        <f t="shared" si="7"/>
        <v>0</v>
      </c>
    </row>
    <row r="110" spans="1:20" x14ac:dyDescent="0.2">
      <c r="A110">
        <v>109</v>
      </c>
      <c r="B110" t="s">
        <v>1724</v>
      </c>
      <c r="C110">
        <f t="shared" si="4"/>
        <v>15</v>
      </c>
      <c r="D110" t="s">
        <v>1169</v>
      </c>
      <c r="E110" t="s">
        <v>1168</v>
      </c>
      <c r="F110" t="str">
        <f t="shared" si="5"/>
        <v>Tony Allaire</v>
      </c>
      <c r="G110" t="s">
        <v>1171</v>
      </c>
      <c r="H110" t="s">
        <v>1172</v>
      </c>
      <c r="I110" t="s">
        <v>501</v>
      </c>
      <c r="J110" t="s">
        <v>1167</v>
      </c>
      <c r="K110" s="1">
        <v>44286</v>
      </c>
      <c r="L110" t="s">
        <v>1173</v>
      </c>
      <c r="M110" t="s">
        <v>1170</v>
      </c>
      <c r="N110">
        <v>40782</v>
      </c>
      <c r="P110">
        <v>-7541</v>
      </c>
      <c r="Q110">
        <v>36</v>
      </c>
      <c r="S110" t="b">
        <f t="shared" si="6"/>
        <v>0</v>
      </c>
      <c r="T110" t="b">
        <f t="shared" si="7"/>
        <v>0</v>
      </c>
    </row>
    <row r="111" spans="1:20" x14ac:dyDescent="0.2">
      <c r="A111">
        <v>110</v>
      </c>
      <c r="B111" t="s">
        <v>1725</v>
      </c>
      <c r="C111">
        <f t="shared" si="4"/>
        <v>15</v>
      </c>
      <c r="D111" t="s">
        <v>1176</v>
      </c>
      <c r="E111" t="s">
        <v>1175</v>
      </c>
      <c r="F111" t="str">
        <f t="shared" si="5"/>
        <v>Luc Kither</v>
      </c>
      <c r="G111" t="s">
        <v>1179</v>
      </c>
      <c r="H111" t="s">
        <v>1180</v>
      </c>
      <c r="I111" t="s">
        <v>1181</v>
      </c>
      <c r="J111" t="s">
        <v>1174</v>
      </c>
      <c r="K111" s="1">
        <v>44530</v>
      </c>
      <c r="L111" t="s">
        <v>1182</v>
      </c>
      <c r="M111" t="s">
        <v>1177</v>
      </c>
      <c r="P111" t="s">
        <v>1178</v>
      </c>
      <c r="S111" t="b">
        <f t="shared" si="6"/>
        <v>0</v>
      </c>
      <c r="T111" t="b">
        <f t="shared" si="7"/>
        <v>0</v>
      </c>
    </row>
    <row r="112" spans="1:20" x14ac:dyDescent="0.2">
      <c r="A112">
        <v>111</v>
      </c>
      <c r="B112" t="s">
        <v>1726</v>
      </c>
      <c r="C112">
        <f t="shared" si="4"/>
        <v>15</v>
      </c>
      <c r="D112" t="s">
        <v>1185</v>
      </c>
      <c r="E112" t="s">
        <v>1184</v>
      </c>
      <c r="F112" t="str">
        <f t="shared" si="5"/>
        <v>Christian Allison</v>
      </c>
      <c r="G112" t="s">
        <v>1188</v>
      </c>
      <c r="H112" t="s">
        <v>1189</v>
      </c>
      <c r="I112" t="s">
        <v>501</v>
      </c>
      <c r="J112" t="s">
        <v>1183</v>
      </c>
      <c r="K112" s="1">
        <v>44291</v>
      </c>
      <c r="L112" t="s">
        <v>1190</v>
      </c>
      <c r="M112" t="s">
        <v>1186</v>
      </c>
      <c r="P112" t="s">
        <v>1187</v>
      </c>
      <c r="S112" t="b">
        <f t="shared" si="6"/>
        <v>0</v>
      </c>
      <c r="T112" t="b">
        <f t="shared" si="7"/>
        <v>0</v>
      </c>
    </row>
    <row r="113" spans="1:20" x14ac:dyDescent="0.2">
      <c r="A113">
        <v>112</v>
      </c>
      <c r="B113" t="s">
        <v>1727</v>
      </c>
      <c r="C113">
        <f t="shared" si="4"/>
        <v>15</v>
      </c>
      <c r="D113" t="s">
        <v>1193</v>
      </c>
      <c r="E113" t="s">
        <v>1192</v>
      </c>
      <c r="F113" t="str">
        <f t="shared" si="5"/>
        <v>Ioan Foo</v>
      </c>
      <c r="G113" t="s">
        <v>1196</v>
      </c>
      <c r="H113" t="s">
        <v>1197</v>
      </c>
      <c r="I113" t="s">
        <v>153</v>
      </c>
      <c r="J113" t="s">
        <v>1191</v>
      </c>
      <c r="K113" s="1">
        <v>44196</v>
      </c>
      <c r="L113" t="s">
        <v>1198</v>
      </c>
      <c r="M113" t="s">
        <v>1194</v>
      </c>
      <c r="P113" t="s">
        <v>1195</v>
      </c>
      <c r="S113" t="b">
        <f t="shared" si="6"/>
        <v>0</v>
      </c>
      <c r="T113" t="b">
        <f t="shared" si="7"/>
        <v>0</v>
      </c>
    </row>
    <row r="114" spans="1:20" x14ac:dyDescent="0.2">
      <c r="A114">
        <v>113</v>
      </c>
      <c r="B114" t="s">
        <v>1728</v>
      </c>
      <c r="C114">
        <f t="shared" si="4"/>
        <v>15</v>
      </c>
      <c r="D114" t="s">
        <v>1201</v>
      </c>
      <c r="E114" t="s">
        <v>1200</v>
      </c>
      <c r="F114" t="str">
        <f t="shared" si="5"/>
        <v>Mohammed Rasko</v>
      </c>
      <c r="G114" t="s">
        <v>1203</v>
      </c>
      <c r="H114" t="s">
        <v>1204</v>
      </c>
      <c r="I114" t="s">
        <v>501</v>
      </c>
      <c r="J114" t="s">
        <v>1199</v>
      </c>
      <c r="K114" s="1">
        <v>44425</v>
      </c>
      <c r="L114" t="s">
        <v>1205</v>
      </c>
      <c r="M114" t="s">
        <v>1202</v>
      </c>
      <c r="N114">
        <v>416</v>
      </c>
      <c r="P114">
        <v>-4123</v>
      </c>
      <c r="Q114">
        <v>384</v>
      </c>
      <c r="S114" t="b">
        <f t="shared" si="6"/>
        <v>0</v>
      </c>
      <c r="T114" t="b">
        <f t="shared" si="7"/>
        <v>0</v>
      </c>
    </row>
    <row r="115" spans="1:20" x14ac:dyDescent="0.2">
      <c r="A115">
        <v>114</v>
      </c>
      <c r="B115" t="s">
        <v>1729</v>
      </c>
      <c r="C115">
        <f t="shared" si="4"/>
        <v>15</v>
      </c>
      <c r="D115" t="s">
        <v>1208</v>
      </c>
      <c r="E115" t="s">
        <v>1207</v>
      </c>
      <c r="F115" t="str">
        <f t="shared" si="5"/>
        <v>Henry Johnston</v>
      </c>
      <c r="G115" t="s">
        <v>1211</v>
      </c>
      <c r="H115" t="s">
        <v>1212</v>
      </c>
      <c r="I115" t="s">
        <v>501</v>
      </c>
      <c r="J115" t="s">
        <v>1206</v>
      </c>
      <c r="K115" s="1">
        <v>44261</v>
      </c>
      <c r="L115" t="s">
        <v>1213</v>
      </c>
      <c r="M115" t="s">
        <v>1209</v>
      </c>
      <c r="N115">
        <v>9659</v>
      </c>
      <c r="P115" t="s">
        <v>1210</v>
      </c>
      <c r="Q115">
        <v>832</v>
      </c>
      <c r="S115" t="b">
        <f t="shared" si="6"/>
        <v>0</v>
      </c>
      <c r="T115" t="b">
        <f t="shared" si="7"/>
        <v>0</v>
      </c>
    </row>
    <row r="116" spans="1:20" x14ac:dyDescent="0.2">
      <c r="A116">
        <v>115</v>
      </c>
      <c r="B116" t="s">
        <v>1730</v>
      </c>
      <c r="C116">
        <f t="shared" si="4"/>
        <v>15</v>
      </c>
      <c r="D116" t="s">
        <v>1216</v>
      </c>
      <c r="E116" t="s">
        <v>1215</v>
      </c>
      <c r="F116" t="str">
        <f t="shared" si="5"/>
        <v>Maureen Fleming</v>
      </c>
      <c r="G116" t="s">
        <v>1219</v>
      </c>
      <c r="H116" t="s">
        <v>1220</v>
      </c>
      <c r="I116" t="s">
        <v>501</v>
      </c>
      <c r="J116" t="s">
        <v>1214</v>
      </c>
      <c r="K116" s="1">
        <v>44406</v>
      </c>
      <c r="L116" t="s">
        <v>1221</v>
      </c>
      <c r="M116" t="s">
        <v>1217</v>
      </c>
      <c r="N116">
        <v>4081</v>
      </c>
      <c r="P116" t="s">
        <v>1218</v>
      </c>
      <c r="S116" t="b">
        <f t="shared" si="6"/>
        <v>0</v>
      </c>
      <c r="T116" t="b">
        <f t="shared" si="7"/>
        <v>0</v>
      </c>
    </row>
    <row r="117" spans="1:20" x14ac:dyDescent="0.2">
      <c r="A117">
        <v>116</v>
      </c>
      <c r="B117" t="s">
        <v>1731</v>
      </c>
      <c r="C117">
        <f t="shared" si="4"/>
        <v>15</v>
      </c>
      <c r="D117" t="s">
        <v>1224</v>
      </c>
      <c r="E117" t="s">
        <v>1223</v>
      </c>
      <c r="F117" t="str">
        <f t="shared" si="5"/>
        <v>Michael Tseng</v>
      </c>
      <c r="G117" t="s">
        <v>1226</v>
      </c>
      <c r="H117" t="s">
        <v>1227</v>
      </c>
      <c r="I117" t="s">
        <v>1228</v>
      </c>
      <c r="J117" t="s">
        <v>1222</v>
      </c>
      <c r="K117" s="1">
        <v>44538</v>
      </c>
      <c r="L117" t="s">
        <v>1229</v>
      </c>
      <c r="M117">
        <v>-5936</v>
      </c>
      <c r="N117">
        <v>6880</v>
      </c>
      <c r="P117" t="s">
        <v>1225</v>
      </c>
      <c r="Q117">
        <v>39373</v>
      </c>
      <c r="S117" t="b">
        <f t="shared" si="6"/>
        <v>0</v>
      </c>
      <c r="T117" t="b">
        <f t="shared" si="7"/>
        <v>0</v>
      </c>
    </row>
    <row r="118" spans="1:20" x14ac:dyDescent="0.2">
      <c r="A118">
        <v>117</v>
      </c>
      <c r="B118" t="s">
        <v>1732</v>
      </c>
      <c r="C118">
        <f t="shared" si="4"/>
        <v>15</v>
      </c>
      <c r="D118" t="s">
        <v>1224</v>
      </c>
      <c r="E118" t="s">
        <v>1231</v>
      </c>
      <c r="F118" t="str">
        <f t="shared" si="5"/>
        <v>Michael Longley</v>
      </c>
      <c r="G118" t="s">
        <v>1234</v>
      </c>
      <c r="H118" t="s">
        <v>1235</v>
      </c>
      <c r="I118" t="s">
        <v>501</v>
      </c>
      <c r="J118" t="s">
        <v>1230</v>
      </c>
      <c r="K118" s="1">
        <v>44500</v>
      </c>
      <c r="L118" t="s">
        <v>1236</v>
      </c>
      <c r="M118" t="s">
        <v>1232</v>
      </c>
      <c r="N118">
        <v>2060</v>
      </c>
      <c r="P118" t="s">
        <v>1233</v>
      </c>
      <c r="Q118">
        <v>352</v>
      </c>
      <c r="S118" t="b">
        <f t="shared" si="6"/>
        <v>0</v>
      </c>
      <c r="T118" t="b">
        <f t="shared" si="7"/>
        <v>0</v>
      </c>
    </row>
    <row r="119" spans="1:20" x14ac:dyDescent="0.2">
      <c r="A119">
        <v>118</v>
      </c>
      <c r="B119" t="s">
        <v>1733</v>
      </c>
      <c r="C119">
        <f t="shared" si="4"/>
        <v>15</v>
      </c>
      <c r="D119" t="s">
        <v>1239</v>
      </c>
      <c r="E119" t="s">
        <v>1238</v>
      </c>
      <c r="F119" t="str">
        <f t="shared" si="5"/>
        <v>Adil Frank</v>
      </c>
      <c r="G119" t="s">
        <v>1242</v>
      </c>
      <c r="H119" t="s">
        <v>1243</v>
      </c>
      <c r="I119" t="s">
        <v>1244</v>
      </c>
      <c r="J119" t="s">
        <v>1237</v>
      </c>
      <c r="K119" s="1">
        <v>44310</v>
      </c>
      <c r="L119" t="s">
        <v>1245</v>
      </c>
      <c r="M119" t="s">
        <v>1240</v>
      </c>
      <c r="P119" t="s">
        <v>1241</v>
      </c>
      <c r="Q119">
        <v>42276</v>
      </c>
      <c r="S119" t="b">
        <f t="shared" si="6"/>
        <v>0</v>
      </c>
      <c r="T119" t="b">
        <f t="shared" si="7"/>
        <v>0</v>
      </c>
    </row>
    <row r="120" spans="1:20" x14ac:dyDescent="0.2">
      <c r="A120">
        <v>119</v>
      </c>
      <c r="B120" t="s">
        <v>1734</v>
      </c>
      <c r="C120">
        <f t="shared" si="4"/>
        <v>15</v>
      </c>
      <c r="D120" t="s">
        <v>1248</v>
      </c>
      <c r="E120" t="s">
        <v>1247</v>
      </c>
      <c r="F120" t="str">
        <f t="shared" si="5"/>
        <v>Vanel Arbuthnot</v>
      </c>
      <c r="G120" t="s">
        <v>1251</v>
      </c>
      <c r="H120" t="s">
        <v>1252</v>
      </c>
      <c r="I120" t="s">
        <v>501</v>
      </c>
      <c r="J120" t="s">
        <v>1246</v>
      </c>
      <c r="K120" s="1">
        <v>44145</v>
      </c>
      <c r="L120" t="s">
        <v>1253</v>
      </c>
      <c r="M120" t="s">
        <v>1249</v>
      </c>
      <c r="N120">
        <v>91447</v>
      </c>
      <c r="P120" t="s">
        <v>1250</v>
      </c>
      <c r="S120" t="b">
        <f t="shared" si="6"/>
        <v>0</v>
      </c>
      <c r="T120" t="b">
        <f t="shared" si="7"/>
        <v>0</v>
      </c>
    </row>
    <row r="121" spans="1:20" x14ac:dyDescent="0.2">
      <c r="A121">
        <v>120</v>
      </c>
      <c r="B121" t="s">
        <v>1735</v>
      </c>
      <c r="C121">
        <f t="shared" si="4"/>
        <v>15</v>
      </c>
      <c r="D121" t="s">
        <v>1256</v>
      </c>
      <c r="E121" t="s">
        <v>1255</v>
      </c>
      <c r="F121" t="str">
        <f t="shared" si="5"/>
        <v>Lee Blackwell</v>
      </c>
      <c r="G121" t="s">
        <v>1259</v>
      </c>
      <c r="H121" t="s">
        <v>1260</v>
      </c>
      <c r="I121" t="s">
        <v>501</v>
      </c>
      <c r="J121" t="s">
        <v>1254</v>
      </c>
      <c r="K121" s="1">
        <v>44168</v>
      </c>
      <c r="L121" t="s">
        <v>1261</v>
      </c>
      <c r="M121" t="s">
        <v>1257</v>
      </c>
      <c r="N121">
        <v>493</v>
      </c>
      <c r="P121" t="s">
        <v>1258</v>
      </c>
      <c r="Q121">
        <v>327</v>
      </c>
      <c r="S121" t="b">
        <f t="shared" si="6"/>
        <v>0</v>
      </c>
      <c r="T121" t="b">
        <f t="shared" si="7"/>
        <v>0</v>
      </c>
    </row>
    <row r="122" spans="1:20" x14ac:dyDescent="0.2">
      <c r="A122">
        <v>121</v>
      </c>
      <c r="B122" t="s">
        <v>1736</v>
      </c>
      <c r="C122">
        <f t="shared" si="4"/>
        <v>15</v>
      </c>
      <c r="D122" t="s">
        <v>1264</v>
      </c>
      <c r="E122" t="s">
        <v>1263</v>
      </c>
      <c r="F122" t="str">
        <f t="shared" si="5"/>
        <v>Tania Green</v>
      </c>
      <c r="G122" t="s">
        <v>1267</v>
      </c>
      <c r="H122" t="s">
        <v>1268</v>
      </c>
      <c r="I122" t="s">
        <v>501</v>
      </c>
      <c r="J122" t="s">
        <v>1262</v>
      </c>
      <c r="K122" s="1">
        <v>44561</v>
      </c>
      <c r="L122" t="s">
        <v>1269</v>
      </c>
      <c r="M122" t="s">
        <v>1265</v>
      </c>
      <c r="P122" t="s">
        <v>1266</v>
      </c>
      <c r="S122" t="b">
        <f t="shared" si="6"/>
        <v>0</v>
      </c>
      <c r="T122" t="b">
        <f t="shared" si="7"/>
        <v>0</v>
      </c>
    </row>
    <row r="123" spans="1:20" x14ac:dyDescent="0.2">
      <c r="A123">
        <v>122</v>
      </c>
      <c r="B123" t="s">
        <v>1737</v>
      </c>
      <c r="C123">
        <f t="shared" si="4"/>
        <v>15</v>
      </c>
      <c r="D123" t="s">
        <v>1272</v>
      </c>
      <c r="E123" t="s">
        <v>1271</v>
      </c>
      <c r="F123" t="str">
        <f t="shared" si="5"/>
        <v>Ron Dickinson</v>
      </c>
      <c r="G123" t="s">
        <v>1275</v>
      </c>
      <c r="H123" t="s">
        <v>1276</v>
      </c>
      <c r="I123" t="s">
        <v>1277</v>
      </c>
      <c r="J123" t="s">
        <v>1270</v>
      </c>
      <c r="K123" s="1">
        <v>44410</v>
      </c>
      <c r="L123" t="s">
        <v>1278</v>
      </c>
      <c r="M123" t="s">
        <v>1273</v>
      </c>
      <c r="N123">
        <v>62776</v>
      </c>
      <c r="P123" t="s">
        <v>1274</v>
      </c>
      <c r="S123" t="b">
        <f t="shared" si="6"/>
        <v>0</v>
      </c>
      <c r="T123" t="b">
        <f t="shared" si="7"/>
        <v>0</v>
      </c>
    </row>
    <row r="124" spans="1:20" x14ac:dyDescent="0.2">
      <c r="A124">
        <v>123</v>
      </c>
      <c r="B124" t="s">
        <v>1738</v>
      </c>
      <c r="C124">
        <f t="shared" si="4"/>
        <v>15</v>
      </c>
      <c r="D124" t="s">
        <v>1281</v>
      </c>
      <c r="E124" t="s">
        <v>1280</v>
      </c>
      <c r="F124" t="str">
        <f t="shared" si="5"/>
        <v>Elizabeth Townsend</v>
      </c>
      <c r="G124" t="s">
        <v>1284</v>
      </c>
      <c r="H124" t="s">
        <v>1285</v>
      </c>
      <c r="I124" t="s">
        <v>501</v>
      </c>
      <c r="J124" t="s">
        <v>1279</v>
      </c>
      <c r="K124" s="1">
        <v>44347</v>
      </c>
      <c r="L124" t="s">
        <v>1286</v>
      </c>
      <c r="M124" t="s">
        <v>1282</v>
      </c>
      <c r="P124" t="s">
        <v>1283</v>
      </c>
      <c r="Q124">
        <v>26208</v>
      </c>
      <c r="S124" t="b">
        <f t="shared" si="6"/>
        <v>0</v>
      </c>
      <c r="T124" t="b">
        <f t="shared" si="7"/>
        <v>0</v>
      </c>
    </row>
    <row r="125" spans="1:20" x14ac:dyDescent="0.2">
      <c r="A125">
        <v>124</v>
      </c>
      <c r="B125" t="s">
        <v>1739</v>
      </c>
      <c r="C125">
        <f t="shared" si="4"/>
        <v>15</v>
      </c>
      <c r="D125" t="s">
        <v>1289</v>
      </c>
      <c r="E125" t="s">
        <v>1288</v>
      </c>
      <c r="F125" t="str">
        <f t="shared" si="5"/>
        <v>Danielle Soong</v>
      </c>
      <c r="G125" t="s">
        <v>1292</v>
      </c>
      <c r="H125" t="s">
        <v>1293</v>
      </c>
      <c r="I125" t="s">
        <v>501</v>
      </c>
      <c r="J125" t="s">
        <v>1287</v>
      </c>
      <c r="K125" s="1">
        <v>44469</v>
      </c>
      <c r="L125" t="s">
        <v>1294</v>
      </c>
      <c r="M125" t="s">
        <v>1290</v>
      </c>
      <c r="P125" t="s">
        <v>1291</v>
      </c>
      <c r="Q125">
        <v>874</v>
      </c>
      <c r="S125" t="b">
        <f t="shared" si="6"/>
        <v>0</v>
      </c>
      <c r="T125" t="b">
        <f t="shared" si="7"/>
        <v>0</v>
      </c>
    </row>
    <row r="126" spans="1:20" x14ac:dyDescent="0.2">
      <c r="A126">
        <v>125</v>
      </c>
      <c r="B126" t="s">
        <v>1740</v>
      </c>
      <c r="C126">
        <f t="shared" si="4"/>
        <v>15</v>
      </c>
      <c r="D126" t="s">
        <v>528</v>
      </c>
      <c r="E126" t="s">
        <v>1296</v>
      </c>
      <c r="F126" t="str">
        <f t="shared" si="5"/>
        <v>Richard Boswell</v>
      </c>
      <c r="G126" t="s">
        <v>1299</v>
      </c>
      <c r="H126" t="s">
        <v>1300</v>
      </c>
      <c r="I126" t="s">
        <v>1301</v>
      </c>
      <c r="J126" t="s">
        <v>1295</v>
      </c>
      <c r="K126" s="1">
        <v>44316</v>
      </c>
      <c r="L126" t="s">
        <v>1302</v>
      </c>
      <c r="M126" t="s">
        <v>1297</v>
      </c>
      <c r="P126" t="s">
        <v>1298</v>
      </c>
      <c r="S126" t="b">
        <f t="shared" si="6"/>
        <v>0</v>
      </c>
      <c r="T126" t="b">
        <f t="shared" si="7"/>
        <v>0</v>
      </c>
    </row>
    <row r="127" spans="1:20" x14ac:dyDescent="0.2">
      <c r="A127">
        <v>126</v>
      </c>
      <c r="B127" t="s">
        <v>1741</v>
      </c>
      <c r="C127">
        <f t="shared" si="4"/>
        <v>15</v>
      </c>
      <c r="D127" t="s">
        <v>1305</v>
      </c>
      <c r="E127" t="s">
        <v>1304</v>
      </c>
      <c r="F127" t="str">
        <f t="shared" si="5"/>
        <v>Donald Maille</v>
      </c>
      <c r="G127" t="s">
        <v>1308</v>
      </c>
      <c r="H127" t="s">
        <v>1122</v>
      </c>
      <c r="I127" t="s">
        <v>501</v>
      </c>
      <c r="J127" t="s">
        <v>1303</v>
      </c>
      <c r="K127" s="1">
        <v>44375</v>
      </c>
      <c r="L127" t="s">
        <v>1309</v>
      </c>
      <c r="M127" t="s">
        <v>1306</v>
      </c>
      <c r="N127">
        <v>6550</v>
      </c>
      <c r="P127" t="s">
        <v>1307</v>
      </c>
      <c r="S127" t="b">
        <f t="shared" si="6"/>
        <v>0</v>
      </c>
      <c r="T127" t="b">
        <f t="shared" si="7"/>
        <v>0</v>
      </c>
    </row>
    <row r="128" spans="1:20" x14ac:dyDescent="0.2">
      <c r="A128">
        <v>127</v>
      </c>
      <c r="B128" t="s">
        <v>1742</v>
      </c>
      <c r="C128">
        <f t="shared" si="4"/>
        <v>15</v>
      </c>
      <c r="D128" t="s">
        <v>1312</v>
      </c>
      <c r="E128" t="s">
        <v>1311</v>
      </c>
      <c r="F128" t="str">
        <f t="shared" si="5"/>
        <v>Jean-Marc Bowers</v>
      </c>
      <c r="G128" t="s">
        <v>1315</v>
      </c>
      <c r="H128" t="s">
        <v>1316</v>
      </c>
      <c r="I128" t="s">
        <v>501</v>
      </c>
      <c r="J128" t="s">
        <v>1310</v>
      </c>
      <c r="K128" s="1">
        <v>44469</v>
      </c>
      <c r="L128" t="s">
        <v>1317</v>
      </c>
      <c r="M128" t="s">
        <v>1313</v>
      </c>
      <c r="P128" t="s">
        <v>1314</v>
      </c>
      <c r="Q128">
        <v>4670</v>
      </c>
      <c r="S128" t="b">
        <f t="shared" si="6"/>
        <v>0</v>
      </c>
      <c r="T128" t="b">
        <f t="shared" si="7"/>
        <v>0</v>
      </c>
    </row>
    <row r="129" spans="1:20" x14ac:dyDescent="0.2">
      <c r="A129">
        <v>128</v>
      </c>
      <c r="B129" t="s">
        <v>1743</v>
      </c>
      <c r="C129">
        <f t="shared" si="4"/>
        <v>15</v>
      </c>
      <c r="D129" t="s">
        <v>1320</v>
      </c>
      <c r="E129" t="s">
        <v>1319</v>
      </c>
      <c r="F129" t="str">
        <f t="shared" si="5"/>
        <v>Peter Roberge</v>
      </c>
      <c r="G129" t="s">
        <v>1323</v>
      </c>
      <c r="H129" t="s">
        <v>1324</v>
      </c>
      <c r="I129" t="s">
        <v>501</v>
      </c>
      <c r="J129" t="s">
        <v>1318</v>
      </c>
      <c r="K129" s="1">
        <v>44377</v>
      </c>
      <c r="L129" t="s">
        <v>1325</v>
      </c>
      <c r="M129" t="s">
        <v>1321</v>
      </c>
      <c r="N129">
        <v>688</v>
      </c>
      <c r="P129" t="s">
        <v>1322</v>
      </c>
      <c r="S129" t="b">
        <f t="shared" si="6"/>
        <v>0</v>
      </c>
      <c r="T129" t="b">
        <f t="shared" si="7"/>
        <v>0</v>
      </c>
    </row>
    <row r="130" spans="1:20" x14ac:dyDescent="0.2">
      <c r="A130">
        <v>129</v>
      </c>
      <c r="B130" t="s">
        <v>1744</v>
      </c>
      <c r="C130">
        <f t="shared" si="4"/>
        <v>15</v>
      </c>
      <c r="D130" t="s">
        <v>1328</v>
      </c>
      <c r="E130" t="s">
        <v>1327</v>
      </c>
      <c r="F130" t="str">
        <f t="shared" si="5"/>
        <v>Ferdinando Newton</v>
      </c>
      <c r="G130" t="s">
        <v>1331</v>
      </c>
      <c r="H130" t="s">
        <v>1332</v>
      </c>
      <c r="I130" t="s">
        <v>501</v>
      </c>
      <c r="J130" t="s">
        <v>1326</v>
      </c>
      <c r="K130" s="1">
        <v>44394</v>
      </c>
      <c r="L130" t="s">
        <v>1333</v>
      </c>
      <c r="M130" t="s">
        <v>1329</v>
      </c>
      <c r="P130" t="s">
        <v>1330</v>
      </c>
      <c r="Q130">
        <v>13098</v>
      </c>
      <c r="S130" t="b">
        <f t="shared" si="6"/>
        <v>0</v>
      </c>
      <c r="T130" t="b">
        <f t="shared" si="7"/>
        <v>0</v>
      </c>
    </row>
    <row r="131" spans="1:20" x14ac:dyDescent="0.2">
      <c r="A131">
        <v>130</v>
      </c>
      <c r="B131" t="s">
        <v>1745</v>
      </c>
      <c r="C131">
        <f t="shared" ref="C131:C182" si="8">LEN(B131)</f>
        <v>15</v>
      </c>
      <c r="D131" t="s">
        <v>1320</v>
      </c>
      <c r="E131" t="s">
        <v>1335</v>
      </c>
      <c r="F131" t="str">
        <f t="shared" ref="F131:F182" si="9">_xlfn.CONCAT(D131," ",E131)</f>
        <v>Peter Cornelissen</v>
      </c>
      <c r="G131" t="s">
        <v>1338</v>
      </c>
      <c r="H131" t="s">
        <v>1339</v>
      </c>
      <c r="I131" t="s">
        <v>501</v>
      </c>
      <c r="J131" t="s">
        <v>1334</v>
      </c>
      <c r="K131" s="1">
        <v>44516</v>
      </c>
      <c r="L131" t="s">
        <v>1340</v>
      </c>
      <c r="M131" t="s">
        <v>1336</v>
      </c>
      <c r="N131">
        <v>369</v>
      </c>
      <c r="P131" t="s">
        <v>1337</v>
      </c>
      <c r="Q131">
        <v>556</v>
      </c>
      <c r="S131" t="b">
        <f t="shared" ref="S131:S182" si="10">ISBLANK(M131)</f>
        <v>0</v>
      </c>
      <c r="T131" t="b">
        <f t="shared" ref="T131:T182" si="11">ISBLANK(P131)</f>
        <v>0</v>
      </c>
    </row>
    <row r="132" spans="1:20" x14ac:dyDescent="0.2">
      <c r="A132">
        <v>131</v>
      </c>
      <c r="B132" t="s">
        <v>1746</v>
      </c>
      <c r="C132">
        <f t="shared" si="8"/>
        <v>15</v>
      </c>
      <c r="D132" t="s">
        <v>1343</v>
      </c>
      <c r="E132" t="s">
        <v>1342</v>
      </c>
      <c r="F132" t="str">
        <f t="shared" si="9"/>
        <v>Shellie Beaudoin</v>
      </c>
      <c r="G132" t="s">
        <v>1345</v>
      </c>
      <c r="H132" t="s">
        <v>1346</v>
      </c>
      <c r="I132" t="s">
        <v>501</v>
      </c>
      <c r="J132" t="s">
        <v>1341</v>
      </c>
      <c r="K132" s="1">
        <v>44180</v>
      </c>
      <c r="L132" t="s">
        <v>1347</v>
      </c>
      <c r="M132">
        <v>-7623</v>
      </c>
      <c r="N132">
        <v>3653</v>
      </c>
      <c r="P132" t="s">
        <v>1344</v>
      </c>
      <c r="Q132">
        <v>527</v>
      </c>
      <c r="S132" t="b">
        <f t="shared" si="10"/>
        <v>0</v>
      </c>
      <c r="T132" t="b">
        <f t="shared" si="11"/>
        <v>0</v>
      </c>
    </row>
    <row r="133" spans="1:20" x14ac:dyDescent="0.2">
      <c r="A133">
        <v>132</v>
      </c>
      <c r="B133" t="s">
        <v>1747</v>
      </c>
      <c r="C133">
        <f t="shared" si="8"/>
        <v>15</v>
      </c>
      <c r="D133" t="s">
        <v>1350</v>
      </c>
      <c r="E133" t="s">
        <v>1349</v>
      </c>
      <c r="F133" t="str">
        <f t="shared" si="9"/>
        <v>Srikanth Cowan</v>
      </c>
      <c r="G133" t="s">
        <v>1353</v>
      </c>
      <c r="H133" t="s">
        <v>1252</v>
      </c>
      <c r="I133" t="s">
        <v>501</v>
      </c>
      <c r="J133" t="s">
        <v>1348</v>
      </c>
      <c r="K133" s="1">
        <v>44548</v>
      </c>
      <c r="L133" t="s">
        <v>1354</v>
      </c>
      <c r="M133" t="s">
        <v>1351</v>
      </c>
      <c r="N133">
        <v>2883</v>
      </c>
      <c r="P133" t="s">
        <v>1352</v>
      </c>
      <c r="Q133">
        <v>86422</v>
      </c>
      <c r="S133" t="b">
        <f t="shared" si="10"/>
        <v>0</v>
      </c>
      <c r="T133" t="b">
        <f t="shared" si="11"/>
        <v>0</v>
      </c>
    </row>
    <row r="134" spans="1:20" x14ac:dyDescent="0.2">
      <c r="A134">
        <v>133</v>
      </c>
      <c r="B134" t="s">
        <v>1748</v>
      </c>
      <c r="C134">
        <f t="shared" si="8"/>
        <v>15</v>
      </c>
      <c r="D134" t="s">
        <v>1357</v>
      </c>
      <c r="E134" t="s">
        <v>1356</v>
      </c>
      <c r="F134" t="str">
        <f t="shared" si="9"/>
        <v>Roger Companys</v>
      </c>
      <c r="G134" t="s">
        <v>1360</v>
      </c>
      <c r="H134" t="s">
        <v>1361</v>
      </c>
      <c r="I134" t="s">
        <v>1362</v>
      </c>
      <c r="J134" t="s">
        <v>1355</v>
      </c>
      <c r="K134" s="1">
        <v>44347</v>
      </c>
      <c r="L134" t="s">
        <v>1363</v>
      </c>
      <c r="M134" t="s">
        <v>1358</v>
      </c>
      <c r="N134">
        <v>1627</v>
      </c>
      <c r="P134" t="s">
        <v>1359</v>
      </c>
      <c r="Q134">
        <v>968</v>
      </c>
      <c r="S134" t="b">
        <f t="shared" si="10"/>
        <v>0</v>
      </c>
      <c r="T134" t="b">
        <f t="shared" si="11"/>
        <v>0</v>
      </c>
    </row>
    <row r="135" spans="1:20" x14ac:dyDescent="0.2">
      <c r="A135">
        <v>134</v>
      </c>
      <c r="B135" t="s">
        <v>1749</v>
      </c>
      <c r="C135">
        <f t="shared" si="8"/>
        <v>15</v>
      </c>
      <c r="D135" t="s">
        <v>1366</v>
      </c>
      <c r="E135" t="s">
        <v>1365</v>
      </c>
      <c r="F135" t="str">
        <f t="shared" si="9"/>
        <v>Don Gloutnay</v>
      </c>
      <c r="G135" t="s">
        <v>1369</v>
      </c>
      <c r="H135" t="s">
        <v>1370</v>
      </c>
      <c r="I135" t="s">
        <v>501</v>
      </c>
      <c r="J135" t="s">
        <v>1364</v>
      </c>
      <c r="K135" s="1">
        <v>44500</v>
      </c>
      <c r="L135" t="s">
        <v>1371</v>
      </c>
      <c r="M135" t="s">
        <v>1367</v>
      </c>
      <c r="N135">
        <v>107</v>
      </c>
      <c r="P135" t="s">
        <v>1368</v>
      </c>
      <c r="Q135">
        <v>556</v>
      </c>
      <c r="S135" t="b">
        <f t="shared" si="10"/>
        <v>0</v>
      </c>
      <c r="T135" t="b">
        <f t="shared" si="11"/>
        <v>0</v>
      </c>
    </row>
    <row r="136" spans="1:20" x14ac:dyDescent="0.2">
      <c r="A136">
        <v>135</v>
      </c>
      <c r="B136" t="s">
        <v>1750</v>
      </c>
      <c r="C136">
        <f t="shared" si="8"/>
        <v>15</v>
      </c>
      <c r="D136" t="s">
        <v>1201</v>
      </c>
      <c r="E136" t="s">
        <v>1373</v>
      </c>
      <c r="F136" t="str">
        <f t="shared" si="9"/>
        <v>Mohammed Tardi</v>
      </c>
      <c r="G136" t="s">
        <v>1376</v>
      </c>
      <c r="H136" t="s">
        <v>1377</v>
      </c>
      <c r="I136" t="s">
        <v>501</v>
      </c>
      <c r="J136" t="s">
        <v>1372</v>
      </c>
      <c r="K136" s="1">
        <v>44458</v>
      </c>
      <c r="L136" t="s">
        <v>1378</v>
      </c>
      <c r="M136" t="s">
        <v>1374</v>
      </c>
      <c r="N136">
        <v>8254</v>
      </c>
      <c r="P136" t="s">
        <v>1375</v>
      </c>
      <c r="Q136">
        <v>9134</v>
      </c>
      <c r="S136" t="b">
        <f t="shared" si="10"/>
        <v>0</v>
      </c>
      <c r="T136" t="b">
        <f t="shared" si="11"/>
        <v>0</v>
      </c>
    </row>
    <row r="137" spans="1:20" x14ac:dyDescent="0.2">
      <c r="A137">
        <v>136</v>
      </c>
      <c r="B137" t="s">
        <v>1751</v>
      </c>
      <c r="C137">
        <f t="shared" si="8"/>
        <v>15</v>
      </c>
      <c r="D137" t="s">
        <v>1224</v>
      </c>
      <c r="E137" t="s">
        <v>1380</v>
      </c>
      <c r="F137" t="str">
        <f t="shared" si="9"/>
        <v>Michael Alonso</v>
      </c>
      <c r="G137" t="s">
        <v>1383</v>
      </c>
      <c r="H137" t="s">
        <v>1384</v>
      </c>
      <c r="I137" t="s">
        <v>1362</v>
      </c>
      <c r="J137" t="s">
        <v>1379</v>
      </c>
      <c r="K137" s="1">
        <v>44268</v>
      </c>
      <c r="L137" t="s">
        <v>1385</v>
      </c>
      <c r="M137" t="s">
        <v>1381</v>
      </c>
      <c r="N137">
        <v>3749</v>
      </c>
      <c r="P137" t="s">
        <v>1382</v>
      </c>
      <c r="Q137">
        <v>840</v>
      </c>
      <c r="S137" t="b">
        <f t="shared" si="10"/>
        <v>0</v>
      </c>
      <c r="T137" t="b">
        <f t="shared" si="11"/>
        <v>0</v>
      </c>
    </row>
    <row r="138" spans="1:20" x14ac:dyDescent="0.2">
      <c r="A138">
        <v>137</v>
      </c>
      <c r="B138" t="s">
        <v>2184</v>
      </c>
      <c r="C138">
        <f t="shared" si="8"/>
        <v>15</v>
      </c>
      <c r="D138" t="s">
        <v>1388</v>
      </c>
      <c r="E138" t="s">
        <v>1387</v>
      </c>
      <c r="F138" t="str">
        <f t="shared" si="9"/>
        <v>Charles Legentil</v>
      </c>
      <c r="G138" t="s">
        <v>1390</v>
      </c>
      <c r="H138" t="s">
        <v>1391</v>
      </c>
      <c r="I138" t="s">
        <v>501</v>
      </c>
      <c r="J138" t="s">
        <v>1386</v>
      </c>
      <c r="K138" s="1">
        <v>44377</v>
      </c>
      <c r="L138" t="s">
        <v>1392</v>
      </c>
      <c r="M138" t="s">
        <v>1389</v>
      </c>
      <c r="P138">
        <v>-3470</v>
      </c>
      <c r="S138" t="b">
        <f t="shared" si="10"/>
        <v>0</v>
      </c>
      <c r="T138" t="b">
        <f t="shared" si="11"/>
        <v>0</v>
      </c>
    </row>
    <row r="139" spans="1:20" x14ac:dyDescent="0.2">
      <c r="A139">
        <v>138</v>
      </c>
      <c r="B139" t="s">
        <v>1752</v>
      </c>
      <c r="C139">
        <f t="shared" si="8"/>
        <v>15</v>
      </c>
      <c r="D139" t="s">
        <v>1395</v>
      </c>
      <c r="E139" t="s">
        <v>1394</v>
      </c>
      <c r="F139" t="str">
        <f t="shared" si="9"/>
        <v>Gordon Fielenbach</v>
      </c>
      <c r="G139" t="s">
        <v>1397</v>
      </c>
      <c r="H139" t="s">
        <v>1398</v>
      </c>
      <c r="I139" t="s">
        <v>1244</v>
      </c>
      <c r="J139" t="s">
        <v>1393</v>
      </c>
      <c r="K139" s="1">
        <v>44377</v>
      </c>
      <c r="L139" t="s">
        <v>1399</v>
      </c>
      <c r="M139" t="s">
        <v>1396</v>
      </c>
      <c r="N139">
        <v>1173</v>
      </c>
      <c r="P139">
        <v>-9967</v>
      </c>
      <c r="Q139">
        <v>87500</v>
      </c>
      <c r="S139" t="b">
        <f t="shared" si="10"/>
        <v>0</v>
      </c>
      <c r="T139" t="b">
        <f t="shared" si="11"/>
        <v>0</v>
      </c>
    </row>
    <row r="140" spans="1:20" x14ac:dyDescent="0.2">
      <c r="A140">
        <v>139</v>
      </c>
      <c r="B140" t="s">
        <v>1753</v>
      </c>
      <c r="C140">
        <f t="shared" si="8"/>
        <v>15</v>
      </c>
      <c r="D140" t="s">
        <v>1402</v>
      </c>
      <c r="E140" t="s">
        <v>1401</v>
      </c>
      <c r="F140" t="str">
        <f t="shared" si="9"/>
        <v>Robert Verwoerd</v>
      </c>
      <c r="G140" t="s">
        <v>1405</v>
      </c>
      <c r="H140" t="s">
        <v>1406</v>
      </c>
      <c r="I140" t="s">
        <v>221</v>
      </c>
      <c r="J140" t="s">
        <v>1400</v>
      </c>
      <c r="K140" s="1">
        <v>44269</v>
      </c>
      <c r="L140" t="s">
        <v>1407</v>
      </c>
      <c r="M140" t="s">
        <v>1403</v>
      </c>
      <c r="P140" t="s">
        <v>1404</v>
      </c>
      <c r="Q140">
        <v>863</v>
      </c>
      <c r="S140" t="b">
        <f t="shared" si="10"/>
        <v>0</v>
      </c>
      <c r="T140" t="b">
        <f t="shared" si="11"/>
        <v>0</v>
      </c>
    </row>
    <row r="141" spans="1:20" x14ac:dyDescent="0.2">
      <c r="A141">
        <v>140</v>
      </c>
      <c r="B141" t="s">
        <v>1754</v>
      </c>
      <c r="C141">
        <f t="shared" si="8"/>
        <v>15</v>
      </c>
      <c r="D141" t="s">
        <v>1410</v>
      </c>
      <c r="E141" t="s">
        <v>1409</v>
      </c>
      <c r="F141" t="str">
        <f t="shared" si="9"/>
        <v>J Clark Bruns</v>
      </c>
      <c r="G141" t="s">
        <v>1413</v>
      </c>
      <c r="H141" t="s">
        <v>1136</v>
      </c>
      <c r="I141" t="s">
        <v>501</v>
      </c>
      <c r="J141" t="s">
        <v>1408</v>
      </c>
      <c r="K141" s="1">
        <v>44347</v>
      </c>
      <c r="L141" t="s">
        <v>1414</v>
      </c>
      <c r="M141" t="s">
        <v>1411</v>
      </c>
      <c r="P141" t="s">
        <v>1412</v>
      </c>
      <c r="S141" t="b">
        <f t="shared" si="10"/>
        <v>0</v>
      </c>
      <c r="T141" t="b">
        <f t="shared" si="11"/>
        <v>0</v>
      </c>
    </row>
    <row r="142" spans="1:20" x14ac:dyDescent="0.2">
      <c r="A142">
        <v>141</v>
      </c>
      <c r="B142" t="s">
        <v>1755</v>
      </c>
      <c r="C142">
        <f t="shared" si="8"/>
        <v>15</v>
      </c>
      <c r="D142" t="s">
        <v>1417</v>
      </c>
      <c r="E142" t="s">
        <v>1416</v>
      </c>
      <c r="F142" t="str">
        <f t="shared" si="9"/>
        <v>Eriks Desbiens</v>
      </c>
      <c r="G142" t="s">
        <v>1420</v>
      </c>
      <c r="H142" t="s">
        <v>1421</v>
      </c>
      <c r="I142" t="s">
        <v>501</v>
      </c>
      <c r="J142" t="s">
        <v>1415</v>
      </c>
      <c r="K142" s="1">
        <v>44286</v>
      </c>
      <c r="L142" t="s">
        <v>1422</v>
      </c>
      <c r="M142" t="s">
        <v>1418</v>
      </c>
      <c r="P142" t="s">
        <v>1419</v>
      </c>
      <c r="S142" t="b">
        <f t="shared" si="10"/>
        <v>0</v>
      </c>
      <c r="T142" t="b">
        <f t="shared" si="11"/>
        <v>0</v>
      </c>
    </row>
    <row r="143" spans="1:20" x14ac:dyDescent="0.2">
      <c r="A143">
        <v>142</v>
      </c>
      <c r="B143" t="s">
        <v>1756</v>
      </c>
      <c r="C143">
        <f t="shared" si="8"/>
        <v>15</v>
      </c>
      <c r="D143" t="s">
        <v>1425</v>
      </c>
      <c r="E143" t="s">
        <v>1424</v>
      </c>
      <c r="F143" t="str">
        <f t="shared" si="9"/>
        <v>Bernard Landry</v>
      </c>
      <c r="G143" t="s">
        <v>1428</v>
      </c>
      <c r="H143" t="s">
        <v>1122</v>
      </c>
      <c r="I143" t="s">
        <v>501</v>
      </c>
      <c r="J143" t="s">
        <v>1423</v>
      </c>
      <c r="K143" s="1">
        <v>44377</v>
      </c>
      <c r="L143" t="s">
        <v>1429</v>
      </c>
      <c r="M143" t="s">
        <v>1426</v>
      </c>
      <c r="N143">
        <v>7308</v>
      </c>
      <c r="P143" t="s">
        <v>1427</v>
      </c>
      <c r="Q143">
        <v>5074</v>
      </c>
      <c r="S143" t="b">
        <f t="shared" si="10"/>
        <v>0</v>
      </c>
      <c r="T143" t="b">
        <f t="shared" si="11"/>
        <v>0</v>
      </c>
    </row>
    <row r="144" spans="1:20" x14ac:dyDescent="0.2">
      <c r="A144">
        <v>143</v>
      </c>
      <c r="B144" t="s">
        <v>1757</v>
      </c>
      <c r="C144">
        <f t="shared" si="8"/>
        <v>15</v>
      </c>
      <c r="D144" t="s">
        <v>1432</v>
      </c>
      <c r="E144" t="s">
        <v>1431</v>
      </c>
      <c r="F144" t="str">
        <f t="shared" si="9"/>
        <v>Claude Murphy</v>
      </c>
      <c r="G144" t="s">
        <v>1435</v>
      </c>
      <c r="H144" t="s">
        <v>1436</v>
      </c>
      <c r="I144" t="s">
        <v>501</v>
      </c>
      <c r="J144" t="s">
        <v>1430</v>
      </c>
      <c r="K144" s="1">
        <v>44227</v>
      </c>
      <c r="L144" t="s">
        <v>1437</v>
      </c>
      <c r="M144" t="s">
        <v>1433</v>
      </c>
      <c r="N144">
        <v>98018</v>
      </c>
      <c r="P144" t="s">
        <v>1434</v>
      </c>
      <c r="S144" t="b">
        <f t="shared" si="10"/>
        <v>0</v>
      </c>
      <c r="T144" t="b">
        <f t="shared" si="11"/>
        <v>0</v>
      </c>
    </row>
    <row r="145" spans="1:20" x14ac:dyDescent="0.2">
      <c r="A145">
        <v>144</v>
      </c>
      <c r="B145" t="s">
        <v>1758</v>
      </c>
      <c r="C145">
        <f t="shared" si="8"/>
        <v>15</v>
      </c>
      <c r="D145" t="s">
        <v>1176</v>
      </c>
      <c r="E145" t="s">
        <v>1439</v>
      </c>
      <c r="F145" t="str">
        <f t="shared" si="9"/>
        <v>Luc L'Abbe</v>
      </c>
      <c r="G145" t="s">
        <v>1441</v>
      </c>
      <c r="H145" t="s">
        <v>1442</v>
      </c>
      <c r="I145" t="s">
        <v>501</v>
      </c>
      <c r="J145" t="s">
        <v>1438</v>
      </c>
      <c r="K145" s="1">
        <v>44470</v>
      </c>
      <c r="L145" t="s">
        <v>1443</v>
      </c>
      <c r="M145" t="s">
        <v>1440</v>
      </c>
      <c r="N145">
        <v>615</v>
      </c>
      <c r="P145">
        <v>-1988</v>
      </c>
      <c r="Q145">
        <v>2179</v>
      </c>
      <c r="S145" t="b">
        <f t="shared" si="10"/>
        <v>0</v>
      </c>
      <c r="T145" t="b">
        <f t="shared" si="11"/>
        <v>0</v>
      </c>
    </row>
    <row r="146" spans="1:20" x14ac:dyDescent="0.2">
      <c r="A146">
        <v>145</v>
      </c>
      <c r="B146" t="s">
        <v>1759</v>
      </c>
      <c r="C146">
        <f t="shared" si="8"/>
        <v>15</v>
      </c>
      <c r="D146" t="s">
        <v>1446</v>
      </c>
      <c r="E146" t="s">
        <v>1445</v>
      </c>
      <c r="F146" t="str">
        <f t="shared" si="9"/>
        <v>Jan Bickle</v>
      </c>
      <c r="G146" t="s">
        <v>1449</v>
      </c>
      <c r="H146" t="s">
        <v>1450</v>
      </c>
      <c r="I146" t="s">
        <v>501</v>
      </c>
      <c r="J146" t="s">
        <v>1444</v>
      </c>
      <c r="K146" s="1">
        <v>44500</v>
      </c>
      <c r="L146" t="s">
        <v>1451</v>
      </c>
      <c r="M146" t="s">
        <v>1447</v>
      </c>
      <c r="P146" t="s">
        <v>1448</v>
      </c>
      <c r="Q146">
        <v>950</v>
      </c>
      <c r="S146" t="b">
        <f t="shared" si="10"/>
        <v>0</v>
      </c>
      <c r="T146" t="b">
        <f t="shared" si="11"/>
        <v>0</v>
      </c>
    </row>
    <row r="147" spans="1:20" x14ac:dyDescent="0.2">
      <c r="A147">
        <v>146</v>
      </c>
      <c r="B147" t="s">
        <v>1760</v>
      </c>
      <c r="C147">
        <f t="shared" si="8"/>
        <v>15</v>
      </c>
      <c r="D147" t="s">
        <v>1454</v>
      </c>
      <c r="E147" t="s">
        <v>1453</v>
      </c>
      <c r="F147" t="str">
        <f t="shared" si="9"/>
        <v>Allen Gravel</v>
      </c>
      <c r="G147" t="s">
        <v>1457</v>
      </c>
      <c r="H147" t="s">
        <v>1122</v>
      </c>
      <c r="I147" t="s">
        <v>501</v>
      </c>
      <c r="J147" t="s">
        <v>1452</v>
      </c>
      <c r="K147" s="1">
        <v>44330</v>
      </c>
      <c r="L147" t="s">
        <v>1458</v>
      </c>
      <c r="M147" t="s">
        <v>1455</v>
      </c>
      <c r="N147">
        <v>872</v>
      </c>
      <c r="P147" t="s">
        <v>1456</v>
      </c>
      <c r="Q147">
        <v>7802</v>
      </c>
      <c r="S147" t="b">
        <f t="shared" si="10"/>
        <v>0</v>
      </c>
      <c r="T147" t="b">
        <f t="shared" si="11"/>
        <v>0</v>
      </c>
    </row>
    <row r="148" spans="1:20" x14ac:dyDescent="0.2">
      <c r="A148">
        <v>147</v>
      </c>
      <c r="B148" t="s">
        <v>1761</v>
      </c>
      <c r="C148">
        <f t="shared" si="8"/>
        <v>15</v>
      </c>
      <c r="D148" t="s">
        <v>1460</v>
      </c>
      <c r="E148" t="s">
        <v>1342</v>
      </c>
      <c r="F148" t="str">
        <f t="shared" si="9"/>
        <v>Wally Beaudoin</v>
      </c>
      <c r="G148" t="s">
        <v>1463</v>
      </c>
      <c r="H148" t="s">
        <v>1391</v>
      </c>
      <c r="I148" t="s">
        <v>501</v>
      </c>
      <c r="J148" t="s">
        <v>1459</v>
      </c>
      <c r="K148" s="1">
        <v>44244</v>
      </c>
      <c r="L148" t="s">
        <v>1464</v>
      </c>
      <c r="M148" t="s">
        <v>1461</v>
      </c>
      <c r="N148">
        <v>72047</v>
      </c>
      <c r="P148" t="s">
        <v>1462</v>
      </c>
      <c r="S148" t="b">
        <f t="shared" si="10"/>
        <v>0</v>
      </c>
      <c r="T148" t="b">
        <f t="shared" si="11"/>
        <v>0</v>
      </c>
    </row>
    <row r="149" spans="1:20" x14ac:dyDescent="0.2">
      <c r="A149">
        <v>148</v>
      </c>
      <c r="B149" t="s">
        <v>1762</v>
      </c>
      <c r="C149">
        <f t="shared" si="8"/>
        <v>15</v>
      </c>
      <c r="D149" t="s">
        <v>1467</v>
      </c>
      <c r="E149" t="s">
        <v>1466</v>
      </c>
      <c r="F149" t="str">
        <f t="shared" si="9"/>
        <v>John Livingstone</v>
      </c>
      <c r="G149" t="s">
        <v>1470</v>
      </c>
      <c r="H149" t="s">
        <v>1471</v>
      </c>
      <c r="I149" t="s">
        <v>501</v>
      </c>
      <c r="J149" t="s">
        <v>1465</v>
      </c>
      <c r="K149" s="1">
        <v>44430</v>
      </c>
      <c r="L149" t="s">
        <v>1472</v>
      </c>
      <c r="M149" t="s">
        <v>1468</v>
      </c>
      <c r="N149">
        <v>481</v>
      </c>
      <c r="P149" t="s">
        <v>1469</v>
      </c>
      <c r="Q149">
        <v>6219</v>
      </c>
      <c r="S149" t="b">
        <f t="shared" si="10"/>
        <v>0</v>
      </c>
      <c r="T149" t="b">
        <f t="shared" si="11"/>
        <v>0</v>
      </c>
    </row>
    <row r="150" spans="1:20" x14ac:dyDescent="0.2">
      <c r="A150">
        <v>149</v>
      </c>
      <c r="B150" t="s">
        <v>1763</v>
      </c>
      <c r="C150">
        <f t="shared" si="8"/>
        <v>15</v>
      </c>
      <c r="D150" t="s">
        <v>1475</v>
      </c>
      <c r="E150" t="s">
        <v>1474</v>
      </c>
      <c r="F150" t="str">
        <f t="shared" si="9"/>
        <v>Geoff Dusome</v>
      </c>
      <c r="G150" t="s">
        <v>1478</v>
      </c>
      <c r="H150" t="s">
        <v>1479</v>
      </c>
      <c r="I150" t="s">
        <v>501</v>
      </c>
      <c r="J150" t="s">
        <v>1473</v>
      </c>
      <c r="K150" s="1">
        <v>44500</v>
      </c>
      <c r="L150" t="s">
        <v>1480</v>
      </c>
      <c r="M150" t="s">
        <v>1476</v>
      </c>
      <c r="P150" t="s">
        <v>1477</v>
      </c>
      <c r="Q150">
        <v>4200</v>
      </c>
      <c r="S150" t="b">
        <f t="shared" si="10"/>
        <v>0</v>
      </c>
      <c r="T150" t="b">
        <f t="shared" si="11"/>
        <v>0</v>
      </c>
    </row>
    <row r="151" spans="1:20" x14ac:dyDescent="0.2">
      <c r="A151">
        <v>150</v>
      </c>
      <c r="B151" t="s">
        <v>1764</v>
      </c>
      <c r="C151">
        <f t="shared" si="8"/>
        <v>15</v>
      </c>
      <c r="D151" t="s">
        <v>1483</v>
      </c>
      <c r="E151" t="s">
        <v>1482</v>
      </c>
      <c r="F151" t="str">
        <f t="shared" si="9"/>
        <v>Roshni Sauter Miller</v>
      </c>
      <c r="G151" t="s">
        <v>1486</v>
      </c>
      <c r="H151" t="s">
        <v>1487</v>
      </c>
      <c r="I151" t="s">
        <v>1488</v>
      </c>
      <c r="J151" t="s">
        <v>1481</v>
      </c>
      <c r="K151" s="1">
        <v>44499</v>
      </c>
      <c r="L151" t="s">
        <v>1489</v>
      </c>
      <c r="M151" t="s">
        <v>1484</v>
      </c>
      <c r="P151" t="s">
        <v>1485</v>
      </c>
      <c r="Q151">
        <v>65166</v>
      </c>
      <c r="S151" t="b">
        <f t="shared" si="10"/>
        <v>0</v>
      </c>
      <c r="T151" t="b">
        <f t="shared" si="11"/>
        <v>0</v>
      </c>
    </row>
    <row r="152" spans="1:20" x14ac:dyDescent="0.2">
      <c r="A152">
        <v>151</v>
      </c>
      <c r="B152" t="s">
        <v>1765</v>
      </c>
      <c r="C152">
        <f t="shared" si="8"/>
        <v>15</v>
      </c>
      <c r="D152" t="s">
        <v>1492</v>
      </c>
      <c r="E152" t="s">
        <v>1491</v>
      </c>
      <c r="F152" t="str">
        <f t="shared" si="9"/>
        <v>David Silva</v>
      </c>
      <c r="G152" t="s">
        <v>1494</v>
      </c>
      <c r="H152" t="s">
        <v>1495</v>
      </c>
      <c r="I152" t="s">
        <v>221</v>
      </c>
      <c r="J152" t="s">
        <v>1490</v>
      </c>
      <c r="K152" s="1">
        <v>44500</v>
      </c>
      <c r="L152" t="s">
        <v>1496</v>
      </c>
      <c r="M152" t="s">
        <v>1493</v>
      </c>
      <c r="N152">
        <v>7583</v>
      </c>
      <c r="P152">
        <v>-7165</v>
      </c>
      <c r="Q152">
        <v>84289</v>
      </c>
      <c r="S152" t="b">
        <f t="shared" si="10"/>
        <v>0</v>
      </c>
      <c r="T152" t="b">
        <f t="shared" si="11"/>
        <v>0</v>
      </c>
    </row>
    <row r="153" spans="1:20" x14ac:dyDescent="0.2">
      <c r="A153">
        <v>152</v>
      </c>
      <c r="B153" t="s">
        <v>1766</v>
      </c>
      <c r="C153">
        <f t="shared" si="8"/>
        <v>15</v>
      </c>
      <c r="D153" t="s">
        <v>1499</v>
      </c>
      <c r="E153" t="s">
        <v>1498</v>
      </c>
      <c r="F153" t="str">
        <f t="shared" si="9"/>
        <v>Brian Bergkamp</v>
      </c>
      <c r="G153" t="s">
        <v>1501</v>
      </c>
      <c r="H153" t="s">
        <v>1502</v>
      </c>
      <c r="I153" t="s">
        <v>221</v>
      </c>
      <c r="J153" t="s">
        <v>1497</v>
      </c>
      <c r="K153" s="1">
        <v>44401</v>
      </c>
      <c r="L153" t="s">
        <v>1503</v>
      </c>
      <c r="M153" t="s">
        <v>1500</v>
      </c>
      <c r="N153">
        <v>1064</v>
      </c>
      <c r="P153">
        <v>-4117</v>
      </c>
      <c r="Q153">
        <v>663</v>
      </c>
      <c r="S153" t="b">
        <f t="shared" si="10"/>
        <v>0</v>
      </c>
      <c r="T153" t="b">
        <f t="shared" si="11"/>
        <v>0</v>
      </c>
    </row>
    <row r="154" spans="1:20" x14ac:dyDescent="0.2">
      <c r="A154">
        <v>153</v>
      </c>
      <c r="B154" t="s">
        <v>1767</v>
      </c>
      <c r="C154">
        <f t="shared" si="8"/>
        <v>15</v>
      </c>
      <c r="D154" t="s">
        <v>1506</v>
      </c>
      <c r="E154" t="s">
        <v>1505</v>
      </c>
      <c r="F154" t="str">
        <f t="shared" si="9"/>
        <v>Dean Daamen</v>
      </c>
      <c r="G154" t="s">
        <v>1509</v>
      </c>
      <c r="H154" t="s">
        <v>1510</v>
      </c>
      <c r="I154" t="s">
        <v>221</v>
      </c>
      <c r="J154" t="s">
        <v>1504</v>
      </c>
      <c r="K154" s="1">
        <v>44392</v>
      </c>
      <c r="L154" t="s">
        <v>1511</v>
      </c>
      <c r="M154" t="s">
        <v>1507</v>
      </c>
      <c r="P154" t="s">
        <v>1508</v>
      </c>
      <c r="Q154">
        <v>70486</v>
      </c>
      <c r="S154" t="b">
        <f t="shared" si="10"/>
        <v>0</v>
      </c>
      <c r="T154" t="b">
        <f t="shared" si="11"/>
        <v>0</v>
      </c>
    </row>
    <row r="155" spans="1:20" x14ac:dyDescent="0.2">
      <c r="A155">
        <v>154</v>
      </c>
      <c r="B155" t="s">
        <v>1768</v>
      </c>
      <c r="C155">
        <f t="shared" si="8"/>
        <v>15</v>
      </c>
      <c r="D155" t="s">
        <v>1514</v>
      </c>
      <c r="E155" t="s">
        <v>1513</v>
      </c>
      <c r="F155" t="str">
        <f t="shared" si="9"/>
        <v>Lester Bechte</v>
      </c>
      <c r="G155" t="s">
        <v>1517</v>
      </c>
      <c r="H155" t="s">
        <v>1518</v>
      </c>
      <c r="I155" t="s">
        <v>1244</v>
      </c>
      <c r="J155" t="s">
        <v>1512</v>
      </c>
      <c r="K155" s="1">
        <v>44180</v>
      </c>
      <c r="L155" t="s">
        <v>1519</v>
      </c>
      <c r="M155" t="s">
        <v>1515</v>
      </c>
      <c r="N155">
        <v>87205</v>
      </c>
      <c r="P155" t="s">
        <v>1516</v>
      </c>
      <c r="Q155">
        <v>311</v>
      </c>
      <c r="S155" t="b">
        <f t="shared" si="10"/>
        <v>0</v>
      </c>
      <c r="T155" t="b">
        <f t="shared" si="11"/>
        <v>0</v>
      </c>
    </row>
    <row r="156" spans="1:20" x14ac:dyDescent="0.2">
      <c r="A156">
        <v>155</v>
      </c>
      <c r="B156" t="s">
        <v>1769</v>
      </c>
      <c r="C156">
        <f t="shared" si="8"/>
        <v>15</v>
      </c>
      <c r="D156" t="s">
        <v>1521</v>
      </c>
      <c r="E156" t="s">
        <v>90</v>
      </c>
      <c r="F156" t="str">
        <f t="shared" si="9"/>
        <v>Reinaldo Meyers</v>
      </c>
      <c r="G156" t="s">
        <v>1524</v>
      </c>
      <c r="H156" t="s">
        <v>1525</v>
      </c>
      <c r="I156" t="s">
        <v>1526</v>
      </c>
      <c r="J156" t="s">
        <v>1520</v>
      </c>
      <c r="K156" s="1">
        <v>44458</v>
      </c>
      <c r="L156" t="s">
        <v>1527</v>
      </c>
      <c r="M156" t="s">
        <v>1522</v>
      </c>
      <c r="N156">
        <v>162</v>
      </c>
      <c r="P156" t="s">
        <v>1523</v>
      </c>
      <c r="Q156">
        <v>95752</v>
      </c>
      <c r="S156" t="b">
        <f t="shared" si="10"/>
        <v>0</v>
      </c>
      <c r="T156" t="b">
        <f t="shared" si="11"/>
        <v>0</v>
      </c>
    </row>
    <row r="157" spans="1:20" x14ac:dyDescent="0.2">
      <c r="A157">
        <v>156</v>
      </c>
      <c r="B157" t="s">
        <v>1770</v>
      </c>
      <c r="C157">
        <f t="shared" si="8"/>
        <v>15</v>
      </c>
      <c r="D157" t="s">
        <v>41</v>
      </c>
      <c r="E157" t="s">
        <v>1529</v>
      </c>
      <c r="F157" t="str">
        <f t="shared" si="9"/>
        <v>Linda Peddie-Vasquez</v>
      </c>
      <c r="G157" t="s">
        <v>1532</v>
      </c>
      <c r="H157" t="s">
        <v>1533</v>
      </c>
      <c r="I157" t="s">
        <v>501</v>
      </c>
      <c r="J157" t="s">
        <v>1528</v>
      </c>
      <c r="K157" s="1">
        <v>44254</v>
      </c>
      <c r="L157" t="s">
        <v>1534</v>
      </c>
      <c r="M157" t="s">
        <v>1530</v>
      </c>
      <c r="P157" t="s">
        <v>1531</v>
      </c>
      <c r="S157" t="b">
        <f t="shared" si="10"/>
        <v>0</v>
      </c>
      <c r="T157" t="b">
        <f t="shared" si="11"/>
        <v>0</v>
      </c>
    </row>
    <row r="158" spans="1:20" x14ac:dyDescent="0.2">
      <c r="A158">
        <v>157</v>
      </c>
      <c r="B158" t="s">
        <v>1771</v>
      </c>
      <c r="C158">
        <f t="shared" si="8"/>
        <v>15</v>
      </c>
      <c r="D158" t="s">
        <v>1537</v>
      </c>
      <c r="E158" t="s">
        <v>1536</v>
      </c>
      <c r="F158" t="str">
        <f t="shared" si="9"/>
        <v>Leigh Remecki</v>
      </c>
      <c r="G158" t="s">
        <v>1540</v>
      </c>
      <c r="H158" t="s">
        <v>1541</v>
      </c>
      <c r="I158" t="s">
        <v>501</v>
      </c>
      <c r="J158" t="s">
        <v>1535</v>
      </c>
      <c r="K158" s="1">
        <v>44347</v>
      </c>
      <c r="L158" t="s">
        <v>1542</v>
      </c>
      <c r="M158" t="s">
        <v>1538</v>
      </c>
      <c r="P158" t="s">
        <v>1539</v>
      </c>
      <c r="Q158">
        <v>1242</v>
      </c>
      <c r="S158" t="b">
        <f t="shared" si="10"/>
        <v>0</v>
      </c>
      <c r="T158" t="b">
        <f t="shared" si="11"/>
        <v>0</v>
      </c>
    </row>
    <row r="159" spans="1:20" x14ac:dyDescent="0.2">
      <c r="A159">
        <v>158</v>
      </c>
      <c r="B159" t="s">
        <v>1772</v>
      </c>
      <c r="C159">
        <f t="shared" si="8"/>
        <v>15</v>
      </c>
      <c r="D159" t="s">
        <v>1545</v>
      </c>
      <c r="E159" t="s">
        <v>1544</v>
      </c>
      <c r="F159" t="str">
        <f t="shared" si="9"/>
        <v>Cornelis Wesenberg</v>
      </c>
      <c r="G159" t="s">
        <v>1548</v>
      </c>
      <c r="H159" t="s">
        <v>1260</v>
      </c>
      <c r="I159" t="s">
        <v>501</v>
      </c>
      <c r="J159" t="s">
        <v>1543</v>
      </c>
      <c r="K159" s="1">
        <v>44165</v>
      </c>
      <c r="L159" t="s">
        <v>1549</v>
      </c>
      <c r="M159" t="s">
        <v>1546</v>
      </c>
      <c r="N159">
        <v>3297</v>
      </c>
      <c r="P159" t="s">
        <v>1547</v>
      </c>
      <c r="S159" t="b">
        <f t="shared" si="10"/>
        <v>0</v>
      </c>
      <c r="T159" t="b">
        <f t="shared" si="11"/>
        <v>0</v>
      </c>
    </row>
    <row r="160" spans="1:20" x14ac:dyDescent="0.2">
      <c r="A160">
        <v>159</v>
      </c>
      <c r="B160" t="s">
        <v>1773</v>
      </c>
      <c r="C160">
        <f t="shared" si="8"/>
        <v>15</v>
      </c>
      <c r="D160" t="s">
        <v>1552</v>
      </c>
      <c r="E160" t="s">
        <v>1551</v>
      </c>
      <c r="F160" t="str">
        <f t="shared" si="9"/>
        <v>Alan Kaufman</v>
      </c>
      <c r="G160" t="s">
        <v>1555</v>
      </c>
      <c r="H160" t="s">
        <v>1556</v>
      </c>
      <c r="I160" t="s">
        <v>501</v>
      </c>
      <c r="J160" t="s">
        <v>1550</v>
      </c>
      <c r="K160" s="1">
        <v>44204</v>
      </c>
      <c r="L160" t="s">
        <v>1557</v>
      </c>
      <c r="M160" t="s">
        <v>1553</v>
      </c>
      <c r="N160">
        <v>94616</v>
      </c>
      <c r="P160" t="s">
        <v>1554</v>
      </c>
      <c r="S160" t="b">
        <f t="shared" si="10"/>
        <v>0</v>
      </c>
      <c r="T160" t="b">
        <f t="shared" si="11"/>
        <v>0</v>
      </c>
    </row>
    <row r="161" spans="1:20" x14ac:dyDescent="0.2">
      <c r="A161">
        <v>160</v>
      </c>
      <c r="B161" t="s">
        <v>1774</v>
      </c>
      <c r="C161">
        <f t="shared" si="8"/>
        <v>15</v>
      </c>
      <c r="D161" t="s">
        <v>1467</v>
      </c>
      <c r="E161" t="s">
        <v>1559</v>
      </c>
      <c r="F161" t="str">
        <f t="shared" si="9"/>
        <v>John Enns</v>
      </c>
      <c r="G161" t="s">
        <v>1562</v>
      </c>
      <c r="H161" t="s">
        <v>1220</v>
      </c>
      <c r="I161" t="s">
        <v>501</v>
      </c>
      <c r="J161" t="s">
        <v>1558</v>
      </c>
      <c r="K161" s="1">
        <v>44310</v>
      </c>
      <c r="L161" t="s">
        <v>1563</v>
      </c>
      <c r="M161" t="s">
        <v>1560</v>
      </c>
      <c r="N161">
        <v>2930</v>
      </c>
      <c r="P161" t="s">
        <v>1561</v>
      </c>
      <c r="Q161">
        <v>6764</v>
      </c>
      <c r="S161" t="b">
        <f t="shared" si="10"/>
        <v>0</v>
      </c>
      <c r="T161" t="b">
        <f t="shared" si="11"/>
        <v>0</v>
      </c>
    </row>
    <row r="162" spans="1:20" x14ac:dyDescent="0.2">
      <c r="A162">
        <v>161</v>
      </c>
      <c r="B162" t="s">
        <v>1775</v>
      </c>
      <c r="C162">
        <f t="shared" si="8"/>
        <v>15</v>
      </c>
      <c r="D162" t="s">
        <v>1566</v>
      </c>
      <c r="E162" t="s">
        <v>1565</v>
      </c>
      <c r="F162" t="str">
        <f t="shared" si="9"/>
        <v>Haruki Myers</v>
      </c>
      <c r="G162" t="s">
        <v>1569</v>
      </c>
      <c r="H162" t="s">
        <v>1436</v>
      </c>
      <c r="I162" t="s">
        <v>501</v>
      </c>
      <c r="J162" t="s">
        <v>1564</v>
      </c>
      <c r="K162" s="1">
        <v>44377</v>
      </c>
      <c r="L162" t="s">
        <v>1570</v>
      </c>
      <c r="M162" t="s">
        <v>1567</v>
      </c>
      <c r="N162">
        <v>4691</v>
      </c>
      <c r="P162" t="s">
        <v>1568</v>
      </c>
      <c r="Q162">
        <v>7351</v>
      </c>
      <c r="S162" t="b">
        <f t="shared" si="10"/>
        <v>0</v>
      </c>
      <c r="T162" t="b">
        <f t="shared" si="11"/>
        <v>0</v>
      </c>
    </row>
    <row r="163" spans="1:20" x14ac:dyDescent="0.2">
      <c r="A163">
        <v>162</v>
      </c>
      <c r="B163" t="s">
        <v>1776</v>
      </c>
      <c r="C163">
        <f t="shared" si="8"/>
        <v>15</v>
      </c>
      <c r="D163" t="s">
        <v>1573</v>
      </c>
      <c r="E163" t="s">
        <v>1572</v>
      </c>
      <c r="F163" t="str">
        <f t="shared" si="9"/>
        <v>Phillipe Homburg</v>
      </c>
      <c r="G163" t="s">
        <v>1576</v>
      </c>
      <c r="H163" t="s">
        <v>1577</v>
      </c>
      <c r="I163" t="s">
        <v>221</v>
      </c>
      <c r="J163" t="s">
        <v>1571</v>
      </c>
      <c r="K163" s="1">
        <v>44332</v>
      </c>
      <c r="L163" t="s">
        <v>1578</v>
      </c>
      <c r="M163" t="s">
        <v>1574</v>
      </c>
      <c r="N163">
        <v>37413</v>
      </c>
      <c r="P163" t="s">
        <v>1575</v>
      </c>
      <c r="S163" t="b">
        <f t="shared" si="10"/>
        <v>0</v>
      </c>
      <c r="T163" t="b">
        <f t="shared" si="11"/>
        <v>0</v>
      </c>
    </row>
    <row r="164" spans="1:20" x14ac:dyDescent="0.2">
      <c r="A164">
        <v>163</v>
      </c>
      <c r="B164" t="s">
        <v>1777</v>
      </c>
      <c r="C164">
        <f t="shared" si="8"/>
        <v>15</v>
      </c>
      <c r="D164" t="s">
        <v>1305</v>
      </c>
      <c r="E164" t="s">
        <v>1580</v>
      </c>
      <c r="F164" t="str">
        <f t="shared" si="9"/>
        <v>Donald Ulmer</v>
      </c>
      <c r="G164" t="s">
        <v>1583</v>
      </c>
      <c r="H164" t="s">
        <v>1584</v>
      </c>
      <c r="I164" t="s">
        <v>501</v>
      </c>
      <c r="J164" t="s">
        <v>1579</v>
      </c>
      <c r="K164" s="1">
        <v>44200</v>
      </c>
      <c r="L164" t="s">
        <v>1585</v>
      </c>
      <c r="M164" t="s">
        <v>1581</v>
      </c>
      <c r="P164" t="s">
        <v>1582</v>
      </c>
      <c r="S164" t="b">
        <f t="shared" si="10"/>
        <v>0</v>
      </c>
      <c r="T164" t="b">
        <f t="shared" si="11"/>
        <v>0</v>
      </c>
    </row>
    <row r="165" spans="1:20" x14ac:dyDescent="0.2">
      <c r="A165">
        <v>164</v>
      </c>
      <c r="B165" t="s">
        <v>1778</v>
      </c>
      <c r="C165">
        <f t="shared" si="8"/>
        <v>15</v>
      </c>
      <c r="D165" t="s">
        <v>1588</v>
      </c>
      <c r="E165" t="s">
        <v>1587</v>
      </c>
      <c r="F165" t="str">
        <f t="shared" si="9"/>
        <v>Andre Alarie</v>
      </c>
      <c r="G165" t="s">
        <v>1591</v>
      </c>
      <c r="H165" t="s">
        <v>1592</v>
      </c>
      <c r="I165" t="s">
        <v>501</v>
      </c>
      <c r="J165" t="s">
        <v>1586</v>
      </c>
      <c r="K165" s="1">
        <v>44479</v>
      </c>
      <c r="L165" t="s">
        <v>1593</v>
      </c>
      <c r="M165" t="s">
        <v>1589</v>
      </c>
      <c r="P165" t="s">
        <v>1590</v>
      </c>
      <c r="Q165">
        <v>47188</v>
      </c>
      <c r="S165" t="b">
        <f t="shared" si="10"/>
        <v>0</v>
      </c>
      <c r="T165" t="b">
        <f t="shared" si="11"/>
        <v>0</v>
      </c>
    </row>
    <row r="166" spans="1:20" x14ac:dyDescent="0.2">
      <c r="A166">
        <v>165</v>
      </c>
      <c r="B166" t="s">
        <v>1779</v>
      </c>
      <c r="C166">
        <f t="shared" si="8"/>
        <v>15</v>
      </c>
      <c r="D166" t="s">
        <v>1596</v>
      </c>
      <c r="E166" t="s">
        <v>1595</v>
      </c>
      <c r="F166" t="str">
        <f t="shared" si="9"/>
        <v>Ellen Francis</v>
      </c>
      <c r="G166" t="s">
        <v>1599</v>
      </c>
      <c r="H166" t="s">
        <v>1600</v>
      </c>
      <c r="I166" t="s">
        <v>501</v>
      </c>
      <c r="J166" t="s">
        <v>1594</v>
      </c>
      <c r="K166" s="1">
        <v>44530</v>
      </c>
      <c r="L166" t="s">
        <v>1601</v>
      </c>
      <c r="M166" t="s">
        <v>1597</v>
      </c>
      <c r="N166">
        <v>5013</v>
      </c>
      <c r="P166" t="s">
        <v>1598</v>
      </c>
      <c r="Q166">
        <v>1406</v>
      </c>
      <c r="S166" t="b">
        <f t="shared" si="10"/>
        <v>0</v>
      </c>
      <c r="T166" t="b">
        <f t="shared" si="11"/>
        <v>0</v>
      </c>
    </row>
    <row r="167" spans="1:20" x14ac:dyDescent="0.2">
      <c r="A167">
        <v>166</v>
      </c>
      <c r="B167" t="s">
        <v>1780</v>
      </c>
      <c r="C167">
        <f t="shared" si="8"/>
        <v>15</v>
      </c>
      <c r="D167" t="s">
        <v>1604</v>
      </c>
      <c r="E167" t="s">
        <v>1603</v>
      </c>
      <c r="F167" t="str">
        <f t="shared" si="9"/>
        <v>Ramon Drolet</v>
      </c>
      <c r="G167" t="s">
        <v>1607</v>
      </c>
      <c r="H167" t="s">
        <v>1608</v>
      </c>
      <c r="I167" t="s">
        <v>501</v>
      </c>
      <c r="J167" t="s">
        <v>1602</v>
      </c>
      <c r="K167" s="1">
        <v>44223</v>
      </c>
      <c r="L167" t="s">
        <v>1609</v>
      </c>
      <c r="M167" t="s">
        <v>1605</v>
      </c>
      <c r="N167">
        <v>9422</v>
      </c>
      <c r="P167" t="s">
        <v>1606</v>
      </c>
      <c r="S167" t="b">
        <f t="shared" si="10"/>
        <v>0</v>
      </c>
      <c r="T167" t="b">
        <f t="shared" si="11"/>
        <v>0</v>
      </c>
    </row>
    <row r="168" spans="1:20" x14ac:dyDescent="0.2">
      <c r="A168">
        <v>167</v>
      </c>
      <c r="B168" t="s">
        <v>1781</v>
      </c>
      <c r="C168">
        <f t="shared" si="8"/>
        <v>15</v>
      </c>
      <c r="D168" t="s">
        <v>1612</v>
      </c>
      <c r="E168" t="s">
        <v>1611</v>
      </c>
      <c r="F168" t="str">
        <f t="shared" si="9"/>
        <v>Pierre Belley</v>
      </c>
      <c r="G168" t="s">
        <v>1615</v>
      </c>
      <c r="H168" t="s">
        <v>1122</v>
      </c>
      <c r="I168" t="s">
        <v>501</v>
      </c>
      <c r="J168" t="s">
        <v>1610</v>
      </c>
      <c r="K168" s="1">
        <v>44316</v>
      </c>
      <c r="L168" t="s">
        <v>1616</v>
      </c>
      <c r="M168" t="s">
        <v>1613</v>
      </c>
      <c r="N168">
        <v>535</v>
      </c>
      <c r="P168" t="s">
        <v>1614</v>
      </c>
      <c r="S168" t="b">
        <f t="shared" si="10"/>
        <v>0</v>
      </c>
      <c r="T168" t="b">
        <f t="shared" si="11"/>
        <v>0</v>
      </c>
    </row>
    <row r="169" spans="1:20" x14ac:dyDescent="0.2">
      <c r="A169">
        <v>168</v>
      </c>
      <c r="B169" t="s">
        <v>1782</v>
      </c>
      <c r="C169">
        <f t="shared" si="8"/>
        <v>15</v>
      </c>
      <c r="D169" t="s">
        <v>1272</v>
      </c>
      <c r="E169" t="s">
        <v>1618</v>
      </c>
      <c r="F169" t="str">
        <f t="shared" si="9"/>
        <v>Ron Zimmermann</v>
      </c>
      <c r="G169" t="s">
        <v>1620</v>
      </c>
      <c r="H169" t="s">
        <v>1421</v>
      </c>
      <c r="I169" t="s">
        <v>501</v>
      </c>
      <c r="J169" t="s">
        <v>1617</v>
      </c>
      <c r="K169" s="1">
        <v>44434</v>
      </c>
      <c r="L169" t="s">
        <v>1621</v>
      </c>
      <c r="M169" t="s">
        <v>1619</v>
      </c>
      <c r="N169">
        <v>44117</v>
      </c>
      <c r="P169">
        <v>-8151</v>
      </c>
      <c r="Q169">
        <v>5746</v>
      </c>
      <c r="S169" t="b">
        <f t="shared" si="10"/>
        <v>0</v>
      </c>
      <c r="T169" t="b">
        <f t="shared" si="11"/>
        <v>0</v>
      </c>
    </row>
    <row r="170" spans="1:20" x14ac:dyDescent="0.2">
      <c r="A170">
        <v>169</v>
      </c>
      <c r="B170" t="s">
        <v>1783</v>
      </c>
      <c r="C170">
        <f t="shared" si="8"/>
        <v>15</v>
      </c>
      <c r="D170" t="s">
        <v>1624</v>
      </c>
      <c r="E170" t="s">
        <v>1623</v>
      </c>
      <c r="F170" t="str">
        <f t="shared" si="9"/>
        <v>Francisco Aaram</v>
      </c>
      <c r="G170" t="s">
        <v>1627</v>
      </c>
      <c r="H170" t="s">
        <v>1628</v>
      </c>
      <c r="I170" t="s">
        <v>1629</v>
      </c>
      <c r="J170" t="s">
        <v>1622</v>
      </c>
      <c r="K170" s="1">
        <v>44227</v>
      </c>
      <c r="L170" t="s">
        <v>1630</v>
      </c>
      <c r="M170" t="s">
        <v>1625</v>
      </c>
      <c r="P170" t="s">
        <v>1626</v>
      </c>
      <c r="Q170">
        <v>1302</v>
      </c>
      <c r="S170" t="b">
        <f t="shared" si="10"/>
        <v>0</v>
      </c>
      <c r="T170" t="b">
        <f t="shared" si="11"/>
        <v>0</v>
      </c>
    </row>
    <row r="171" spans="1:20" x14ac:dyDescent="0.2">
      <c r="A171">
        <v>170</v>
      </c>
      <c r="B171" t="s">
        <v>1784</v>
      </c>
      <c r="C171">
        <f t="shared" si="8"/>
        <v>15</v>
      </c>
      <c r="D171" t="s">
        <v>380</v>
      </c>
      <c r="E171" t="s">
        <v>1632</v>
      </c>
      <c r="F171" t="str">
        <f t="shared" si="9"/>
        <v>Bruce Broker</v>
      </c>
      <c r="G171" t="s">
        <v>1634</v>
      </c>
      <c r="H171" t="s">
        <v>1635</v>
      </c>
      <c r="I171" t="s">
        <v>221</v>
      </c>
      <c r="J171" t="s">
        <v>1631</v>
      </c>
      <c r="K171" s="1">
        <v>44269</v>
      </c>
      <c r="L171" t="s">
        <v>1636</v>
      </c>
      <c r="M171" t="s">
        <v>1633</v>
      </c>
      <c r="N171">
        <v>58</v>
      </c>
      <c r="P171">
        <v>-8347</v>
      </c>
      <c r="Q171">
        <v>192</v>
      </c>
      <c r="S171" t="b">
        <f t="shared" si="10"/>
        <v>0</v>
      </c>
      <c r="T171" t="b">
        <f t="shared" si="11"/>
        <v>0</v>
      </c>
    </row>
    <row r="172" spans="1:20" x14ac:dyDescent="0.2">
      <c r="A172">
        <v>171</v>
      </c>
      <c r="B172" t="s">
        <v>1785</v>
      </c>
      <c r="C172">
        <f t="shared" si="8"/>
        <v>15</v>
      </c>
      <c r="D172" t="s">
        <v>1639</v>
      </c>
      <c r="E172" t="s">
        <v>1638</v>
      </c>
      <c r="F172" t="str">
        <f t="shared" si="9"/>
        <v>Garry Mercure</v>
      </c>
      <c r="G172" t="s">
        <v>1642</v>
      </c>
      <c r="H172" t="s">
        <v>1643</v>
      </c>
      <c r="I172" t="s">
        <v>501</v>
      </c>
      <c r="J172" t="s">
        <v>1637</v>
      </c>
      <c r="K172" s="1">
        <v>44256</v>
      </c>
      <c r="L172" t="s">
        <v>1644</v>
      </c>
      <c r="M172" t="s">
        <v>1640</v>
      </c>
      <c r="N172">
        <v>17796</v>
      </c>
      <c r="P172" t="s">
        <v>1641</v>
      </c>
      <c r="S172" t="b">
        <f t="shared" si="10"/>
        <v>0</v>
      </c>
      <c r="T172" t="b">
        <f t="shared" si="11"/>
        <v>0</v>
      </c>
    </row>
    <row r="173" spans="1:20" x14ac:dyDescent="0.2">
      <c r="A173">
        <v>172</v>
      </c>
      <c r="B173" t="s">
        <v>1786</v>
      </c>
      <c r="C173">
        <f t="shared" si="8"/>
        <v>15</v>
      </c>
      <c r="D173" t="s">
        <v>228</v>
      </c>
      <c r="E173" t="s">
        <v>1646</v>
      </c>
      <c r="F173" t="str">
        <f t="shared" si="9"/>
        <v>Howard Paquin</v>
      </c>
      <c r="G173" t="s">
        <v>1649</v>
      </c>
      <c r="H173" t="s">
        <v>1260</v>
      </c>
      <c r="I173" t="s">
        <v>501</v>
      </c>
      <c r="J173" t="s">
        <v>1645</v>
      </c>
      <c r="K173" s="1">
        <v>44359</v>
      </c>
      <c r="L173" t="s">
        <v>1650</v>
      </c>
      <c r="M173" t="s">
        <v>1647</v>
      </c>
      <c r="P173" t="s">
        <v>1648</v>
      </c>
      <c r="Q173">
        <v>8945</v>
      </c>
      <c r="S173" t="b">
        <f t="shared" si="10"/>
        <v>0</v>
      </c>
      <c r="T173" t="b">
        <f t="shared" si="11"/>
        <v>0</v>
      </c>
    </row>
    <row r="174" spans="1:20" x14ac:dyDescent="0.2">
      <c r="A174">
        <v>173</v>
      </c>
      <c r="B174" t="s">
        <v>1787</v>
      </c>
      <c r="C174">
        <f t="shared" si="8"/>
        <v>15</v>
      </c>
      <c r="D174" t="s">
        <v>1653</v>
      </c>
      <c r="E174" t="s">
        <v>1652</v>
      </c>
      <c r="F174" t="str">
        <f t="shared" si="9"/>
        <v>Hamid Hoon</v>
      </c>
      <c r="G174" t="s">
        <v>1656</v>
      </c>
      <c r="H174" t="s">
        <v>1657</v>
      </c>
      <c r="I174" t="s">
        <v>153</v>
      </c>
      <c r="J174" t="s">
        <v>1651</v>
      </c>
      <c r="K174" s="1">
        <v>44375</v>
      </c>
      <c r="L174" t="s">
        <v>1658</v>
      </c>
      <c r="M174" t="s">
        <v>1654</v>
      </c>
      <c r="P174" t="s">
        <v>1655</v>
      </c>
      <c r="Q174">
        <v>4599</v>
      </c>
      <c r="S174" t="b">
        <f t="shared" si="10"/>
        <v>0</v>
      </c>
      <c r="T174" t="b">
        <f t="shared" si="11"/>
        <v>0</v>
      </c>
    </row>
    <row r="175" spans="1:20" x14ac:dyDescent="0.2">
      <c r="A175">
        <v>174</v>
      </c>
      <c r="B175" t="s">
        <v>1788</v>
      </c>
      <c r="C175">
        <f t="shared" si="8"/>
        <v>15</v>
      </c>
      <c r="D175" t="s">
        <v>1661</v>
      </c>
      <c r="E175" t="s">
        <v>1660</v>
      </c>
      <c r="F175" t="str">
        <f t="shared" si="9"/>
        <v>Marie Cook</v>
      </c>
      <c r="G175" t="s">
        <v>1663</v>
      </c>
      <c r="H175" t="s">
        <v>1664</v>
      </c>
      <c r="I175" t="s">
        <v>501</v>
      </c>
      <c r="J175" t="s">
        <v>1659</v>
      </c>
      <c r="K175" s="1">
        <v>44316</v>
      </c>
      <c r="L175" t="s">
        <v>1665</v>
      </c>
      <c r="M175" t="s">
        <v>1662</v>
      </c>
      <c r="N175">
        <v>7727</v>
      </c>
      <c r="P175">
        <v>-8133</v>
      </c>
      <c r="Q175">
        <v>659</v>
      </c>
      <c r="S175" t="b">
        <f t="shared" si="10"/>
        <v>0</v>
      </c>
      <c r="T175" t="b">
        <f t="shared" si="11"/>
        <v>0</v>
      </c>
    </row>
    <row r="176" spans="1:20" x14ac:dyDescent="0.2">
      <c r="A176">
        <v>175</v>
      </c>
      <c r="B176" t="s">
        <v>1789</v>
      </c>
      <c r="C176">
        <f t="shared" si="8"/>
        <v>15</v>
      </c>
      <c r="D176" t="s">
        <v>1402</v>
      </c>
      <c r="E176" t="s">
        <v>1667</v>
      </c>
      <c r="F176" t="str">
        <f t="shared" si="9"/>
        <v>Robert Faccone</v>
      </c>
      <c r="G176" t="s">
        <v>1670</v>
      </c>
      <c r="H176" t="s">
        <v>1671</v>
      </c>
      <c r="I176" t="s">
        <v>501</v>
      </c>
      <c r="J176" t="s">
        <v>1666</v>
      </c>
      <c r="K176" s="1">
        <v>44377</v>
      </c>
      <c r="L176" t="s">
        <v>1672</v>
      </c>
      <c r="M176" t="s">
        <v>1668</v>
      </c>
      <c r="N176">
        <v>557</v>
      </c>
      <c r="P176" t="s">
        <v>1669</v>
      </c>
      <c r="S176" t="b">
        <f t="shared" si="10"/>
        <v>0</v>
      </c>
      <c r="T176" t="b">
        <f t="shared" si="11"/>
        <v>0</v>
      </c>
    </row>
    <row r="177" spans="1:20" x14ac:dyDescent="0.2">
      <c r="A177">
        <v>176</v>
      </c>
      <c r="B177" t="s">
        <v>1790</v>
      </c>
      <c r="C177">
        <f t="shared" si="8"/>
        <v>15</v>
      </c>
      <c r="D177" t="s">
        <v>1675</v>
      </c>
      <c r="E177" t="s">
        <v>1674</v>
      </c>
      <c r="F177" t="str">
        <f t="shared" si="9"/>
        <v>Dave Wadsworth</v>
      </c>
      <c r="G177" t="s">
        <v>1678</v>
      </c>
      <c r="H177" t="s">
        <v>1252</v>
      </c>
      <c r="I177" t="s">
        <v>501</v>
      </c>
      <c r="J177" t="s">
        <v>1673</v>
      </c>
      <c r="K177" s="1">
        <v>44491</v>
      </c>
      <c r="L177" t="s">
        <v>1679</v>
      </c>
      <c r="M177" t="s">
        <v>1676</v>
      </c>
      <c r="N177">
        <v>1464</v>
      </c>
      <c r="P177" t="s">
        <v>1677</v>
      </c>
      <c r="S177" t="b">
        <f t="shared" si="10"/>
        <v>0</v>
      </c>
      <c r="T177" t="b">
        <f t="shared" si="11"/>
        <v>0</v>
      </c>
    </row>
    <row r="178" spans="1:20" x14ac:dyDescent="0.2">
      <c r="A178">
        <v>177</v>
      </c>
      <c r="B178" t="s">
        <v>1791</v>
      </c>
      <c r="C178">
        <f t="shared" si="8"/>
        <v>15</v>
      </c>
      <c r="D178" t="s">
        <v>1682</v>
      </c>
      <c r="E178" t="s">
        <v>1681</v>
      </c>
      <c r="F178" t="str">
        <f t="shared" si="9"/>
        <v>Ross Di Mario</v>
      </c>
      <c r="G178" t="s">
        <v>1684</v>
      </c>
      <c r="H178" t="s">
        <v>1685</v>
      </c>
      <c r="I178" t="s">
        <v>501</v>
      </c>
      <c r="J178" t="s">
        <v>1680</v>
      </c>
      <c r="K178" s="1">
        <v>44316</v>
      </c>
      <c r="L178" t="s">
        <v>1686</v>
      </c>
      <c r="M178">
        <v>-5013</v>
      </c>
      <c r="P178" t="s">
        <v>1683</v>
      </c>
      <c r="Q178">
        <v>4461</v>
      </c>
      <c r="S178" t="b">
        <f t="shared" si="10"/>
        <v>0</v>
      </c>
      <c r="T178" t="b">
        <f t="shared" si="11"/>
        <v>0</v>
      </c>
    </row>
    <row r="179" spans="1:20" x14ac:dyDescent="0.2">
      <c r="A179">
        <v>178</v>
      </c>
      <c r="B179" t="s">
        <v>1792</v>
      </c>
      <c r="C179">
        <f t="shared" si="8"/>
        <v>15</v>
      </c>
      <c r="D179" t="s">
        <v>1467</v>
      </c>
      <c r="E179" t="s">
        <v>1688</v>
      </c>
      <c r="F179" t="str">
        <f t="shared" si="9"/>
        <v>John Hickey</v>
      </c>
      <c r="G179" t="s">
        <v>1691</v>
      </c>
      <c r="H179" t="s">
        <v>1692</v>
      </c>
      <c r="I179" t="s">
        <v>501</v>
      </c>
      <c r="J179" t="s">
        <v>1687</v>
      </c>
      <c r="K179" s="1">
        <v>44500</v>
      </c>
      <c r="L179" t="s">
        <v>1693</v>
      </c>
      <c r="M179" t="s">
        <v>1689</v>
      </c>
      <c r="P179" t="s">
        <v>1690</v>
      </c>
      <c r="Q179">
        <v>871</v>
      </c>
      <c r="S179" t="b">
        <f t="shared" si="10"/>
        <v>0</v>
      </c>
      <c r="T179" t="b">
        <f t="shared" si="11"/>
        <v>0</v>
      </c>
    </row>
    <row r="180" spans="1:20" x14ac:dyDescent="0.2">
      <c r="A180">
        <v>179</v>
      </c>
      <c r="B180" t="s">
        <v>1793</v>
      </c>
      <c r="C180">
        <f t="shared" si="8"/>
        <v>15</v>
      </c>
      <c r="D180" t="s">
        <v>1696</v>
      </c>
      <c r="E180" t="s">
        <v>1695</v>
      </c>
      <c r="F180" t="str">
        <f t="shared" si="9"/>
        <v>Wilhelm Shipley</v>
      </c>
      <c r="G180" t="s">
        <v>1699</v>
      </c>
      <c r="H180" t="s">
        <v>1700</v>
      </c>
      <c r="I180" t="s">
        <v>501</v>
      </c>
      <c r="J180" t="s">
        <v>1694</v>
      </c>
      <c r="K180" s="1">
        <v>44517</v>
      </c>
      <c r="L180" t="s">
        <v>1701</v>
      </c>
      <c r="M180" t="s">
        <v>1697</v>
      </c>
      <c r="P180" t="s">
        <v>1698</v>
      </c>
      <c r="S180" t="b">
        <f t="shared" si="10"/>
        <v>0</v>
      </c>
      <c r="T180" t="b">
        <f t="shared" si="11"/>
        <v>0</v>
      </c>
    </row>
    <row r="181" spans="1:20" x14ac:dyDescent="0.2">
      <c r="A181">
        <v>180</v>
      </c>
      <c r="B181" t="s">
        <v>1794</v>
      </c>
      <c r="C181">
        <f t="shared" si="8"/>
        <v>15</v>
      </c>
      <c r="D181" t="s">
        <v>1492</v>
      </c>
      <c r="E181" t="s">
        <v>1703</v>
      </c>
      <c r="F181" t="str">
        <f t="shared" si="9"/>
        <v>David Desjardins</v>
      </c>
      <c r="G181" t="s">
        <v>1706</v>
      </c>
      <c r="H181" t="s">
        <v>1158</v>
      </c>
      <c r="I181" t="s">
        <v>501</v>
      </c>
      <c r="J181" t="s">
        <v>1702</v>
      </c>
      <c r="K181" s="1">
        <v>44274</v>
      </c>
      <c r="L181" t="s">
        <v>1707</v>
      </c>
      <c r="M181" t="s">
        <v>1704</v>
      </c>
      <c r="N181">
        <v>26</v>
      </c>
      <c r="P181" t="s">
        <v>1705</v>
      </c>
      <c r="S181" t="b">
        <f t="shared" si="10"/>
        <v>0</v>
      </c>
      <c r="T181" t="b">
        <f t="shared" si="11"/>
        <v>0</v>
      </c>
    </row>
    <row r="182" spans="1:20" x14ac:dyDescent="0.2">
      <c r="A182">
        <v>181</v>
      </c>
      <c r="B182" t="s">
        <v>1795</v>
      </c>
      <c r="C182">
        <f t="shared" si="8"/>
        <v>15</v>
      </c>
      <c r="D182" t="s">
        <v>1710</v>
      </c>
      <c r="E182" t="s">
        <v>1709</v>
      </c>
      <c r="F182" t="str">
        <f t="shared" si="9"/>
        <v>Brent McAllister</v>
      </c>
      <c r="G182" t="s">
        <v>1713</v>
      </c>
      <c r="H182" t="s">
        <v>1714</v>
      </c>
      <c r="I182" t="s">
        <v>501</v>
      </c>
      <c r="J182" t="s">
        <v>1708</v>
      </c>
      <c r="K182" s="1">
        <v>44257</v>
      </c>
      <c r="L182" t="s">
        <v>1715</v>
      </c>
      <c r="M182" t="s">
        <v>1711</v>
      </c>
      <c r="P182" t="s">
        <v>1712</v>
      </c>
      <c r="S182" t="b">
        <f t="shared" si="10"/>
        <v>0</v>
      </c>
      <c r="T182" t="b">
        <f t="shared" si="11"/>
        <v>0</v>
      </c>
    </row>
  </sheetData>
  <sortState xmlns:xlrd2="http://schemas.microsoft.com/office/spreadsheetml/2017/richdata2" ref="A2:R103">
    <sortCondition ref="A2:A103"/>
  </sortState>
  <conditionalFormatting sqref="B2:B102 B104:B1048576">
    <cfRule type="containsText" dxfId="4" priority="2" operator="containsText" text=" ">
      <formula>NOT(ISERROR(SEARCH(" ",B2)))</formula>
    </cfRule>
  </conditionalFormatting>
  <hyperlinks>
    <hyperlink ref="J30" r:id="rId1"/>
    <hyperlink ref="J2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A10" sqref="A10"/>
    </sheetView>
  </sheetViews>
  <sheetFormatPr baseColWidth="10" defaultRowHeight="16" x14ac:dyDescent="0.2"/>
  <cols>
    <col min="2" max="2" width="13.33203125" customWidth="1"/>
    <col min="3" max="3" width="12.6640625" customWidth="1"/>
    <col min="4" max="4" width="12.33203125" customWidth="1"/>
    <col min="5" max="5" width="11.1640625" customWidth="1"/>
    <col min="9" max="9" width="18" customWidth="1"/>
    <col min="10" max="10" width="19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1797</v>
      </c>
      <c r="K1" t="s">
        <v>7</v>
      </c>
      <c r="L1" t="s">
        <v>977</v>
      </c>
      <c r="N1" t="s">
        <v>8</v>
      </c>
      <c r="O1" t="s">
        <v>977</v>
      </c>
    </row>
    <row r="2" spans="1:15" x14ac:dyDescent="0.2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20</v>
      </c>
      <c r="I2" s="1">
        <v>44067</v>
      </c>
      <c r="J2" t="s">
        <v>21</v>
      </c>
      <c r="K2" t="s">
        <v>1005</v>
      </c>
      <c r="N2" t="s">
        <v>1094</v>
      </c>
    </row>
    <row r="3" spans="1:15" x14ac:dyDescent="0.2">
      <c r="A3">
        <v>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29</v>
      </c>
      <c r="I3" s="1">
        <v>44309</v>
      </c>
      <c r="J3" t="s">
        <v>30</v>
      </c>
      <c r="K3" t="str">
        <f>LEFT(M3,3)&amp;"-"&amp;MID(M3,4,3)&amp;"-"&amp;RIGHT(M3,4)</f>
        <v>515-343-5776</v>
      </c>
      <c r="M3">
        <v>5153435776</v>
      </c>
      <c r="N3" t="s">
        <v>1050</v>
      </c>
      <c r="O3">
        <v>55073</v>
      </c>
    </row>
    <row r="4" spans="1:15" x14ac:dyDescent="0.2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38</v>
      </c>
      <c r="I4" s="1">
        <v>43915</v>
      </c>
      <c r="J4" t="s">
        <v>39</v>
      </c>
      <c r="K4">
        <v>-1199</v>
      </c>
      <c r="N4" t="s">
        <v>1051</v>
      </c>
    </row>
    <row r="5" spans="1:15" x14ac:dyDescent="0.2">
      <c r="A5">
        <v>4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47</v>
      </c>
      <c r="I5" s="1">
        <v>43984</v>
      </c>
      <c r="J5" t="s">
        <v>48</v>
      </c>
      <c r="K5" t="s">
        <v>1036</v>
      </c>
      <c r="L5">
        <v>12895</v>
      </c>
      <c r="N5">
        <v>-9892</v>
      </c>
      <c r="O5">
        <v>718</v>
      </c>
    </row>
    <row r="6" spans="1:15" x14ac:dyDescent="0.2">
      <c r="A6">
        <v>5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  <c r="H6" t="s">
        <v>57</v>
      </c>
      <c r="I6" s="1">
        <v>44303</v>
      </c>
      <c r="J6" t="s">
        <v>58</v>
      </c>
      <c r="K6" t="s">
        <v>1027</v>
      </c>
      <c r="L6">
        <v>76146</v>
      </c>
      <c r="N6" t="s">
        <v>1073</v>
      </c>
      <c r="O6">
        <v>3492</v>
      </c>
    </row>
    <row r="7" spans="1:15" x14ac:dyDescent="0.2">
      <c r="A7">
        <v>6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67</v>
      </c>
      <c r="I7" s="1">
        <v>43886</v>
      </c>
      <c r="J7" t="s">
        <v>68</v>
      </c>
      <c r="K7" t="s">
        <v>983</v>
      </c>
      <c r="L7">
        <v>88321</v>
      </c>
      <c r="N7" t="s">
        <v>66</v>
      </c>
    </row>
    <row r="8" spans="1:15" x14ac:dyDescent="0.2">
      <c r="A8">
        <v>7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77</v>
      </c>
      <c r="I8" s="1">
        <v>44432</v>
      </c>
      <c r="J8" t="s">
        <v>78</v>
      </c>
      <c r="K8" t="s">
        <v>987</v>
      </c>
      <c r="L8">
        <v>3291</v>
      </c>
      <c r="N8">
        <f>1-247-266-963</f>
        <v>-1475</v>
      </c>
      <c r="O8">
        <v>85074</v>
      </c>
    </row>
    <row r="9" spans="1:15" x14ac:dyDescent="0.2">
      <c r="A9">
        <v>8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87</v>
      </c>
      <c r="I9" s="1">
        <v>44298</v>
      </c>
      <c r="J9" t="s">
        <v>88</v>
      </c>
      <c r="K9" t="s">
        <v>1033</v>
      </c>
      <c r="L9">
        <v>297</v>
      </c>
      <c r="N9" t="s">
        <v>1074</v>
      </c>
      <c r="O9">
        <v>894</v>
      </c>
    </row>
    <row r="10" spans="1:15" x14ac:dyDescent="0.2">
      <c r="A10">
        <v>9</v>
      </c>
      <c r="B10" t="s">
        <v>89</v>
      </c>
      <c r="C10" t="s">
        <v>13</v>
      </c>
      <c r="D10" t="s">
        <v>90</v>
      </c>
      <c r="E10" t="s">
        <v>91</v>
      </c>
      <c r="F10" t="s">
        <v>92</v>
      </c>
      <c r="G10" t="s">
        <v>93</v>
      </c>
      <c r="H10" t="s">
        <v>96</v>
      </c>
      <c r="I10" s="1">
        <v>43843</v>
      </c>
      <c r="J10" t="s">
        <v>97</v>
      </c>
      <c r="K10" t="s">
        <v>969</v>
      </c>
      <c r="L10">
        <v>5772</v>
      </c>
      <c r="N10">
        <f>1-448-910-2276</f>
        <v>-3633</v>
      </c>
    </row>
    <row r="11" spans="1:15" x14ac:dyDescent="0.2">
      <c r="A11">
        <v>10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106</v>
      </c>
      <c r="I11" s="1">
        <v>44508</v>
      </c>
      <c r="J11" t="s">
        <v>107</v>
      </c>
      <c r="K11" t="s">
        <v>1015</v>
      </c>
      <c r="L11">
        <v>459</v>
      </c>
      <c r="N11" t="s">
        <v>1075</v>
      </c>
      <c r="O11">
        <v>38463</v>
      </c>
    </row>
    <row r="12" spans="1:15" x14ac:dyDescent="0.2">
      <c r="A12">
        <v>11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116</v>
      </c>
      <c r="I12" s="1">
        <v>44489</v>
      </c>
      <c r="J12" t="s">
        <v>117</v>
      </c>
      <c r="K12" t="s">
        <v>970</v>
      </c>
      <c r="L12">
        <v>825</v>
      </c>
      <c r="N12" t="s">
        <v>1095</v>
      </c>
    </row>
    <row r="13" spans="1:15" x14ac:dyDescent="0.2">
      <c r="A13">
        <v>12</v>
      </c>
      <c r="B13" t="s">
        <v>118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t="s">
        <v>126</v>
      </c>
      <c r="I13" s="1">
        <v>44164</v>
      </c>
      <c r="J13" t="s">
        <v>127</v>
      </c>
      <c r="K13" t="s">
        <v>978</v>
      </c>
      <c r="N13">
        <f>1-556-888-3485</f>
        <v>-4928</v>
      </c>
      <c r="O13">
        <v>367</v>
      </c>
    </row>
    <row r="14" spans="1:15" x14ac:dyDescent="0.2">
      <c r="A14">
        <v>13</v>
      </c>
      <c r="B14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136</v>
      </c>
      <c r="I14" s="1">
        <v>44532</v>
      </c>
      <c r="J14" t="s">
        <v>137</v>
      </c>
      <c r="K14" t="s">
        <v>1038</v>
      </c>
      <c r="N14" t="s">
        <v>1041</v>
      </c>
    </row>
    <row r="15" spans="1:15" x14ac:dyDescent="0.2">
      <c r="A15">
        <v>14</v>
      </c>
      <c r="B15" t="s">
        <v>138</v>
      </c>
      <c r="C15" t="s">
        <v>139</v>
      </c>
      <c r="D15" t="s">
        <v>140</v>
      </c>
      <c r="E15" t="s">
        <v>141</v>
      </c>
      <c r="F15" t="s">
        <v>142</v>
      </c>
      <c r="G15" t="s">
        <v>143</v>
      </c>
      <c r="H15" t="s">
        <v>146</v>
      </c>
      <c r="I15" s="1">
        <v>44235</v>
      </c>
      <c r="J15" t="s">
        <v>147</v>
      </c>
      <c r="K15" t="s">
        <v>971</v>
      </c>
      <c r="L15">
        <v>62152</v>
      </c>
      <c r="N15">
        <f>1-315-627-1796</f>
        <v>-2737</v>
      </c>
      <c r="O15">
        <v>6784</v>
      </c>
    </row>
    <row r="16" spans="1:15" x14ac:dyDescent="0.2">
      <c r="A16">
        <v>15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156</v>
      </c>
      <c r="I16" s="1">
        <v>44587</v>
      </c>
      <c r="J16" t="s">
        <v>157</v>
      </c>
      <c r="K16" t="s">
        <v>1000</v>
      </c>
      <c r="L16">
        <v>8306</v>
      </c>
      <c r="N16" t="s">
        <v>155</v>
      </c>
      <c r="O16">
        <v>71</v>
      </c>
    </row>
    <row r="17" spans="1:15" x14ac:dyDescent="0.2">
      <c r="A17">
        <v>16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166</v>
      </c>
      <c r="I17" s="1">
        <v>44663</v>
      </c>
      <c r="J17" t="s">
        <v>167</v>
      </c>
      <c r="K17" t="s">
        <v>1011</v>
      </c>
      <c r="L17">
        <v>185</v>
      </c>
      <c r="N17">
        <f>1-600-462-6432</f>
        <v>-7493</v>
      </c>
      <c r="O17">
        <v>5766</v>
      </c>
    </row>
    <row r="18" spans="1:15" x14ac:dyDescent="0.2">
      <c r="A18">
        <v>17</v>
      </c>
      <c r="B18" t="s">
        <v>168</v>
      </c>
      <c r="C18" t="s">
        <v>169</v>
      </c>
      <c r="D18" t="s">
        <v>170</v>
      </c>
      <c r="E18" t="s">
        <v>171</v>
      </c>
      <c r="F18" t="s">
        <v>172</v>
      </c>
      <c r="G18" t="s">
        <v>173</v>
      </c>
      <c r="H18" t="s">
        <v>176</v>
      </c>
      <c r="I18" s="1">
        <v>44265</v>
      </c>
      <c r="J18" t="s">
        <v>177</v>
      </c>
      <c r="K18" t="s">
        <v>1020</v>
      </c>
      <c r="L18">
        <v>9924</v>
      </c>
      <c r="N18" t="s">
        <v>1076</v>
      </c>
    </row>
    <row r="19" spans="1:15" x14ac:dyDescent="0.2">
      <c r="A19">
        <v>18</v>
      </c>
      <c r="B19" t="s">
        <v>178</v>
      </c>
      <c r="C19" t="s">
        <v>179</v>
      </c>
      <c r="D19" t="s">
        <v>130</v>
      </c>
      <c r="E19" t="s">
        <v>180</v>
      </c>
      <c r="F19" t="s">
        <v>181</v>
      </c>
      <c r="G19" t="s">
        <v>182</v>
      </c>
      <c r="H19" t="s">
        <v>185</v>
      </c>
      <c r="I19" s="1">
        <v>44646</v>
      </c>
      <c r="J19" t="s">
        <v>186</v>
      </c>
      <c r="K19" t="s">
        <v>995</v>
      </c>
      <c r="N19" t="s">
        <v>1052</v>
      </c>
      <c r="O19">
        <v>617</v>
      </c>
    </row>
    <row r="20" spans="1:15" x14ac:dyDescent="0.2">
      <c r="A20">
        <v>19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195</v>
      </c>
      <c r="I20" s="1">
        <v>44098</v>
      </c>
      <c r="J20" t="s">
        <v>196</v>
      </c>
      <c r="K20" t="s">
        <v>1024</v>
      </c>
      <c r="L20">
        <v>469</v>
      </c>
      <c r="N20" t="s">
        <v>1042</v>
      </c>
      <c r="O20">
        <v>7491</v>
      </c>
    </row>
    <row r="21" spans="1:15" x14ac:dyDescent="0.2">
      <c r="A21">
        <v>20</v>
      </c>
      <c r="B21" t="s">
        <v>197</v>
      </c>
      <c r="C21" t="s">
        <v>50</v>
      </c>
      <c r="D21" t="s">
        <v>198</v>
      </c>
      <c r="E21" t="s">
        <v>199</v>
      </c>
      <c r="F21" t="s">
        <v>200</v>
      </c>
      <c r="G21" t="s">
        <v>201</v>
      </c>
      <c r="H21" t="s">
        <v>204</v>
      </c>
      <c r="I21" s="1">
        <v>44463</v>
      </c>
      <c r="J21" t="s">
        <v>205</v>
      </c>
      <c r="K21" t="s">
        <v>982</v>
      </c>
      <c r="L21">
        <v>711</v>
      </c>
      <c r="N21" t="s">
        <v>1053</v>
      </c>
      <c r="O21">
        <v>42608</v>
      </c>
    </row>
    <row r="22" spans="1:15" x14ac:dyDescent="0.2">
      <c r="A22">
        <v>21</v>
      </c>
      <c r="B22" t="s">
        <v>206</v>
      </c>
      <c r="C22" t="s">
        <v>207</v>
      </c>
      <c r="D22" t="s">
        <v>208</v>
      </c>
      <c r="E22" t="s">
        <v>209</v>
      </c>
      <c r="F22" t="s">
        <v>210</v>
      </c>
      <c r="G22" t="s">
        <v>211</v>
      </c>
      <c r="H22" t="s">
        <v>214</v>
      </c>
      <c r="I22" s="1">
        <v>44573</v>
      </c>
      <c r="J22" t="s">
        <v>215</v>
      </c>
      <c r="K22" t="s">
        <v>1009</v>
      </c>
      <c r="N22" t="s">
        <v>1054</v>
      </c>
      <c r="O22">
        <v>53076</v>
      </c>
    </row>
    <row r="23" spans="1:15" x14ac:dyDescent="0.2">
      <c r="A23">
        <v>22</v>
      </c>
      <c r="B23" t="s">
        <v>216</v>
      </c>
      <c r="C23" t="s">
        <v>217</v>
      </c>
      <c r="D23" t="s">
        <v>218</v>
      </c>
      <c r="E23" t="s">
        <v>219</v>
      </c>
      <c r="F23" t="s">
        <v>220</v>
      </c>
      <c r="G23" t="s">
        <v>221</v>
      </c>
      <c r="H23" t="s">
        <v>224</v>
      </c>
      <c r="I23" s="1">
        <v>44089</v>
      </c>
      <c r="J23" t="s">
        <v>225</v>
      </c>
      <c r="K23" t="s">
        <v>1028</v>
      </c>
      <c r="L23">
        <v>10611</v>
      </c>
      <c r="N23">
        <f>1-528-175-973</f>
        <v>-1675</v>
      </c>
    </row>
    <row r="24" spans="1:15" x14ac:dyDescent="0.2">
      <c r="A24">
        <v>23</v>
      </c>
      <c r="B24" t="s">
        <v>226</v>
      </c>
      <c r="C24" t="s">
        <v>227</v>
      </c>
      <c r="D24" t="s">
        <v>228</v>
      </c>
      <c r="E24" t="s">
        <v>229</v>
      </c>
      <c r="F24" t="s">
        <v>230</v>
      </c>
      <c r="G24" t="s">
        <v>231</v>
      </c>
      <c r="H24" t="s">
        <v>233</v>
      </c>
      <c r="I24" s="1">
        <v>44062</v>
      </c>
      <c r="J24" t="s">
        <v>234</v>
      </c>
      <c r="K24" t="str">
        <f>LEFT(M24,3)&amp;"-"&amp;MID(M24,4,3)&amp;"-"&amp;RIGHT(M24,4)</f>
        <v>193-508-5151</v>
      </c>
      <c r="M24">
        <v>1935085151</v>
      </c>
      <c r="N24" t="s">
        <v>1055</v>
      </c>
    </row>
    <row r="25" spans="1:15" x14ac:dyDescent="0.2">
      <c r="A25">
        <v>24</v>
      </c>
      <c r="B25" t="s">
        <v>235</v>
      </c>
      <c r="C25" t="s">
        <v>236</v>
      </c>
      <c r="D25" t="s">
        <v>237</v>
      </c>
      <c r="E25" t="s">
        <v>238</v>
      </c>
      <c r="F25" t="s">
        <v>239</v>
      </c>
      <c r="G25" t="s">
        <v>240</v>
      </c>
      <c r="H25" t="s">
        <v>243</v>
      </c>
      <c r="I25" s="1">
        <v>44082</v>
      </c>
      <c r="J25" t="s">
        <v>244</v>
      </c>
      <c r="K25" t="s">
        <v>1007</v>
      </c>
      <c r="L25">
        <v>7538</v>
      </c>
      <c r="N25" t="s">
        <v>1096</v>
      </c>
    </row>
    <row r="26" spans="1:15" x14ac:dyDescent="0.2">
      <c r="A26">
        <v>25</v>
      </c>
      <c r="B26" t="s">
        <v>245</v>
      </c>
      <c r="C26" t="s">
        <v>246</v>
      </c>
      <c r="D26" t="s">
        <v>247</v>
      </c>
      <c r="E26" t="s">
        <v>248</v>
      </c>
      <c r="F26" t="s">
        <v>249</v>
      </c>
      <c r="G26" t="s">
        <v>250</v>
      </c>
      <c r="H26" t="s">
        <v>253</v>
      </c>
      <c r="I26" s="1">
        <v>44292</v>
      </c>
      <c r="J26" t="s">
        <v>254</v>
      </c>
      <c r="K26" t="s">
        <v>986</v>
      </c>
      <c r="L26">
        <v>11004</v>
      </c>
      <c r="N26" t="s">
        <v>252</v>
      </c>
    </row>
    <row r="27" spans="1:15" x14ac:dyDescent="0.2">
      <c r="A27">
        <v>26</v>
      </c>
      <c r="B27" t="s">
        <v>1039</v>
      </c>
      <c r="C27" t="s">
        <v>256</v>
      </c>
      <c r="D27" t="s">
        <v>257</v>
      </c>
      <c r="E27" t="s">
        <v>258</v>
      </c>
      <c r="F27" t="s">
        <v>259</v>
      </c>
      <c r="G27" t="s">
        <v>260</v>
      </c>
      <c r="H27" s="3" t="s">
        <v>967</v>
      </c>
      <c r="I27" s="1">
        <v>44705</v>
      </c>
      <c r="J27" t="s">
        <v>264</v>
      </c>
      <c r="K27" t="s">
        <v>261</v>
      </c>
      <c r="N27" t="s">
        <v>1056</v>
      </c>
    </row>
    <row r="28" spans="1:15" x14ac:dyDescent="0.2">
      <c r="A28">
        <v>27</v>
      </c>
      <c r="B28" t="s">
        <v>265</v>
      </c>
      <c r="C28" t="s">
        <v>266</v>
      </c>
      <c r="D28" t="s">
        <v>267</v>
      </c>
      <c r="E28" t="s">
        <v>268</v>
      </c>
      <c r="F28" t="s">
        <v>269</v>
      </c>
      <c r="G28" t="s">
        <v>270</v>
      </c>
      <c r="H28" t="s">
        <v>273</v>
      </c>
      <c r="I28" s="1">
        <v>44612</v>
      </c>
      <c r="J28" t="s">
        <v>274</v>
      </c>
      <c r="K28" t="s">
        <v>985</v>
      </c>
      <c r="L28">
        <v>4720</v>
      </c>
      <c r="N28" t="s">
        <v>272</v>
      </c>
    </row>
    <row r="29" spans="1:15" x14ac:dyDescent="0.2">
      <c r="A29">
        <v>28</v>
      </c>
      <c r="B29" t="s">
        <v>275</v>
      </c>
      <c r="C29" t="s">
        <v>276</v>
      </c>
      <c r="D29" t="s">
        <v>277</v>
      </c>
      <c r="E29" t="s">
        <v>278</v>
      </c>
      <c r="F29" t="s">
        <v>279</v>
      </c>
      <c r="G29" t="s">
        <v>280</v>
      </c>
      <c r="H29" t="s">
        <v>283</v>
      </c>
      <c r="I29" s="1">
        <v>44707</v>
      </c>
      <c r="J29" t="s">
        <v>284</v>
      </c>
      <c r="K29">
        <f>1-77-121-1558</f>
        <v>-1755</v>
      </c>
      <c r="L29">
        <v>687</v>
      </c>
      <c r="N29" t="s">
        <v>1097</v>
      </c>
      <c r="O29">
        <v>357</v>
      </c>
    </row>
    <row r="30" spans="1:15" x14ac:dyDescent="0.2">
      <c r="A30">
        <v>29</v>
      </c>
      <c r="B30" t="s">
        <v>285</v>
      </c>
      <c r="C30" t="s">
        <v>286</v>
      </c>
      <c r="D30" t="s">
        <v>287</v>
      </c>
      <c r="E30" t="s">
        <v>288</v>
      </c>
      <c r="F30" t="s">
        <v>289</v>
      </c>
      <c r="G30" t="s">
        <v>290</v>
      </c>
      <c r="H30" s="3" t="s">
        <v>968</v>
      </c>
      <c r="I30" s="1">
        <v>44042</v>
      </c>
      <c r="J30" t="s">
        <v>294</v>
      </c>
      <c r="K30" t="s">
        <v>998</v>
      </c>
      <c r="N30">
        <f>1-472-21-4814</f>
        <v>-5306</v>
      </c>
    </row>
    <row r="31" spans="1:15" x14ac:dyDescent="0.2">
      <c r="A31">
        <v>30</v>
      </c>
      <c r="B31" t="s">
        <v>295</v>
      </c>
      <c r="C31" t="s">
        <v>296</v>
      </c>
      <c r="D31" t="s">
        <v>297</v>
      </c>
      <c r="E31" t="s">
        <v>298</v>
      </c>
      <c r="F31" t="s">
        <v>299</v>
      </c>
      <c r="G31" t="s">
        <v>300</v>
      </c>
      <c r="H31" t="s">
        <v>303</v>
      </c>
      <c r="I31" s="1">
        <v>43947</v>
      </c>
      <c r="J31" t="s">
        <v>304</v>
      </c>
      <c r="K31">
        <f>1-472-143-5037</f>
        <v>-5651</v>
      </c>
      <c r="L31">
        <v>884</v>
      </c>
      <c r="N31" t="s">
        <v>1098</v>
      </c>
      <c r="O31">
        <v>68751</v>
      </c>
    </row>
    <row r="32" spans="1:15" x14ac:dyDescent="0.2">
      <c r="A32">
        <v>31</v>
      </c>
      <c r="B32" t="s">
        <v>305</v>
      </c>
      <c r="C32" t="s">
        <v>306</v>
      </c>
      <c r="D32" t="s">
        <v>307</v>
      </c>
      <c r="E32" t="s">
        <v>308</v>
      </c>
      <c r="F32" t="s">
        <v>309</v>
      </c>
      <c r="G32" t="s">
        <v>310</v>
      </c>
      <c r="H32" t="s">
        <v>313</v>
      </c>
      <c r="I32" s="1">
        <v>44454</v>
      </c>
      <c r="J32" t="s">
        <v>314</v>
      </c>
      <c r="K32" t="s">
        <v>972</v>
      </c>
      <c r="L32">
        <v>20714</v>
      </c>
      <c r="N32" t="s">
        <v>1099</v>
      </c>
      <c r="O32">
        <v>680</v>
      </c>
    </row>
    <row r="33" spans="1:15" x14ac:dyDescent="0.2">
      <c r="A33">
        <v>32</v>
      </c>
      <c r="B33" t="s">
        <v>315</v>
      </c>
      <c r="C33" t="s">
        <v>316</v>
      </c>
      <c r="D33" t="s">
        <v>317</v>
      </c>
      <c r="E33" t="s">
        <v>318</v>
      </c>
      <c r="F33" t="s">
        <v>319</v>
      </c>
      <c r="G33" t="s">
        <v>320</v>
      </c>
      <c r="H33" t="s">
        <v>323</v>
      </c>
      <c r="I33" s="1">
        <v>44574</v>
      </c>
      <c r="J33" t="s">
        <v>324</v>
      </c>
      <c r="K33" t="s">
        <v>321</v>
      </c>
      <c r="N33" t="s">
        <v>1043</v>
      </c>
      <c r="O33">
        <v>4684</v>
      </c>
    </row>
    <row r="34" spans="1:15" x14ac:dyDescent="0.2">
      <c r="A34">
        <v>33</v>
      </c>
      <c r="B34" t="s">
        <v>325</v>
      </c>
      <c r="C34" t="s">
        <v>326</v>
      </c>
      <c r="D34" t="s">
        <v>327</v>
      </c>
      <c r="E34" t="s">
        <v>328</v>
      </c>
      <c r="F34" t="s">
        <v>329</v>
      </c>
      <c r="G34" t="s">
        <v>330</v>
      </c>
      <c r="H34" t="s">
        <v>332</v>
      </c>
      <c r="I34" s="1">
        <v>44310</v>
      </c>
      <c r="J34" t="s">
        <v>333</v>
      </c>
      <c r="K34" t="str">
        <f>LEFT(M34,3)&amp;"-"&amp;MID(M34,4,3)&amp;"-"&amp;RIGHT(M34,4)</f>
        <v>407-724-5425</v>
      </c>
      <c r="M34">
        <v>4077245425</v>
      </c>
      <c r="N34" t="s">
        <v>1100</v>
      </c>
    </row>
    <row r="35" spans="1:15" x14ac:dyDescent="0.2">
      <c r="A35">
        <v>34</v>
      </c>
      <c r="B35" t="s">
        <v>334</v>
      </c>
      <c r="C35" t="s">
        <v>335</v>
      </c>
      <c r="D35" t="s">
        <v>336</v>
      </c>
      <c r="E35" t="s">
        <v>337</v>
      </c>
      <c r="F35" t="s">
        <v>338</v>
      </c>
      <c r="G35" t="s">
        <v>339</v>
      </c>
      <c r="H35" t="s">
        <v>341</v>
      </c>
      <c r="I35" s="1">
        <v>44460</v>
      </c>
      <c r="J35" t="s">
        <v>342</v>
      </c>
      <c r="K35" t="str">
        <f>LEFT(M35,3)&amp;"-"&amp;MID(M35,4,3)&amp;"-"&amp;RIGHT(M35,4)</f>
        <v>630-364-3286</v>
      </c>
      <c r="M35">
        <v>6303643286</v>
      </c>
      <c r="N35" t="s">
        <v>1057</v>
      </c>
      <c r="O35">
        <v>277</v>
      </c>
    </row>
    <row r="36" spans="1:15" x14ac:dyDescent="0.2">
      <c r="A36">
        <v>35</v>
      </c>
      <c r="B36" t="s">
        <v>343</v>
      </c>
      <c r="C36" t="s">
        <v>149</v>
      </c>
      <c r="D36" t="s">
        <v>344</v>
      </c>
      <c r="E36" t="s">
        <v>345</v>
      </c>
      <c r="F36" t="s">
        <v>346</v>
      </c>
      <c r="G36" t="s">
        <v>347</v>
      </c>
      <c r="H36" t="s">
        <v>349</v>
      </c>
      <c r="I36" s="1">
        <v>44503</v>
      </c>
      <c r="J36" t="s">
        <v>350</v>
      </c>
      <c r="K36">
        <f>1-586-217-359</f>
        <v>-1161</v>
      </c>
      <c r="L36">
        <v>6317</v>
      </c>
      <c r="N36">
        <v>-2419</v>
      </c>
      <c r="O36">
        <v>944</v>
      </c>
    </row>
    <row r="37" spans="1:15" x14ac:dyDescent="0.2">
      <c r="A37">
        <v>36</v>
      </c>
      <c r="B37" t="s">
        <v>351</v>
      </c>
      <c r="C37" t="s">
        <v>352</v>
      </c>
      <c r="D37" t="s">
        <v>353</v>
      </c>
      <c r="E37" t="s">
        <v>354</v>
      </c>
      <c r="F37" t="s">
        <v>355</v>
      </c>
      <c r="G37" t="s">
        <v>356</v>
      </c>
      <c r="H37" t="s">
        <v>359</v>
      </c>
      <c r="I37" s="1">
        <v>44565</v>
      </c>
      <c r="J37" t="s">
        <v>360</v>
      </c>
      <c r="K37" t="s">
        <v>1029</v>
      </c>
      <c r="L37">
        <v>6087</v>
      </c>
      <c r="N37" t="s">
        <v>1044</v>
      </c>
      <c r="O37">
        <v>21881</v>
      </c>
    </row>
    <row r="38" spans="1:15" x14ac:dyDescent="0.2">
      <c r="A38">
        <v>37</v>
      </c>
      <c r="B38" t="s">
        <v>361</v>
      </c>
      <c r="C38" t="s">
        <v>362</v>
      </c>
      <c r="D38" t="s">
        <v>363</v>
      </c>
      <c r="E38" t="s">
        <v>364</v>
      </c>
      <c r="F38" t="s">
        <v>365</v>
      </c>
      <c r="G38" t="s">
        <v>366</v>
      </c>
      <c r="H38" t="s">
        <v>369</v>
      </c>
      <c r="I38" s="1">
        <v>44418</v>
      </c>
      <c r="J38" t="s">
        <v>370</v>
      </c>
      <c r="K38" t="s">
        <v>992</v>
      </c>
      <c r="N38" t="s">
        <v>368</v>
      </c>
      <c r="O38">
        <v>12424</v>
      </c>
    </row>
    <row r="39" spans="1:15" ht="17" x14ac:dyDescent="0.2">
      <c r="A39">
        <v>38</v>
      </c>
      <c r="B39" t="s">
        <v>371</v>
      </c>
      <c r="C39" t="s">
        <v>372</v>
      </c>
      <c r="D39" t="s">
        <v>373</v>
      </c>
      <c r="E39" t="s">
        <v>374</v>
      </c>
      <c r="F39" t="s">
        <v>375</v>
      </c>
      <c r="G39" t="s">
        <v>376</v>
      </c>
      <c r="H39" t="s">
        <v>377</v>
      </c>
      <c r="I39" s="1">
        <v>44251</v>
      </c>
      <c r="J39" t="s">
        <v>378</v>
      </c>
      <c r="K39" t="str">
        <f>LEFT(M39,3)&amp;"-"&amp;MID(M39,4,3)&amp;"-"&amp;RIGHT(M39,4)</f>
        <v>720-841-7020</v>
      </c>
      <c r="M39">
        <v>7208417020</v>
      </c>
      <c r="N39" s="4" t="str">
        <f>LEFT(P39,3)&amp;"-"&amp;MID(P39,4,3)&amp;"-"&amp;RIGHT(P39,4)</f>
        <v>--</v>
      </c>
      <c r="O39">
        <v>3486</v>
      </c>
    </row>
    <row r="40" spans="1:15" x14ac:dyDescent="0.2">
      <c r="A40">
        <v>39</v>
      </c>
      <c r="B40" t="s">
        <v>379</v>
      </c>
      <c r="C40" t="s">
        <v>380</v>
      </c>
      <c r="D40" t="s">
        <v>381</v>
      </c>
      <c r="E40" t="s">
        <v>382</v>
      </c>
      <c r="F40" t="s">
        <v>383</v>
      </c>
      <c r="G40" t="s">
        <v>384</v>
      </c>
      <c r="H40" t="s">
        <v>387</v>
      </c>
      <c r="I40" s="1">
        <v>44491</v>
      </c>
      <c r="J40" t="s">
        <v>388</v>
      </c>
      <c r="K40" t="s">
        <v>385</v>
      </c>
      <c r="N40" t="s">
        <v>1077</v>
      </c>
      <c r="O40">
        <v>8891</v>
      </c>
    </row>
    <row r="41" spans="1:15" x14ac:dyDescent="0.2">
      <c r="A41">
        <v>40</v>
      </c>
      <c r="B41" t="s">
        <v>389</v>
      </c>
      <c r="C41" t="s">
        <v>390</v>
      </c>
      <c r="D41" t="s">
        <v>391</v>
      </c>
      <c r="E41" t="s">
        <v>392</v>
      </c>
      <c r="F41" t="s">
        <v>393</v>
      </c>
      <c r="G41" t="s">
        <v>394</v>
      </c>
      <c r="H41" t="s">
        <v>397</v>
      </c>
      <c r="I41" s="1">
        <v>44501</v>
      </c>
      <c r="J41" t="s">
        <v>398</v>
      </c>
      <c r="K41" t="s">
        <v>1022</v>
      </c>
      <c r="L41">
        <v>158</v>
      </c>
      <c r="N41" t="s">
        <v>1058</v>
      </c>
      <c r="O41">
        <v>566</v>
      </c>
    </row>
    <row r="42" spans="1:15" x14ac:dyDescent="0.2">
      <c r="A42">
        <v>41</v>
      </c>
      <c r="B42" t="s">
        <v>399</v>
      </c>
      <c r="C42" t="s">
        <v>400</v>
      </c>
      <c r="D42" t="s">
        <v>401</v>
      </c>
      <c r="E42" t="s">
        <v>402</v>
      </c>
      <c r="F42" t="s">
        <v>403</v>
      </c>
      <c r="G42" t="s">
        <v>45</v>
      </c>
      <c r="H42" t="s">
        <v>406</v>
      </c>
      <c r="I42" s="1">
        <v>44114</v>
      </c>
      <c r="J42" t="s">
        <v>407</v>
      </c>
      <c r="K42" t="s">
        <v>1017</v>
      </c>
      <c r="N42" t="s">
        <v>1101</v>
      </c>
      <c r="O42">
        <v>665</v>
      </c>
    </row>
    <row r="43" spans="1:15" x14ac:dyDescent="0.2">
      <c r="A43">
        <v>42</v>
      </c>
      <c r="B43" t="s">
        <v>408</v>
      </c>
      <c r="C43" t="s">
        <v>409</v>
      </c>
      <c r="D43" t="s">
        <v>410</v>
      </c>
      <c r="E43" t="s">
        <v>411</v>
      </c>
      <c r="F43" t="s">
        <v>412</v>
      </c>
      <c r="G43" t="s">
        <v>413</v>
      </c>
      <c r="H43" t="s">
        <v>416</v>
      </c>
      <c r="I43" s="1">
        <v>44447</v>
      </c>
      <c r="J43" t="s">
        <v>417</v>
      </c>
      <c r="K43" t="s">
        <v>1035</v>
      </c>
      <c r="N43" t="s">
        <v>1102</v>
      </c>
      <c r="O43">
        <v>4636</v>
      </c>
    </row>
    <row r="44" spans="1:15" x14ac:dyDescent="0.2">
      <c r="A44">
        <v>43</v>
      </c>
      <c r="B44" s="2" t="s">
        <v>418</v>
      </c>
      <c r="C44" t="s">
        <v>419</v>
      </c>
      <c r="D44" t="s">
        <v>420</v>
      </c>
      <c r="E44" t="s">
        <v>421</v>
      </c>
      <c r="F44" t="s">
        <v>422</v>
      </c>
      <c r="G44" t="s">
        <v>423</v>
      </c>
      <c r="H44" t="s">
        <v>426</v>
      </c>
      <c r="I44" s="1">
        <v>44178</v>
      </c>
      <c r="J44" t="s">
        <v>427</v>
      </c>
      <c r="K44" t="s">
        <v>984</v>
      </c>
      <c r="L44">
        <v>1869</v>
      </c>
      <c r="N44" t="s">
        <v>1059</v>
      </c>
      <c r="O44">
        <v>2329</v>
      </c>
    </row>
    <row r="45" spans="1:15" x14ac:dyDescent="0.2">
      <c r="A45">
        <v>44</v>
      </c>
      <c r="B45" t="s">
        <v>428</v>
      </c>
      <c r="C45" t="s">
        <v>429</v>
      </c>
      <c r="D45" t="s">
        <v>430</v>
      </c>
      <c r="E45" t="s">
        <v>431</v>
      </c>
      <c r="F45" t="s">
        <v>432</v>
      </c>
      <c r="G45" t="s">
        <v>84</v>
      </c>
      <c r="H45" t="s">
        <v>435</v>
      </c>
      <c r="I45" s="1">
        <v>44696</v>
      </c>
      <c r="J45" t="s">
        <v>436</v>
      </c>
      <c r="K45" t="s">
        <v>1030</v>
      </c>
      <c r="L45">
        <v>701</v>
      </c>
      <c r="N45" t="s">
        <v>1103</v>
      </c>
      <c r="O45">
        <v>571</v>
      </c>
    </row>
    <row r="46" spans="1:15" x14ac:dyDescent="0.2">
      <c r="A46">
        <v>45</v>
      </c>
      <c r="B46" t="s">
        <v>437</v>
      </c>
      <c r="C46" t="s">
        <v>438</v>
      </c>
      <c r="D46" t="s">
        <v>439</v>
      </c>
      <c r="E46" t="s">
        <v>440</v>
      </c>
      <c r="F46" t="s">
        <v>441</v>
      </c>
      <c r="G46" t="s">
        <v>442</v>
      </c>
      <c r="H46" t="s">
        <v>445</v>
      </c>
      <c r="I46" s="1">
        <v>44536</v>
      </c>
      <c r="J46" t="s">
        <v>446</v>
      </c>
      <c r="K46" t="s">
        <v>980</v>
      </c>
      <c r="N46">
        <f>1-431-28-3337</f>
        <v>-3795</v>
      </c>
      <c r="O46">
        <v>7313</v>
      </c>
    </row>
    <row r="47" spans="1:15" x14ac:dyDescent="0.2">
      <c r="A47">
        <v>46</v>
      </c>
      <c r="B47" t="s">
        <v>447</v>
      </c>
      <c r="C47" t="s">
        <v>448</v>
      </c>
      <c r="D47" t="s">
        <v>449</v>
      </c>
      <c r="E47" t="s">
        <v>450</v>
      </c>
      <c r="F47" t="s">
        <v>451</v>
      </c>
      <c r="G47" t="s">
        <v>452</v>
      </c>
      <c r="H47" t="s">
        <v>455</v>
      </c>
      <c r="I47" s="1">
        <v>44013</v>
      </c>
      <c r="J47" t="s">
        <v>456</v>
      </c>
      <c r="K47" t="s">
        <v>1001</v>
      </c>
      <c r="N47" t="s">
        <v>1060</v>
      </c>
      <c r="O47">
        <v>26241</v>
      </c>
    </row>
    <row r="48" spans="1:15" x14ac:dyDescent="0.2">
      <c r="A48">
        <v>47</v>
      </c>
      <c r="B48" t="s">
        <v>457</v>
      </c>
      <c r="C48" t="s">
        <v>458</v>
      </c>
      <c r="D48" t="s">
        <v>459</v>
      </c>
      <c r="E48" t="s">
        <v>460</v>
      </c>
      <c r="F48" t="s">
        <v>461</v>
      </c>
      <c r="G48" t="s">
        <v>462</v>
      </c>
      <c r="H48" t="s">
        <v>465</v>
      </c>
      <c r="I48" s="1">
        <v>43944</v>
      </c>
      <c r="J48" t="s">
        <v>466</v>
      </c>
      <c r="K48" t="s">
        <v>1021</v>
      </c>
      <c r="L48">
        <v>269</v>
      </c>
      <c r="N48" t="s">
        <v>1045</v>
      </c>
    </row>
    <row r="49" spans="1:15" x14ac:dyDescent="0.2">
      <c r="A49">
        <v>48</v>
      </c>
      <c r="B49" t="s">
        <v>467</v>
      </c>
      <c r="C49" t="s">
        <v>468</v>
      </c>
      <c r="D49" t="s">
        <v>469</v>
      </c>
      <c r="E49" t="s">
        <v>470</v>
      </c>
      <c r="F49" t="s">
        <v>471</v>
      </c>
      <c r="G49" t="s">
        <v>472</v>
      </c>
      <c r="H49" t="s">
        <v>475</v>
      </c>
      <c r="I49" s="1">
        <v>44631</v>
      </c>
      <c r="J49" t="s">
        <v>476</v>
      </c>
      <c r="K49" t="s">
        <v>473</v>
      </c>
      <c r="N49" t="s">
        <v>1078</v>
      </c>
      <c r="O49">
        <v>32790</v>
      </c>
    </row>
    <row r="50" spans="1:15" x14ac:dyDescent="0.2">
      <c r="A50">
        <v>49</v>
      </c>
      <c r="B50" t="s">
        <v>477</v>
      </c>
      <c r="C50" t="s">
        <v>478</v>
      </c>
      <c r="D50" t="s">
        <v>479</v>
      </c>
      <c r="E50" t="s">
        <v>480</v>
      </c>
      <c r="F50" t="s">
        <v>481</v>
      </c>
      <c r="G50" t="s">
        <v>482</v>
      </c>
      <c r="H50" t="s">
        <v>485</v>
      </c>
      <c r="I50" s="1">
        <v>44630</v>
      </c>
      <c r="J50" t="s">
        <v>486</v>
      </c>
      <c r="K50" t="s">
        <v>1016</v>
      </c>
      <c r="L50">
        <v>524</v>
      </c>
      <c r="N50">
        <f>1-28-691-7497</f>
        <v>-8215</v>
      </c>
    </row>
    <row r="51" spans="1:15" x14ac:dyDescent="0.2">
      <c r="A51">
        <v>50</v>
      </c>
      <c r="B51" t="s">
        <v>487</v>
      </c>
      <c r="C51" t="s">
        <v>488</v>
      </c>
      <c r="D51" t="s">
        <v>489</v>
      </c>
      <c r="E51" t="s">
        <v>490</v>
      </c>
      <c r="F51" t="s">
        <v>491</v>
      </c>
      <c r="G51" t="s">
        <v>270</v>
      </c>
      <c r="H51" t="s">
        <v>494</v>
      </c>
      <c r="I51" s="1">
        <v>44532</v>
      </c>
      <c r="J51" t="s">
        <v>495</v>
      </c>
      <c r="K51" t="s">
        <v>988</v>
      </c>
      <c r="L51">
        <v>29481</v>
      </c>
      <c r="N51" t="s">
        <v>1061</v>
      </c>
    </row>
    <row r="52" spans="1:15" x14ac:dyDescent="0.2">
      <c r="A52">
        <v>51</v>
      </c>
      <c r="B52" t="s">
        <v>496</v>
      </c>
      <c r="C52" t="s">
        <v>497</v>
      </c>
      <c r="D52" t="s">
        <v>498</v>
      </c>
      <c r="E52" t="s">
        <v>499</v>
      </c>
      <c r="F52" t="s">
        <v>500</v>
      </c>
      <c r="G52" t="s">
        <v>501</v>
      </c>
      <c r="H52" t="s">
        <v>504</v>
      </c>
      <c r="I52" s="1">
        <v>44274</v>
      </c>
      <c r="J52" t="s">
        <v>505</v>
      </c>
      <c r="K52">
        <f>1-323-239-1456</f>
        <v>-2017</v>
      </c>
      <c r="L52">
        <v>96168</v>
      </c>
      <c r="N52" t="s">
        <v>1046</v>
      </c>
    </row>
    <row r="53" spans="1:15" x14ac:dyDescent="0.2">
      <c r="A53">
        <v>52</v>
      </c>
      <c r="B53" t="s">
        <v>506</v>
      </c>
      <c r="C53" t="s">
        <v>507</v>
      </c>
      <c r="D53" t="s">
        <v>508</v>
      </c>
      <c r="E53" t="s">
        <v>509</v>
      </c>
      <c r="F53" t="s">
        <v>510</v>
      </c>
      <c r="G53" t="s">
        <v>511</v>
      </c>
      <c r="H53" t="s">
        <v>514</v>
      </c>
      <c r="I53" s="1">
        <v>44282</v>
      </c>
      <c r="J53" t="s">
        <v>515</v>
      </c>
      <c r="K53" t="s">
        <v>512</v>
      </c>
      <c r="N53" t="s">
        <v>1104</v>
      </c>
      <c r="O53">
        <v>6287</v>
      </c>
    </row>
    <row r="54" spans="1:15" x14ac:dyDescent="0.2">
      <c r="A54">
        <v>53</v>
      </c>
      <c r="B54" t="s">
        <v>516</v>
      </c>
      <c r="C54" t="s">
        <v>517</v>
      </c>
      <c r="D54" t="s">
        <v>518</v>
      </c>
      <c r="E54" t="s">
        <v>519</v>
      </c>
      <c r="F54" t="s">
        <v>520</v>
      </c>
      <c r="G54" t="s">
        <v>521</v>
      </c>
      <c r="H54" t="s">
        <v>524</v>
      </c>
      <c r="I54" s="1">
        <v>44263</v>
      </c>
      <c r="J54" t="s">
        <v>525</v>
      </c>
      <c r="K54" t="s">
        <v>1006</v>
      </c>
      <c r="L54">
        <v>70040</v>
      </c>
      <c r="N54" t="s">
        <v>1047</v>
      </c>
      <c r="O54">
        <v>729</v>
      </c>
    </row>
    <row r="55" spans="1:15" x14ac:dyDescent="0.2">
      <c r="A55">
        <v>54</v>
      </c>
      <c r="B55" t="s">
        <v>526</v>
      </c>
      <c r="C55" t="s">
        <v>527</v>
      </c>
      <c r="D55" t="s">
        <v>528</v>
      </c>
      <c r="E55" t="s">
        <v>529</v>
      </c>
      <c r="F55" t="s">
        <v>530</v>
      </c>
      <c r="G55" t="s">
        <v>531</v>
      </c>
      <c r="H55" t="s">
        <v>534</v>
      </c>
      <c r="I55" s="1">
        <v>44119</v>
      </c>
      <c r="J55" t="s">
        <v>535</v>
      </c>
      <c r="K55" t="s">
        <v>1034</v>
      </c>
      <c r="L55">
        <v>24810</v>
      </c>
      <c r="N55" t="s">
        <v>1079</v>
      </c>
      <c r="O55">
        <v>571</v>
      </c>
    </row>
    <row r="56" spans="1:15" x14ac:dyDescent="0.2">
      <c r="A56">
        <v>55</v>
      </c>
      <c r="B56" t="s">
        <v>536</v>
      </c>
      <c r="C56" t="s">
        <v>537</v>
      </c>
      <c r="D56" t="s">
        <v>538</v>
      </c>
      <c r="E56" t="s">
        <v>539</v>
      </c>
      <c r="F56" t="s">
        <v>540</v>
      </c>
      <c r="G56" t="s">
        <v>541</v>
      </c>
      <c r="H56" t="s">
        <v>544</v>
      </c>
      <c r="I56" s="1">
        <v>44574</v>
      </c>
      <c r="J56" t="s">
        <v>545</v>
      </c>
      <c r="K56" t="s">
        <v>1014</v>
      </c>
      <c r="N56" t="s">
        <v>1080</v>
      </c>
      <c r="O56">
        <v>17</v>
      </c>
    </row>
    <row r="57" spans="1:15" x14ac:dyDescent="0.2">
      <c r="A57">
        <v>56</v>
      </c>
      <c r="B57" t="s">
        <v>546</v>
      </c>
      <c r="C57" t="s">
        <v>547</v>
      </c>
      <c r="D57" t="s">
        <v>548</v>
      </c>
      <c r="E57" t="s">
        <v>549</v>
      </c>
      <c r="F57" t="s">
        <v>550</v>
      </c>
      <c r="G57" t="s">
        <v>551</v>
      </c>
      <c r="H57" t="s">
        <v>553</v>
      </c>
      <c r="I57" s="1">
        <v>43976</v>
      </c>
      <c r="J57" t="s">
        <v>554</v>
      </c>
      <c r="K57" t="str">
        <f>LEFT(M57,3)&amp;"-"&amp;MID(M57,4,3)&amp;"-"&amp;RIGHT(M57,4)</f>
        <v>223-927-1999</v>
      </c>
      <c r="M57">
        <v>2239271999</v>
      </c>
      <c r="N57" t="s">
        <v>1081</v>
      </c>
      <c r="O57">
        <v>2417</v>
      </c>
    </row>
    <row r="58" spans="1:15" x14ac:dyDescent="0.2">
      <c r="A58">
        <v>57</v>
      </c>
      <c r="B58" t="s">
        <v>555</v>
      </c>
      <c r="C58" t="s">
        <v>556</v>
      </c>
      <c r="D58" t="s">
        <v>557</v>
      </c>
      <c r="E58" t="s">
        <v>558</v>
      </c>
      <c r="F58" t="s">
        <v>559</v>
      </c>
      <c r="G58" t="s">
        <v>560</v>
      </c>
      <c r="H58" t="s">
        <v>562</v>
      </c>
      <c r="I58" s="1">
        <v>44221</v>
      </c>
      <c r="J58" t="s">
        <v>563</v>
      </c>
      <c r="K58" t="str">
        <f>LEFT(M58,3)&amp;"-"&amp;MID(M58,4,3)&amp;"-"&amp;RIGHT(M58,4)</f>
        <v>450-037-0767</v>
      </c>
      <c r="M58">
        <v>4500370767</v>
      </c>
      <c r="N58" t="s">
        <v>1082</v>
      </c>
    </row>
    <row r="59" spans="1:15" x14ac:dyDescent="0.2">
      <c r="A59">
        <v>58</v>
      </c>
      <c r="B59" t="s">
        <v>564</v>
      </c>
      <c r="C59" t="s">
        <v>565</v>
      </c>
      <c r="D59" t="s">
        <v>566</v>
      </c>
      <c r="E59" t="s">
        <v>567</v>
      </c>
      <c r="F59" t="s">
        <v>568</v>
      </c>
      <c r="G59" t="s">
        <v>482</v>
      </c>
      <c r="H59" t="s">
        <v>571</v>
      </c>
      <c r="I59" s="1">
        <v>44272</v>
      </c>
      <c r="J59" t="s">
        <v>572</v>
      </c>
      <c r="K59" t="s">
        <v>993</v>
      </c>
      <c r="L59">
        <v>8794</v>
      </c>
      <c r="N59" t="s">
        <v>1105</v>
      </c>
    </row>
    <row r="60" spans="1:15" x14ac:dyDescent="0.2">
      <c r="A60">
        <v>59</v>
      </c>
      <c r="B60" t="s">
        <v>573</v>
      </c>
      <c r="C60" t="s">
        <v>574</v>
      </c>
      <c r="D60" t="s">
        <v>575</v>
      </c>
      <c r="E60" t="s">
        <v>576</v>
      </c>
      <c r="F60" t="s">
        <v>577</v>
      </c>
      <c r="G60" t="s">
        <v>192</v>
      </c>
      <c r="H60" t="s">
        <v>580</v>
      </c>
      <c r="I60" s="1">
        <v>44150</v>
      </c>
      <c r="J60" t="s">
        <v>581</v>
      </c>
      <c r="K60" t="s">
        <v>1025</v>
      </c>
      <c r="L60">
        <v>310</v>
      </c>
      <c r="N60" t="s">
        <v>1106</v>
      </c>
      <c r="O60">
        <v>614</v>
      </c>
    </row>
    <row r="61" spans="1:15" x14ac:dyDescent="0.2">
      <c r="A61">
        <v>60</v>
      </c>
      <c r="B61" t="s">
        <v>582</v>
      </c>
      <c r="C61" t="s">
        <v>583</v>
      </c>
      <c r="D61" t="s">
        <v>584</v>
      </c>
      <c r="E61" t="s">
        <v>585</v>
      </c>
      <c r="F61" t="s">
        <v>586</v>
      </c>
      <c r="G61" t="s">
        <v>587</v>
      </c>
      <c r="H61" t="s">
        <v>590</v>
      </c>
      <c r="I61" s="1">
        <v>44185</v>
      </c>
      <c r="J61" t="s">
        <v>591</v>
      </c>
      <c r="K61" t="s">
        <v>1003</v>
      </c>
      <c r="L61">
        <v>2022</v>
      </c>
      <c r="N61" t="s">
        <v>589</v>
      </c>
      <c r="O61">
        <v>1326</v>
      </c>
    </row>
    <row r="62" spans="1:15" x14ac:dyDescent="0.2">
      <c r="A62">
        <v>61</v>
      </c>
      <c r="B62" t="s">
        <v>592</v>
      </c>
      <c r="C62" t="s">
        <v>593</v>
      </c>
      <c r="D62" t="s">
        <v>594</v>
      </c>
      <c r="E62" t="s">
        <v>595</v>
      </c>
      <c r="F62" t="s">
        <v>596</v>
      </c>
      <c r="G62" t="s">
        <v>597</v>
      </c>
      <c r="H62" t="s">
        <v>600</v>
      </c>
      <c r="I62" s="1">
        <v>44064</v>
      </c>
      <c r="J62" t="s">
        <v>601</v>
      </c>
      <c r="K62" t="s">
        <v>1018</v>
      </c>
      <c r="L62">
        <v>611</v>
      </c>
      <c r="N62" t="s">
        <v>1083</v>
      </c>
    </row>
    <row r="63" spans="1:15" x14ac:dyDescent="0.2">
      <c r="A63">
        <v>62</v>
      </c>
      <c r="B63" t="s">
        <v>602</v>
      </c>
      <c r="C63" t="s">
        <v>603</v>
      </c>
      <c r="D63" t="s">
        <v>604</v>
      </c>
      <c r="E63" t="s">
        <v>605</v>
      </c>
      <c r="F63" t="s">
        <v>606</v>
      </c>
      <c r="G63" t="s">
        <v>133</v>
      </c>
      <c r="H63" t="s">
        <v>609</v>
      </c>
      <c r="I63" s="1">
        <v>44175</v>
      </c>
      <c r="J63" t="s">
        <v>610</v>
      </c>
      <c r="K63" t="s">
        <v>1008</v>
      </c>
      <c r="L63">
        <v>8373</v>
      </c>
      <c r="N63">
        <f>1-386-458-8944</f>
        <v>-9787</v>
      </c>
      <c r="O63">
        <v>66800</v>
      </c>
    </row>
    <row r="64" spans="1:15" x14ac:dyDescent="0.2">
      <c r="A64">
        <v>63</v>
      </c>
      <c r="B64" t="s">
        <v>611</v>
      </c>
      <c r="C64" t="s">
        <v>612</v>
      </c>
      <c r="D64" t="s">
        <v>613</v>
      </c>
      <c r="E64" t="s">
        <v>614</v>
      </c>
      <c r="F64" t="s">
        <v>615</v>
      </c>
      <c r="G64" t="s">
        <v>616</v>
      </c>
      <c r="H64" t="s">
        <v>619</v>
      </c>
      <c r="I64" s="1">
        <v>44644</v>
      </c>
      <c r="J64" t="s">
        <v>620</v>
      </c>
      <c r="K64">
        <f>1-235-657-1073</f>
        <v>-1964</v>
      </c>
      <c r="L64">
        <v>6306</v>
      </c>
      <c r="N64" t="s">
        <v>1062</v>
      </c>
      <c r="O64">
        <v>4995</v>
      </c>
    </row>
    <row r="65" spans="1:15" x14ac:dyDescent="0.2">
      <c r="A65">
        <v>64</v>
      </c>
      <c r="B65" t="s">
        <v>621</v>
      </c>
      <c r="C65" t="s">
        <v>622</v>
      </c>
      <c r="D65" t="s">
        <v>623</v>
      </c>
      <c r="E65" t="s">
        <v>190</v>
      </c>
      <c r="F65" t="s">
        <v>624</v>
      </c>
      <c r="G65" t="s">
        <v>221</v>
      </c>
      <c r="H65" t="s">
        <v>627</v>
      </c>
      <c r="I65" s="1">
        <v>44696</v>
      </c>
      <c r="J65" t="s">
        <v>628</v>
      </c>
      <c r="K65" t="s">
        <v>625</v>
      </c>
      <c r="N65">
        <f>1-288-552-4666</f>
        <v>-5505</v>
      </c>
    </row>
    <row r="66" spans="1:15" x14ac:dyDescent="0.2">
      <c r="A66">
        <v>65</v>
      </c>
      <c r="B66" t="s">
        <v>629</v>
      </c>
      <c r="C66" t="s">
        <v>630</v>
      </c>
      <c r="D66" t="s">
        <v>631</v>
      </c>
      <c r="E66" t="s">
        <v>632</v>
      </c>
      <c r="F66" t="s">
        <v>633</v>
      </c>
      <c r="G66" t="s">
        <v>634</v>
      </c>
      <c r="H66" t="s">
        <v>637</v>
      </c>
      <c r="I66" s="1">
        <v>44198</v>
      </c>
      <c r="J66" t="s">
        <v>638</v>
      </c>
      <c r="K66">
        <f>1-158-951-4131</f>
        <v>-5239</v>
      </c>
      <c r="L66">
        <v>53578</v>
      </c>
      <c r="N66" t="s">
        <v>1084</v>
      </c>
      <c r="O66">
        <v>649</v>
      </c>
    </row>
    <row r="67" spans="1:15" ht="17" x14ac:dyDescent="0.2">
      <c r="A67">
        <v>66</v>
      </c>
      <c r="B67" t="s">
        <v>639</v>
      </c>
      <c r="C67" t="s">
        <v>640</v>
      </c>
      <c r="D67" t="s">
        <v>641</v>
      </c>
      <c r="E67" t="s">
        <v>642</v>
      </c>
      <c r="F67" t="s">
        <v>643</v>
      </c>
      <c r="G67" t="s">
        <v>644</v>
      </c>
      <c r="H67" t="s">
        <v>646</v>
      </c>
      <c r="I67" s="1">
        <v>44309</v>
      </c>
      <c r="J67" t="s">
        <v>647</v>
      </c>
      <c r="K67" t="s">
        <v>1010</v>
      </c>
      <c r="N67" s="4" t="str">
        <f>LEFT(P67,3)&amp;"-"&amp;MID(P67,4,3)&amp;"-"&amp;RIGHT(P67,4)</f>
        <v>--</v>
      </c>
    </row>
    <row r="68" spans="1:15" x14ac:dyDescent="0.2">
      <c r="A68">
        <v>67</v>
      </c>
      <c r="B68" t="s">
        <v>648</v>
      </c>
      <c r="C68" t="s">
        <v>649</v>
      </c>
      <c r="D68" t="s">
        <v>650</v>
      </c>
      <c r="E68" t="s">
        <v>651</v>
      </c>
      <c r="F68" t="s">
        <v>652</v>
      </c>
      <c r="G68" t="s">
        <v>653</v>
      </c>
      <c r="H68" t="s">
        <v>656</v>
      </c>
      <c r="I68" s="1">
        <v>43850</v>
      </c>
      <c r="J68" t="s">
        <v>657</v>
      </c>
      <c r="K68" t="s">
        <v>1026</v>
      </c>
      <c r="L68">
        <v>46009</v>
      </c>
      <c r="N68" t="s">
        <v>655</v>
      </c>
      <c r="O68">
        <v>60</v>
      </c>
    </row>
    <row r="69" spans="1:15" x14ac:dyDescent="0.2">
      <c r="A69">
        <v>68</v>
      </c>
      <c r="B69" t="s">
        <v>658</v>
      </c>
      <c r="C69" t="s">
        <v>316</v>
      </c>
      <c r="D69" t="s">
        <v>659</v>
      </c>
      <c r="E69" t="s">
        <v>660</v>
      </c>
      <c r="F69" t="s">
        <v>661</v>
      </c>
      <c r="G69" t="s">
        <v>662</v>
      </c>
      <c r="H69" t="s">
        <v>665</v>
      </c>
      <c r="I69" s="1">
        <v>44061</v>
      </c>
      <c r="J69" t="s">
        <v>666</v>
      </c>
      <c r="K69" t="s">
        <v>990</v>
      </c>
      <c r="L69">
        <v>2258</v>
      </c>
      <c r="N69" t="s">
        <v>1063</v>
      </c>
      <c r="O69">
        <v>8516</v>
      </c>
    </row>
    <row r="70" spans="1:15" x14ac:dyDescent="0.2">
      <c r="A70">
        <v>69</v>
      </c>
      <c r="B70" t="s">
        <v>667</v>
      </c>
      <c r="C70" t="s">
        <v>668</v>
      </c>
      <c r="D70" t="s">
        <v>669</v>
      </c>
      <c r="E70" t="s">
        <v>670</v>
      </c>
      <c r="F70" t="s">
        <v>671</v>
      </c>
      <c r="G70" t="s">
        <v>672</v>
      </c>
      <c r="H70" t="s">
        <v>675</v>
      </c>
      <c r="I70" s="1">
        <v>44227</v>
      </c>
      <c r="J70" t="s">
        <v>676</v>
      </c>
      <c r="K70" t="s">
        <v>1004</v>
      </c>
      <c r="L70">
        <v>14184</v>
      </c>
      <c r="N70">
        <f>1-439-171-1846</f>
        <v>-2455</v>
      </c>
    </row>
    <row r="71" spans="1:15" x14ac:dyDescent="0.2">
      <c r="A71">
        <v>70</v>
      </c>
      <c r="B71" t="s">
        <v>677</v>
      </c>
      <c r="C71" t="s">
        <v>678</v>
      </c>
      <c r="D71" t="s">
        <v>679</v>
      </c>
      <c r="E71" t="s">
        <v>680</v>
      </c>
      <c r="F71" t="s">
        <v>681</v>
      </c>
      <c r="G71" t="s">
        <v>501</v>
      </c>
      <c r="H71" t="s">
        <v>683</v>
      </c>
      <c r="I71" s="1">
        <v>43864</v>
      </c>
      <c r="J71" t="s">
        <v>684</v>
      </c>
      <c r="K71" t="str">
        <f>LEFT(M71,3)&amp;"-"&amp;MID(M71,4,3)&amp;"-"&amp;RIGHT(M71,4)</f>
        <v>697-774-5822</v>
      </c>
      <c r="M71">
        <v>6977745822</v>
      </c>
      <c r="N71" t="s">
        <v>682</v>
      </c>
    </row>
    <row r="72" spans="1:15" x14ac:dyDescent="0.2">
      <c r="A72">
        <v>71</v>
      </c>
      <c r="B72" t="s">
        <v>685</v>
      </c>
      <c r="C72" t="s">
        <v>686</v>
      </c>
      <c r="D72" t="s">
        <v>687</v>
      </c>
      <c r="E72" t="s">
        <v>688</v>
      </c>
      <c r="F72" t="s">
        <v>689</v>
      </c>
      <c r="G72" t="s">
        <v>690</v>
      </c>
      <c r="H72" t="s">
        <v>693</v>
      </c>
      <c r="I72" s="1">
        <v>44247</v>
      </c>
      <c r="J72" t="s">
        <v>694</v>
      </c>
      <c r="K72" t="s">
        <v>973</v>
      </c>
      <c r="L72">
        <v>76668</v>
      </c>
      <c r="N72" t="s">
        <v>1064</v>
      </c>
      <c r="O72">
        <v>157</v>
      </c>
    </row>
    <row r="73" spans="1:15" ht="17" x14ac:dyDescent="0.2">
      <c r="A73">
        <v>72</v>
      </c>
      <c r="B73" t="s">
        <v>695</v>
      </c>
      <c r="C73" t="s">
        <v>528</v>
      </c>
      <c r="D73" t="s">
        <v>696</v>
      </c>
      <c r="E73" t="s">
        <v>697</v>
      </c>
      <c r="F73" t="s">
        <v>698</v>
      </c>
      <c r="G73" t="s">
        <v>699</v>
      </c>
      <c r="H73" t="s">
        <v>701</v>
      </c>
      <c r="I73" s="1">
        <v>43884</v>
      </c>
      <c r="J73" t="s">
        <v>702</v>
      </c>
      <c r="K73" t="s">
        <v>700</v>
      </c>
      <c r="N73" s="4" t="str">
        <f>LEFT(P73,3)&amp;"-"&amp;MID(P73,4,3)&amp;"-"&amp;RIGHT(P73,4)</f>
        <v>--</v>
      </c>
    </row>
    <row r="74" spans="1:15" x14ac:dyDescent="0.2">
      <c r="A74">
        <v>73</v>
      </c>
      <c r="B74" t="s">
        <v>703</v>
      </c>
      <c r="C74" t="s">
        <v>704</v>
      </c>
      <c r="D74" t="s">
        <v>705</v>
      </c>
      <c r="E74" t="s">
        <v>706</v>
      </c>
      <c r="F74" t="s">
        <v>707</v>
      </c>
      <c r="G74" t="s">
        <v>310</v>
      </c>
      <c r="H74" t="s">
        <v>710</v>
      </c>
      <c r="I74" s="1">
        <v>44065</v>
      </c>
      <c r="J74" t="s">
        <v>711</v>
      </c>
      <c r="K74" t="s">
        <v>1037</v>
      </c>
      <c r="L74">
        <v>92406</v>
      </c>
      <c r="N74" t="s">
        <v>1085</v>
      </c>
      <c r="O74">
        <v>5721</v>
      </c>
    </row>
    <row r="75" spans="1:15" x14ac:dyDescent="0.2">
      <c r="A75">
        <v>74</v>
      </c>
      <c r="B75" t="s">
        <v>712</v>
      </c>
      <c r="C75" t="s">
        <v>713</v>
      </c>
      <c r="D75" t="s">
        <v>714</v>
      </c>
      <c r="E75" t="s">
        <v>715</v>
      </c>
      <c r="F75" t="s">
        <v>716</v>
      </c>
      <c r="G75" t="s">
        <v>717</v>
      </c>
      <c r="H75" t="s">
        <v>720</v>
      </c>
      <c r="I75" s="1">
        <v>43870</v>
      </c>
      <c r="J75" t="s">
        <v>721</v>
      </c>
      <c r="K75" t="s">
        <v>1019</v>
      </c>
      <c r="L75">
        <v>69878</v>
      </c>
      <c r="N75" t="s">
        <v>1065</v>
      </c>
    </row>
    <row r="76" spans="1:15" x14ac:dyDescent="0.2">
      <c r="A76">
        <v>75</v>
      </c>
      <c r="B76" t="s">
        <v>722</v>
      </c>
      <c r="C76" t="s">
        <v>723</v>
      </c>
      <c r="D76" t="s">
        <v>724</v>
      </c>
      <c r="E76" t="s">
        <v>725</v>
      </c>
      <c r="F76" t="s">
        <v>726</v>
      </c>
      <c r="G76" t="s">
        <v>376</v>
      </c>
      <c r="H76" t="s">
        <v>729</v>
      </c>
      <c r="I76" s="1">
        <v>44576</v>
      </c>
      <c r="J76" t="s">
        <v>730</v>
      </c>
      <c r="K76" t="s">
        <v>1032</v>
      </c>
      <c r="L76">
        <v>4407</v>
      </c>
      <c r="N76" t="s">
        <v>1086</v>
      </c>
      <c r="O76">
        <v>6092</v>
      </c>
    </row>
    <row r="77" spans="1:15" x14ac:dyDescent="0.2">
      <c r="A77">
        <v>76</v>
      </c>
      <c r="B77" t="s">
        <v>731</v>
      </c>
      <c r="C77" t="s">
        <v>732</v>
      </c>
      <c r="D77" t="s">
        <v>733</v>
      </c>
      <c r="E77" t="s">
        <v>734</v>
      </c>
      <c r="F77" t="s">
        <v>735</v>
      </c>
      <c r="G77" t="s">
        <v>736</v>
      </c>
      <c r="H77" t="s">
        <v>739</v>
      </c>
      <c r="I77" s="1">
        <v>44023</v>
      </c>
      <c r="J77" t="s">
        <v>740</v>
      </c>
      <c r="K77">
        <f>1-768-182-6014</f>
        <v>-6963</v>
      </c>
      <c r="L77">
        <v>14336</v>
      </c>
      <c r="N77" t="s">
        <v>1048</v>
      </c>
    </row>
    <row r="78" spans="1:15" x14ac:dyDescent="0.2">
      <c r="A78">
        <v>77</v>
      </c>
      <c r="B78" t="s">
        <v>741</v>
      </c>
      <c r="C78" t="s">
        <v>742</v>
      </c>
      <c r="D78" t="s">
        <v>743</v>
      </c>
      <c r="E78" t="s">
        <v>744</v>
      </c>
      <c r="F78" t="s">
        <v>745</v>
      </c>
      <c r="G78" t="s">
        <v>746</v>
      </c>
      <c r="H78" t="s">
        <v>749</v>
      </c>
      <c r="I78" s="1">
        <v>44401</v>
      </c>
      <c r="J78" t="s">
        <v>750</v>
      </c>
      <c r="K78" t="s">
        <v>979</v>
      </c>
      <c r="N78" t="s">
        <v>1087</v>
      </c>
      <c r="O78">
        <v>8578</v>
      </c>
    </row>
    <row r="79" spans="1:15" x14ac:dyDescent="0.2">
      <c r="A79">
        <v>78</v>
      </c>
      <c r="B79" t="s">
        <v>751</v>
      </c>
      <c r="C79" t="s">
        <v>752</v>
      </c>
      <c r="D79" t="s">
        <v>753</v>
      </c>
      <c r="E79" t="s">
        <v>754</v>
      </c>
      <c r="F79" t="s">
        <v>755</v>
      </c>
      <c r="G79" t="s">
        <v>756</v>
      </c>
      <c r="H79" t="s">
        <v>758</v>
      </c>
      <c r="I79" s="1">
        <v>44125</v>
      </c>
      <c r="J79" t="s">
        <v>759</v>
      </c>
      <c r="K79" t="str">
        <f>LEFT(M79,3)&amp;"-"&amp;MID(M79,4,3)&amp;"-"&amp;RIGHT(M79,4)</f>
        <v>504-077-1311</v>
      </c>
      <c r="M79">
        <v>5040771311</v>
      </c>
      <c r="N79" t="s">
        <v>1066</v>
      </c>
      <c r="O79">
        <v>4581</v>
      </c>
    </row>
    <row r="80" spans="1:15" x14ac:dyDescent="0.2">
      <c r="A80">
        <v>79</v>
      </c>
      <c r="B80" t="s">
        <v>760</v>
      </c>
      <c r="C80" t="s">
        <v>761</v>
      </c>
      <c r="D80" t="s">
        <v>762</v>
      </c>
      <c r="E80" t="s">
        <v>763</v>
      </c>
      <c r="F80" t="s">
        <v>764</v>
      </c>
      <c r="G80" t="s">
        <v>765</v>
      </c>
      <c r="H80" t="s">
        <v>768</v>
      </c>
      <c r="I80" s="1">
        <v>43990</v>
      </c>
      <c r="J80" t="s">
        <v>769</v>
      </c>
      <c r="K80" t="s">
        <v>1002</v>
      </c>
      <c r="L80">
        <v>553</v>
      </c>
      <c r="N80">
        <f>1-809-862-5566</f>
        <v>-7236</v>
      </c>
      <c r="O80">
        <v>13881</v>
      </c>
    </row>
    <row r="81" spans="1:15" x14ac:dyDescent="0.2">
      <c r="A81">
        <v>80</v>
      </c>
      <c r="B81" t="s">
        <v>770</v>
      </c>
      <c r="C81" t="s">
        <v>771</v>
      </c>
      <c r="D81" t="s">
        <v>772</v>
      </c>
      <c r="E81" t="s">
        <v>773</v>
      </c>
      <c r="F81" t="s">
        <v>774</v>
      </c>
      <c r="G81" t="s">
        <v>775</v>
      </c>
      <c r="H81" t="s">
        <v>778</v>
      </c>
      <c r="I81" s="1">
        <v>44093</v>
      </c>
      <c r="J81" t="s">
        <v>779</v>
      </c>
      <c r="K81" t="s">
        <v>994</v>
      </c>
      <c r="L81">
        <v>51468</v>
      </c>
      <c r="N81" t="s">
        <v>1107</v>
      </c>
      <c r="O81">
        <v>2284</v>
      </c>
    </row>
    <row r="82" spans="1:15" x14ac:dyDescent="0.2">
      <c r="A82">
        <v>81</v>
      </c>
      <c r="B82" t="s">
        <v>780</v>
      </c>
      <c r="C82" t="s">
        <v>781</v>
      </c>
      <c r="D82" t="s">
        <v>782</v>
      </c>
      <c r="E82" t="s">
        <v>783</v>
      </c>
      <c r="F82" t="s">
        <v>784</v>
      </c>
      <c r="G82" t="s">
        <v>785</v>
      </c>
      <c r="H82" t="s">
        <v>788</v>
      </c>
      <c r="I82" s="1">
        <v>44513</v>
      </c>
      <c r="J82" t="s">
        <v>789</v>
      </c>
      <c r="K82" t="s">
        <v>1012</v>
      </c>
      <c r="N82" t="s">
        <v>1108</v>
      </c>
      <c r="O82">
        <v>5614</v>
      </c>
    </row>
    <row r="83" spans="1:15" x14ac:dyDescent="0.2">
      <c r="A83">
        <v>82</v>
      </c>
      <c r="B83" t="s">
        <v>790</v>
      </c>
      <c r="C83" t="s">
        <v>791</v>
      </c>
      <c r="D83" t="s">
        <v>792</v>
      </c>
      <c r="E83" t="s">
        <v>793</v>
      </c>
      <c r="F83" t="s">
        <v>794</v>
      </c>
      <c r="G83" t="s">
        <v>290</v>
      </c>
      <c r="H83" t="s">
        <v>797</v>
      </c>
      <c r="I83" s="1">
        <v>44451</v>
      </c>
      <c r="J83" t="s">
        <v>798</v>
      </c>
      <c r="K83" t="s">
        <v>997</v>
      </c>
      <c r="N83" t="s">
        <v>1067</v>
      </c>
      <c r="O83">
        <v>11543</v>
      </c>
    </row>
    <row r="84" spans="1:15" x14ac:dyDescent="0.2">
      <c r="A84">
        <v>83</v>
      </c>
      <c r="B84" t="s">
        <v>799</v>
      </c>
      <c r="C84" t="s">
        <v>800</v>
      </c>
      <c r="D84" t="s">
        <v>801</v>
      </c>
      <c r="E84" t="s">
        <v>802</v>
      </c>
      <c r="F84" t="s">
        <v>803</v>
      </c>
      <c r="G84" t="s">
        <v>804</v>
      </c>
      <c r="H84" t="s">
        <v>807</v>
      </c>
      <c r="I84" s="1">
        <v>44193</v>
      </c>
      <c r="J84" t="s">
        <v>808</v>
      </c>
      <c r="K84" t="s">
        <v>996</v>
      </c>
      <c r="N84" t="s">
        <v>1088</v>
      </c>
    </row>
    <row r="85" spans="1:15" x14ac:dyDescent="0.2">
      <c r="A85">
        <v>84</v>
      </c>
      <c r="B85" t="s">
        <v>809</v>
      </c>
      <c r="C85" t="s">
        <v>810</v>
      </c>
      <c r="D85" t="s">
        <v>811</v>
      </c>
      <c r="E85" t="s">
        <v>812</v>
      </c>
      <c r="F85" t="s">
        <v>813</v>
      </c>
      <c r="G85" t="s">
        <v>163</v>
      </c>
      <c r="H85" t="s">
        <v>815</v>
      </c>
      <c r="I85" s="1">
        <v>44515</v>
      </c>
      <c r="J85" t="s">
        <v>816</v>
      </c>
      <c r="K85" t="str">
        <f>LEFT(M85,3)&amp;"-"&amp;MID(M85,4,3)&amp;"-"&amp;RIGHT(M85,4)</f>
        <v>827-570-2958</v>
      </c>
      <c r="M85">
        <v>8275702958</v>
      </c>
      <c r="N85" t="s">
        <v>1049</v>
      </c>
      <c r="O85">
        <v>5488</v>
      </c>
    </row>
    <row r="86" spans="1:15" ht="17" x14ac:dyDescent="0.2">
      <c r="A86">
        <v>85</v>
      </c>
      <c r="B86" t="s">
        <v>817</v>
      </c>
      <c r="C86" t="s">
        <v>818</v>
      </c>
      <c r="D86" t="s">
        <v>819</v>
      </c>
      <c r="E86" t="s">
        <v>820</v>
      </c>
      <c r="F86" t="s">
        <v>821</v>
      </c>
      <c r="G86" t="s">
        <v>822</v>
      </c>
      <c r="H86" t="s">
        <v>824</v>
      </c>
      <c r="I86" s="1">
        <v>44610</v>
      </c>
      <c r="J86" t="s">
        <v>826</v>
      </c>
      <c r="K86" t="s">
        <v>1031</v>
      </c>
      <c r="L86">
        <v>7918</v>
      </c>
      <c r="N86" s="4" t="str">
        <f>LEFT(P86,3)&amp;"-"&amp;MID(P86,4,3)&amp;"-"&amp;RIGHT(P86,4)</f>
        <v>--</v>
      </c>
      <c r="O86">
        <v>58947</v>
      </c>
    </row>
    <row r="87" spans="1:15" x14ac:dyDescent="0.2">
      <c r="A87">
        <v>86</v>
      </c>
      <c r="B87" t="s">
        <v>827</v>
      </c>
      <c r="C87" t="s">
        <v>828</v>
      </c>
      <c r="D87" t="s">
        <v>829</v>
      </c>
      <c r="E87" t="s">
        <v>830</v>
      </c>
      <c r="F87" t="s">
        <v>831</v>
      </c>
      <c r="G87" t="s">
        <v>832</v>
      </c>
      <c r="H87" t="s">
        <v>835</v>
      </c>
      <c r="I87" s="1">
        <v>44694</v>
      </c>
      <c r="J87" t="s">
        <v>836</v>
      </c>
      <c r="K87" t="s">
        <v>974</v>
      </c>
      <c r="L87">
        <v>60217</v>
      </c>
      <c r="N87" t="s">
        <v>1068</v>
      </c>
      <c r="O87">
        <v>8074</v>
      </c>
    </row>
    <row r="88" spans="1:15" x14ac:dyDescent="0.2">
      <c r="A88">
        <v>87</v>
      </c>
      <c r="B88" t="s">
        <v>837</v>
      </c>
      <c r="C88" t="s">
        <v>838</v>
      </c>
      <c r="D88" t="s">
        <v>839</v>
      </c>
      <c r="E88" t="s">
        <v>840</v>
      </c>
      <c r="F88" t="s">
        <v>841</v>
      </c>
      <c r="G88" t="s">
        <v>842</v>
      </c>
      <c r="H88" t="s">
        <v>845</v>
      </c>
      <c r="I88" s="1">
        <v>44033</v>
      </c>
      <c r="J88" t="s">
        <v>846</v>
      </c>
      <c r="K88" t="s">
        <v>991</v>
      </c>
      <c r="L88">
        <v>7288</v>
      </c>
      <c r="N88" t="s">
        <v>1069</v>
      </c>
      <c r="O88">
        <v>788</v>
      </c>
    </row>
    <row r="89" spans="1:15" x14ac:dyDescent="0.2">
      <c r="A89">
        <v>88</v>
      </c>
      <c r="B89" t="s">
        <v>847</v>
      </c>
      <c r="C89" t="s">
        <v>848</v>
      </c>
      <c r="D89" t="s">
        <v>849</v>
      </c>
      <c r="E89" t="s">
        <v>850</v>
      </c>
      <c r="F89" t="s">
        <v>851</v>
      </c>
      <c r="G89" t="s">
        <v>852</v>
      </c>
      <c r="H89" t="s">
        <v>855</v>
      </c>
      <c r="I89" s="1">
        <v>44145</v>
      </c>
      <c r="J89" t="s">
        <v>856</v>
      </c>
      <c r="K89" t="s">
        <v>853</v>
      </c>
      <c r="N89" t="s">
        <v>1070</v>
      </c>
    </row>
    <row r="90" spans="1:15" x14ac:dyDescent="0.2">
      <c r="A90">
        <v>89</v>
      </c>
      <c r="B90" t="s">
        <v>857</v>
      </c>
      <c r="C90" t="s">
        <v>858</v>
      </c>
      <c r="D90" t="s">
        <v>859</v>
      </c>
      <c r="E90" t="s">
        <v>860</v>
      </c>
      <c r="F90" t="s">
        <v>861</v>
      </c>
      <c r="G90" t="s">
        <v>862</v>
      </c>
      <c r="H90" t="s">
        <v>865</v>
      </c>
      <c r="I90" s="1">
        <v>44301</v>
      </c>
      <c r="J90" t="s">
        <v>866</v>
      </c>
      <c r="K90" t="s">
        <v>975</v>
      </c>
      <c r="L90">
        <v>555</v>
      </c>
      <c r="N90" t="s">
        <v>864</v>
      </c>
    </row>
    <row r="91" spans="1:15" x14ac:dyDescent="0.2">
      <c r="A91">
        <v>90</v>
      </c>
      <c r="B91" t="s">
        <v>867</v>
      </c>
      <c r="C91" t="s">
        <v>868</v>
      </c>
      <c r="D91" t="s">
        <v>869</v>
      </c>
      <c r="E91" t="s">
        <v>870</v>
      </c>
      <c r="F91" t="s">
        <v>871</v>
      </c>
      <c r="G91" t="s">
        <v>872</v>
      </c>
      <c r="H91" t="s">
        <v>875</v>
      </c>
      <c r="I91" s="1">
        <v>44205</v>
      </c>
      <c r="J91" t="s">
        <v>876</v>
      </c>
      <c r="K91" t="s">
        <v>1013</v>
      </c>
      <c r="N91" t="s">
        <v>1071</v>
      </c>
      <c r="O91">
        <v>92121</v>
      </c>
    </row>
    <row r="92" spans="1:15" x14ac:dyDescent="0.2">
      <c r="A92">
        <v>91</v>
      </c>
      <c r="B92" t="s">
        <v>877</v>
      </c>
      <c r="C92" t="s">
        <v>878</v>
      </c>
      <c r="D92" t="s">
        <v>879</v>
      </c>
      <c r="E92" t="s">
        <v>880</v>
      </c>
      <c r="F92" t="s">
        <v>881</v>
      </c>
      <c r="G92" t="s">
        <v>882</v>
      </c>
      <c r="H92" t="s">
        <v>885</v>
      </c>
      <c r="I92" s="1">
        <v>43916</v>
      </c>
      <c r="J92" t="s">
        <v>886</v>
      </c>
      <c r="K92" t="s">
        <v>883</v>
      </c>
      <c r="N92">
        <f>1-330-920-5422</f>
        <v>-6671</v>
      </c>
    </row>
    <row r="93" spans="1:15" x14ac:dyDescent="0.2">
      <c r="A93">
        <v>92</v>
      </c>
      <c r="B93" t="s">
        <v>1040</v>
      </c>
      <c r="C93" t="s">
        <v>246</v>
      </c>
      <c r="D93" t="s">
        <v>170</v>
      </c>
      <c r="E93" t="s">
        <v>888</v>
      </c>
      <c r="F93" t="s">
        <v>889</v>
      </c>
      <c r="G93" t="s">
        <v>890</v>
      </c>
      <c r="H93" t="s">
        <v>892</v>
      </c>
      <c r="I93" s="1">
        <v>44383</v>
      </c>
      <c r="J93" t="s">
        <v>893</v>
      </c>
      <c r="K93">
        <v>-1692</v>
      </c>
      <c r="N93" t="s">
        <v>1089</v>
      </c>
      <c r="O93">
        <v>525</v>
      </c>
    </row>
    <row r="94" spans="1:15" x14ac:dyDescent="0.2">
      <c r="A94">
        <v>93</v>
      </c>
      <c r="B94" t="s">
        <v>894</v>
      </c>
      <c r="C94" t="s">
        <v>895</v>
      </c>
      <c r="D94" t="s">
        <v>896</v>
      </c>
      <c r="E94" t="s">
        <v>897</v>
      </c>
      <c r="F94" t="s">
        <v>898</v>
      </c>
      <c r="G94" t="s">
        <v>899</v>
      </c>
      <c r="H94" t="s">
        <v>902</v>
      </c>
      <c r="I94" s="1">
        <v>44376</v>
      </c>
      <c r="J94" t="s">
        <v>903</v>
      </c>
      <c r="K94" t="s">
        <v>976</v>
      </c>
      <c r="L94">
        <v>12</v>
      </c>
      <c r="N94" t="s">
        <v>1090</v>
      </c>
      <c r="O94">
        <v>4524</v>
      </c>
    </row>
    <row r="95" spans="1:15" x14ac:dyDescent="0.2">
      <c r="A95">
        <v>94</v>
      </c>
      <c r="B95" t="s">
        <v>904</v>
      </c>
      <c r="C95" t="s">
        <v>390</v>
      </c>
      <c r="D95" t="s">
        <v>905</v>
      </c>
      <c r="E95" t="s">
        <v>906</v>
      </c>
      <c r="F95" t="s">
        <v>907</v>
      </c>
      <c r="G95" t="s">
        <v>376</v>
      </c>
      <c r="H95" t="s">
        <v>910</v>
      </c>
      <c r="I95" s="1">
        <v>44290</v>
      </c>
      <c r="J95" t="s">
        <v>911</v>
      </c>
      <c r="K95" t="s">
        <v>908</v>
      </c>
      <c r="N95" t="s">
        <v>1072</v>
      </c>
      <c r="O95">
        <v>359</v>
      </c>
    </row>
    <row r="96" spans="1:15" x14ac:dyDescent="0.2">
      <c r="A96">
        <v>95</v>
      </c>
      <c r="B96" t="s">
        <v>912</v>
      </c>
      <c r="C96" t="s">
        <v>913</v>
      </c>
      <c r="D96" t="s">
        <v>914</v>
      </c>
      <c r="E96" t="s">
        <v>915</v>
      </c>
      <c r="F96" t="s">
        <v>916</v>
      </c>
      <c r="G96" t="s">
        <v>917</v>
      </c>
      <c r="H96" t="s">
        <v>920</v>
      </c>
      <c r="I96" s="1">
        <v>44609</v>
      </c>
      <c r="J96" t="s">
        <v>921</v>
      </c>
      <c r="K96" t="s">
        <v>1023</v>
      </c>
      <c r="L96">
        <v>1777</v>
      </c>
      <c r="N96" t="s">
        <v>1091</v>
      </c>
    </row>
    <row r="97" spans="1:15" x14ac:dyDescent="0.2">
      <c r="A97">
        <v>96</v>
      </c>
      <c r="B97" t="s">
        <v>922</v>
      </c>
      <c r="C97" t="s">
        <v>923</v>
      </c>
      <c r="D97" t="s">
        <v>430</v>
      </c>
      <c r="E97" t="s">
        <v>924</v>
      </c>
      <c r="F97" t="s">
        <v>925</v>
      </c>
      <c r="G97" t="s">
        <v>926</v>
      </c>
      <c r="H97" t="s">
        <v>929</v>
      </c>
      <c r="I97" s="1">
        <v>44591</v>
      </c>
      <c r="J97" t="s">
        <v>930</v>
      </c>
      <c r="K97" t="s">
        <v>981</v>
      </c>
      <c r="L97">
        <v>58692</v>
      </c>
      <c r="N97" t="s">
        <v>1092</v>
      </c>
    </row>
    <row r="98" spans="1:15" x14ac:dyDescent="0.2">
      <c r="A98">
        <v>97</v>
      </c>
      <c r="B98" t="s">
        <v>931</v>
      </c>
      <c r="C98" t="s">
        <v>593</v>
      </c>
      <c r="D98" t="s">
        <v>932</v>
      </c>
      <c r="E98" t="s">
        <v>933</v>
      </c>
      <c r="F98" t="s">
        <v>934</v>
      </c>
      <c r="G98" t="s">
        <v>143</v>
      </c>
      <c r="H98" t="s">
        <v>936</v>
      </c>
      <c r="I98" s="1">
        <v>44387</v>
      </c>
      <c r="J98" t="s">
        <v>937</v>
      </c>
      <c r="K98">
        <v>-3769</v>
      </c>
      <c r="N98" t="s">
        <v>1109</v>
      </c>
      <c r="O98">
        <v>5932</v>
      </c>
    </row>
    <row r="99" spans="1:15" x14ac:dyDescent="0.2">
      <c r="A99">
        <v>98</v>
      </c>
      <c r="B99" t="s">
        <v>938</v>
      </c>
      <c r="C99" t="s">
        <v>939</v>
      </c>
      <c r="D99" t="s">
        <v>940</v>
      </c>
      <c r="E99" t="s">
        <v>941</v>
      </c>
      <c r="F99" t="s">
        <v>942</v>
      </c>
      <c r="G99" t="s">
        <v>376</v>
      </c>
      <c r="H99" t="s">
        <v>945</v>
      </c>
      <c r="I99" s="1">
        <v>44457</v>
      </c>
      <c r="J99" t="s">
        <v>946</v>
      </c>
      <c r="K99">
        <f>1-753-67-8419</f>
        <v>-9238</v>
      </c>
      <c r="L99">
        <v>7170</v>
      </c>
      <c r="N99">
        <f>1-632-666-7507</f>
        <v>-8804</v>
      </c>
    </row>
    <row r="100" spans="1:15" x14ac:dyDescent="0.2">
      <c r="A100">
        <v>99</v>
      </c>
      <c r="B100" t="s">
        <v>947</v>
      </c>
      <c r="C100" t="s">
        <v>948</v>
      </c>
      <c r="D100" t="s">
        <v>949</v>
      </c>
      <c r="E100" t="s">
        <v>950</v>
      </c>
      <c r="F100" t="s">
        <v>951</v>
      </c>
      <c r="G100" t="s">
        <v>952</v>
      </c>
      <c r="H100" t="s">
        <v>955</v>
      </c>
      <c r="I100" s="1">
        <v>44419</v>
      </c>
      <c r="J100" t="s">
        <v>956</v>
      </c>
      <c r="K100" t="s">
        <v>989</v>
      </c>
      <c r="N100" t="s">
        <v>1093</v>
      </c>
      <c r="O100">
        <v>15194</v>
      </c>
    </row>
    <row r="101" spans="1:15" x14ac:dyDescent="0.2">
      <c r="A101">
        <v>100</v>
      </c>
      <c r="B101" t="s">
        <v>957</v>
      </c>
      <c r="C101" t="s">
        <v>958</v>
      </c>
      <c r="D101" t="s">
        <v>959</v>
      </c>
      <c r="E101" t="s">
        <v>960</v>
      </c>
      <c r="F101" t="s">
        <v>961</v>
      </c>
      <c r="G101" t="s">
        <v>962</v>
      </c>
      <c r="H101" t="s">
        <v>965</v>
      </c>
      <c r="I101" s="1">
        <v>43901</v>
      </c>
      <c r="J101" t="s">
        <v>966</v>
      </c>
      <c r="K101" t="s">
        <v>999</v>
      </c>
      <c r="N101" t="s">
        <v>1110</v>
      </c>
      <c r="O101">
        <v>3</v>
      </c>
    </row>
  </sheetData>
  <conditionalFormatting sqref="B2:B101">
    <cfRule type="containsText" dxfId="3" priority="1" operator="containsText" text=" ">
      <formula>NOT(ISERROR(SEARCH(" ",B2)))</formula>
    </cfRule>
  </conditionalFormatting>
  <hyperlinks>
    <hyperlink ref="H30" r:id="rId1"/>
    <hyperlink ref="H27" r:id="rId2"/>
  </hyperlinks>
  <pageMargins left="0.7" right="0.7" top="0.75" bottom="0.75" header="0.3" footer="0.3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M2" sqref="M2:M82"/>
    </sheetView>
  </sheetViews>
  <sheetFormatPr baseColWidth="10" defaultRowHeight="16" x14ac:dyDescent="0.2"/>
  <cols>
    <col min="1" max="1" width="30.6640625" customWidth="1"/>
    <col min="2" max="2" width="24" customWidth="1"/>
    <col min="3" max="3" width="12.33203125" customWidth="1"/>
    <col min="4" max="4" width="12.6640625" customWidth="1"/>
    <col min="5" max="5" width="24.33203125" customWidth="1"/>
    <col min="6" max="6" width="18" customWidth="1"/>
    <col min="7" max="8" width="23.1640625" customWidth="1"/>
    <col min="9" max="9" width="11.1640625" customWidth="1"/>
    <col min="12" max="12" width="18.1640625" customWidth="1"/>
    <col min="13" max="13" width="33.1640625" customWidth="1"/>
  </cols>
  <sheetData>
    <row r="1" spans="1:13" x14ac:dyDescent="0.2">
      <c r="A1" t="s">
        <v>1</v>
      </c>
      <c r="B1" t="s">
        <v>9</v>
      </c>
      <c r="C1" t="s">
        <v>3</v>
      </c>
      <c r="D1" t="s">
        <v>2</v>
      </c>
      <c r="E1" t="s">
        <v>7</v>
      </c>
      <c r="F1" t="s">
        <v>977</v>
      </c>
      <c r="G1" t="s">
        <v>8</v>
      </c>
      <c r="H1" t="s">
        <v>977</v>
      </c>
      <c r="I1" t="s">
        <v>4</v>
      </c>
      <c r="J1" t="s">
        <v>5</v>
      </c>
      <c r="K1" t="s">
        <v>6</v>
      </c>
      <c r="L1" t="s">
        <v>10</v>
      </c>
      <c r="M1" t="s">
        <v>11</v>
      </c>
    </row>
    <row r="2" spans="1:13" x14ac:dyDescent="0.2">
      <c r="A2" s="5" t="str">
        <f ca="1">LOWER(_xlfn.CONCAT(TEXT(DEC2HEX(RANDBETWEEN(0, HEX2DEC("FFFFFFFF")), 8), "00000000"), TEXT(DEC2HEX(RANDBETWEEN(0, HEX2DEC("FFFF")), 7), "0000000")))</f>
        <v>a0e5cba7000c2e5</v>
      </c>
      <c r="B2" t="s">
        <v>1111</v>
      </c>
      <c r="C2" t="s">
        <v>1112</v>
      </c>
      <c r="D2" t="s">
        <v>1113</v>
      </c>
      <c r="E2" t="s">
        <v>1114</v>
      </c>
      <c r="G2" t="s">
        <v>1115</v>
      </c>
      <c r="H2">
        <v>87012</v>
      </c>
      <c r="I2" t="s">
        <v>1116</v>
      </c>
      <c r="J2" t="s">
        <v>1117</v>
      </c>
      <c r="K2" t="s">
        <v>501</v>
      </c>
      <c r="L2" s="1">
        <v>44282</v>
      </c>
      <c r="M2" t="s">
        <v>1118</v>
      </c>
    </row>
    <row r="3" spans="1:13" x14ac:dyDescent="0.2">
      <c r="A3" s="5" t="str">
        <f t="shared" ref="A3:A66" ca="1" si="0">LOWER(_xlfn.CONCAT(TEXT(DEC2HEX(RANDBETWEEN(0, HEX2DEC("FFFFFFFF")), 8), "00000000"), TEXT(DEC2HEX(RANDBETWEEN(0, HEX2DEC("FFFF")), 7), "0000000")))</f>
        <v>6739ac2a000fe82</v>
      </c>
      <c r="B3" t="s">
        <v>1119</v>
      </c>
      <c r="C3" t="s">
        <v>1120</v>
      </c>
      <c r="D3" t="s">
        <v>528</v>
      </c>
      <c r="E3">
        <f>1-841-655-9574</f>
        <v>-11069</v>
      </c>
      <c r="F3">
        <v>649</v>
      </c>
      <c r="G3">
        <f>1-163-615-2531</f>
        <v>-3308</v>
      </c>
      <c r="H3">
        <v>196</v>
      </c>
      <c r="I3" t="s">
        <v>1121</v>
      </c>
      <c r="J3" t="s">
        <v>1122</v>
      </c>
      <c r="K3" t="s">
        <v>501</v>
      </c>
      <c r="L3" s="1">
        <v>44256</v>
      </c>
      <c r="M3" t="s">
        <v>1123</v>
      </c>
    </row>
    <row r="4" spans="1:13" x14ac:dyDescent="0.2">
      <c r="A4" s="5" t="str">
        <f t="shared" ca="1" si="0"/>
        <v>61903981000d4e5</v>
      </c>
      <c r="B4" t="s">
        <v>1124</v>
      </c>
      <c r="C4" t="s">
        <v>1125</v>
      </c>
      <c r="D4" t="s">
        <v>1126</v>
      </c>
      <c r="E4" t="s">
        <v>1127</v>
      </c>
      <c r="G4" t="s">
        <v>1128</v>
      </c>
      <c r="H4">
        <v>5539</v>
      </c>
      <c r="I4" t="s">
        <v>1129</v>
      </c>
      <c r="J4" t="s">
        <v>1122</v>
      </c>
      <c r="K4" t="s">
        <v>501</v>
      </c>
      <c r="L4" s="1">
        <v>44144</v>
      </c>
      <c r="M4" t="s">
        <v>1130</v>
      </c>
    </row>
    <row r="5" spans="1:13" x14ac:dyDescent="0.2">
      <c r="A5" s="5" t="str">
        <f t="shared" ca="1" si="0"/>
        <v>8294cf43000e6e5</v>
      </c>
      <c r="B5" t="s">
        <v>1131</v>
      </c>
      <c r="C5" t="s">
        <v>1132</v>
      </c>
      <c r="D5" t="s">
        <v>1133</v>
      </c>
      <c r="E5">
        <f>1-976-946-9537</f>
        <v>-11458</v>
      </c>
      <c r="F5">
        <v>3871</v>
      </c>
      <c r="G5" t="s">
        <v>1134</v>
      </c>
      <c r="I5" t="s">
        <v>1135</v>
      </c>
      <c r="J5" t="s">
        <v>1136</v>
      </c>
      <c r="K5" t="s">
        <v>501</v>
      </c>
      <c r="L5" s="1">
        <v>44347</v>
      </c>
      <c r="M5" t="s">
        <v>1137</v>
      </c>
    </row>
    <row r="6" spans="1:13" x14ac:dyDescent="0.2">
      <c r="A6" s="5" t="str">
        <f t="shared" ca="1" si="0"/>
        <v>d238e80d0005bc6</v>
      </c>
      <c r="B6" t="s">
        <v>1138</v>
      </c>
      <c r="C6" t="s">
        <v>1139</v>
      </c>
      <c r="D6" t="s">
        <v>1140</v>
      </c>
      <c r="E6" t="s">
        <v>1141</v>
      </c>
      <c r="F6">
        <v>8785</v>
      </c>
      <c r="G6" t="s">
        <v>1142</v>
      </c>
      <c r="H6">
        <v>31092</v>
      </c>
      <c r="I6" t="s">
        <v>1143</v>
      </c>
      <c r="J6" t="s">
        <v>1136</v>
      </c>
      <c r="K6" t="s">
        <v>501</v>
      </c>
      <c r="L6" s="1">
        <v>44347</v>
      </c>
      <c r="M6" t="s">
        <v>1144</v>
      </c>
    </row>
    <row r="7" spans="1:13" x14ac:dyDescent="0.2">
      <c r="A7" s="5" t="str">
        <f t="shared" ca="1" si="0"/>
        <v>caf596d40009b54</v>
      </c>
      <c r="B7" t="s">
        <v>1145</v>
      </c>
      <c r="C7" t="s">
        <v>1146</v>
      </c>
      <c r="D7" t="s">
        <v>1147</v>
      </c>
      <c r="E7" t="s">
        <v>1148</v>
      </c>
      <c r="F7">
        <v>89047</v>
      </c>
      <c r="G7" t="s">
        <v>1149</v>
      </c>
      <c r="H7">
        <v>800</v>
      </c>
      <c r="I7" t="s">
        <v>1150</v>
      </c>
      <c r="J7" t="s">
        <v>1151</v>
      </c>
      <c r="K7" t="s">
        <v>501</v>
      </c>
      <c r="L7" s="1">
        <v>44176</v>
      </c>
      <c r="M7" t="s">
        <v>1152</v>
      </c>
    </row>
    <row r="8" spans="1:13" x14ac:dyDescent="0.2">
      <c r="A8" s="5" t="str">
        <f t="shared" ca="1" si="0"/>
        <v>292327a7000c480</v>
      </c>
      <c r="B8" t="s">
        <v>1153</v>
      </c>
      <c r="C8" t="s">
        <v>1154</v>
      </c>
      <c r="D8" t="s">
        <v>1155</v>
      </c>
      <c r="E8" t="s">
        <v>1156</v>
      </c>
      <c r="F8">
        <v>8487</v>
      </c>
      <c r="G8">
        <f>1-669-970-7521</f>
        <v>-9159</v>
      </c>
      <c r="H8">
        <v>862</v>
      </c>
      <c r="I8" t="s">
        <v>1157</v>
      </c>
      <c r="J8" t="s">
        <v>1158</v>
      </c>
      <c r="K8" t="s">
        <v>501</v>
      </c>
      <c r="L8" s="1">
        <v>44516</v>
      </c>
      <c r="M8" t="s">
        <v>1159</v>
      </c>
    </row>
    <row r="9" spans="1:13" x14ac:dyDescent="0.2">
      <c r="A9" s="5" t="str">
        <f t="shared" ca="1" si="0"/>
        <v>2c4de705000b9f9</v>
      </c>
      <c r="B9" t="s">
        <v>1160</v>
      </c>
      <c r="C9" t="s">
        <v>1161</v>
      </c>
      <c r="D9" t="s">
        <v>1162</v>
      </c>
      <c r="E9" t="s">
        <v>1163</v>
      </c>
      <c r="F9">
        <v>8956</v>
      </c>
      <c r="G9" t="s">
        <v>1164</v>
      </c>
      <c r="I9" t="s">
        <v>1165</v>
      </c>
      <c r="J9" t="s">
        <v>1117</v>
      </c>
      <c r="K9" t="s">
        <v>501</v>
      </c>
      <c r="L9" s="1">
        <v>44347</v>
      </c>
      <c r="M9" t="s">
        <v>1166</v>
      </c>
    </row>
    <row r="10" spans="1:13" x14ac:dyDescent="0.2">
      <c r="A10" s="5" t="str">
        <f t="shared" ca="1" si="0"/>
        <v>c4ebf292000c220</v>
      </c>
      <c r="B10" t="s">
        <v>1167</v>
      </c>
      <c r="C10" t="s">
        <v>1168</v>
      </c>
      <c r="D10" t="s">
        <v>1169</v>
      </c>
      <c r="E10" t="s">
        <v>1170</v>
      </c>
      <c r="F10">
        <v>40782</v>
      </c>
      <c r="G10">
        <f>1-819-553-6170</f>
        <v>-7541</v>
      </c>
      <c r="H10">
        <v>36</v>
      </c>
      <c r="I10" t="s">
        <v>1171</v>
      </c>
      <c r="J10" t="s">
        <v>1172</v>
      </c>
      <c r="K10" t="s">
        <v>501</v>
      </c>
      <c r="L10" s="1">
        <v>44286</v>
      </c>
      <c r="M10" t="s">
        <v>1173</v>
      </c>
    </row>
    <row r="11" spans="1:13" x14ac:dyDescent="0.2">
      <c r="A11" s="5" t="str">
        <f t="shared" ca="1" si="0"/>
        <v>a642040a000786a</v>
      </c>
      <c r="B11" t="s">
        <v>1174</v>
      </c>
      <c r="C11" t="s">
        <v>1175</v>
      </c>
      <c r="D11" t="s">
        <v>1176</v>
      </c>
      <c r="E11" t="s">
        <v>1177</v>
      </c>
      <c r="G11" t="s">
        <v>1178</v>
      </c>
      <c r="I11" t="s">
        <v>1179</v>
      </c>
      <c r="J11" t="s">
        <v>1180</v>
      </c>
      <c r="K11" t="s">
        <v>1181</v>
      </c>
      <c r="L11" s="1">
        <v>44530</v>
      </c>
      <c r="M11" t="s">
        <v>1182</v>
      </c>
    </row>
    <row r="12" spans="1:13" x14ac:dyDescent="0.2">
      <c r="A12" s="5" t="str">
        <f t="shared" ca="1" si="0"/>
        <v>108a2b80000a286</v>
      </c>
      <c r="B12" t="s">
        <v>1183</v>
      </c>
      <c r="C12" t="s">
        <v>1184</v>
      </c>
      <c r="D12" t="s">
        <v>1185</v>
      </c>
      <c r="E12" t="s">
        <v>1186</v>
      </c>
      <c r="G12" t="s">
        <v>1187</v>
      </c>
      <c r="I12" t="s">
        <v>1188</v>
      </c>
      <c r="J12" t="s">
        <v>1189</v>
      </c>
      <c r="K12" t="s">
        <v>501</v>
      </c>
      <c r="L12" s="1">
        <v>44291</v>
      </c>
      <c r="M12" t="s">
        <v>1190</v>
      </c>
    </row>
    <row r="13" spans="1:13" x14ac:dyDescent="0.2">
      <c r="A13" s="5" t="str">
        <f t="shared" ca="1" si="0"/>
        <v>f33ac25000069da</v>
      </c>
      <c r="B13" t="s">
        <v>1191</v>
      </c>
      <c r="C13" t="s">
        <v>1192</v>
      </c>
      <c r="D13" t="s">
        <v>1193</v>
      </c>
      <c r="E13" t="s">
        <v>1194</v>
      </c>
      <c r="G13" t="s">
        <v>1195</v>
      </c>
      <c r="I13" t="s">
        <v>1196</v>
      </c>
      <c r="J13" t="s">
        <v>1197</v>
      </c>
      <c r="K13" t="s">
        <v>153</v>
      </c>
      <c r="L13" s="1">
        <v>44196</v>
      </c>
      <c r="M13" t="s">
        <v>1198</v>
      </c>
    </row>
    <row r="14" spans="1:13" x14ac:dyDescent="0.2">
      <c r="A14" s="5" t="str">
        <f t="shared" ca="1" si="0"/>
        <v>fc4b0d2d00071bb</v>
      </c>
      <c r="B14" t="s">
        <v>1199</v>
      </c>
      <c r="C14" t="s">
        <v>1200</v>
      </c>
      <c r="D14" t="s">
        <v>1201</v>
      </c>
      <c r="E14" t="s">
        <v>1202</v>
      </c>
      <c r="F14">
        <v>416</v>
      </c>
      <c r="G14">
        <f>1-767-741-2616</f>
        <v>-4123</v>
      </c>
      <c r="H14">
        <v>384</v>
      </c>
      <c r="I14" t="s">
        <v>1203</v>
      </c>
      <c r="J14" t="s">
        <v>1204</v>
      </c>
      <c r="K14" t="s">
        <v>501</v>
      </c>
      <c r="L14" s="1">
        <v>44425</v>
      </c>
      <c r="M14" t="s">
        <v>1205</v>
      </c>
    </row>
    <row r="15" spans="1:13" x14ac:dyDescent="0.2">
      <c r="A15" s="5" t="str">
        <f t="shared" ca="1" si="0"/>
        <v>39361995000570a</v>
      </c>
      <c r="B15" t="s">
        <v>1206</v>
      </c>
      <c r="C15" t="s">
        <v>1207</v>
      </c>
      <c r="D15" t="s">
        <v>1208</v>
      </c>
      <c r="E15" t="s">
        <v>1209</v>
      </c>
      <c r="F15">
        <v>9659</v>
      </c>
      <c r="G15" t="s">
        <v>1210</v>
      </c>
      <c r="H15">
        <v>832</v>
      </c>
      <c r="I15" t="s">
        <v>1211</v>
      </c>
      <c r="J15" t="s">
        <v>1212</v>
      </c>
      <c r="K15" t="s">
        <v>501</v>
      </c>
      <c r="L15" s="1">
        <v>44261</v>
      </c>
      <c r="M15" t="s">
        <v>1213</v>
      </c>
    </row>
    <row r="16" spans="1:13" x14ac:dyDescent="0.2">
      <c r="A16" s="5" t="str">
        <f t="shared" ca="1" si="0"/>
        <v>67f7febd00060b7</v>
      </c>
      <c r="B16" t="s">
        <v>1214</v>
      </c>
      <c r="C16" t="s">
        <v>1215</v>
      </c>
      <c r="D16" t="s">
        <v>1216</v>
      </c>
      <c r="E16" t="s">
        <v>1217</v>
      </c>
      <c r="F16">
        <v>4081</v>
      </c>
      <c r="G16" t="s">
        <v>1218</v>
      </c>
      <c r="I16" t="s">
        <v>1219</v>
      </c>
      <c r="J16" t="s">
        <v>1220</v>
      </c>
      <c r="K16" t="s">
        <v>501</v>
      </c>
      <c r="L16" s="1">
        <v>44406</v>
      </c>
      <c r="M16" t="s">
        <v>1221</v>
      </c>
    </row>
    <row r="17" spans="1:13" x14ac:dyDescent="0.2">
      <c r="A17" s="5" t="str">
        <f t="shared" ca="1" si="0"/>
        <v>a319016020000000000000000000000000000000000</v>
      </c>
      <c r="B17" t="s">
        <v>1222</v>
      </c>
      <c r="C17" t="s">
        <v>1223</v>
      </c>
      <c r="D17" t="s">
        <v>1224</v>
      </c>
      <c r="E17">
        <f>1-122-513-5302</f>
        <v>-5936</v>
      </c>
      <c r="F17">
        <v>6880</v>
      </c>
      <c r="G17" t="s">
        <v>1225</v>
      </c>
      <c r="H17">
        <v>39373</v>
      </c>
      <c r="I17" t="s">
        <v>1226</v>
      </c>
      <c r="J17" t="s">
        <v>1227</v>
      </c>
      <c r="K17" t="s">
        <v>1228</v>
      </c>
      <c r="L17" s="1">
        <v>44538</v>
      </c>
      <c r="M17" t="s">
        <v>1229</v>
      </c>
    </row>
    <row r="18" spans="1:13" x14ac:dyDescent="0.2">
      <c r="A18" s="5" t="str">
        <f t="shared" ca="1" si="0"/>
        <v>ba2f7b65000a17a</v>
      </c>
      <c r="B18" t="s">
        <v>1230</v>
      </c>
      <c r="C18" t="s">
        <v>1231</v>
      </c>
      <c r="D18" t="s">
        <v>1224</v>
      </c>
      <c r="E18" t="s">
        <v>1232</v>
      </c>
      <c r="F18">
        <v>2060</v>
      </c>
      <c r="G18" t="s">
        <v>1233</v>
      </c>
      <c r="H18">
        <v>352</v>
      </c>
      <c r="I18" t="s">
        <v>1234</v>
      </c>
      <c r="J18" t="s">
        <v>1235</v>
      </c>
      <c r="K18" t="s">
        <v>501</v>
      </c>
      <c r="L18" s="1">
        <v>44500</v>
      </c>
      <c r="M18" t="s">
        <v>1236</v>
      </c>
    </row>
    <row r="19" spans="1:13" x14ac:dyDescent="0.2">
      <c r="A19" s="5" t="str">
        <f t="shared" ca="1" si="0"/>
        <v>a579bad10002d81</v>
      </c>
      <c r="B19" t="s">
        <v>1237</v>
      </c>
      <c r="C19" t="s">
        <v>1238</v>
      </c>
      <c r="D19" t="s">
        <v>1239</v>
      </c>
      <c r="E19" t="s">
        <v>1240</v>
      </c>
      <c r="G19" t="s">
        <v>1241</v>
      </c>
      <c r="H19">
        <v>42276</v>
      </c>
      <c r="I19" t="s">
        <v>1242</v>
      </c>
      <c r="J19" t="s">
        <v>1243</v>
      </c>
      <c r="K19" t="s">
        <v>1244</v>
      </c>
      <c r="L19" s="1">
        <v>44310</v>
      </c>
      <c r="M19" t="s">
        <v>1245</v>
      </c>
    </row>
    <row r="20" spans="1:13" x14ac:dyDescent="0.2">
      <c r="A20" s="5" t="str">
        <f t="shared" ca="1" si="0"/>
        <v>3ba597210006ffb</v>
      </c>
      <c r="B20" t="s">
        <v>1246</v>
      </c>
      <c r="C20" t="s">
        <v>1247</v>
      </c>
      <c r="D20" t="s">
        <v>1248</v>
      </c>
      <c r="E20" t="s">
        <v>1249</v>
      </c>
      <c r="F20">
        <v>91447</v>
      </c>
      <c r="G20" t="s">
        <v>1250</v>
      </c>
      <c r="I20" t="s">
        <v>1251</v>
      </c>
      <c r="J20" t="s">
        <v>1252</v>
      </c>
      <c r="K20" t="s">
        <v>501</v>
      </c>
      <c r="L20" s="1">
        <v>44145</v>
      </c>
      <c r="M20" t="s">
        <v>1253</v>
      </c>
    </row>
    <row r="21" spans="1:13" x14ac:dyDescent="0.2">
      <c r="A21" s="5" t="str">
        <f t="shared" ca="1" si="0"/>
        <v>1147680000000ab9b</v>
      </c>
      <c r="B21" t="s">
        <v>1254</v>
      </c>
      <c r="C21" t="s">
        <v>1255</v>
      </c>
      <c r="D21" t="s">
        <v>1256</v>
      </c>
      <c r="E21" t="s">
        <v>1257</v>
      </c>
      <c r="F21">
        <v>493</v>
      </c>
      <c r="G21" t="s">
        <v>1258</v>
      </c>
      <c r="H21">
        <v>327</v>
      </c>
      <c r="I21" t="s">
        <v>1259</v>
      </c>
      <c r="J21" t="s">
        <v>1260</v>
      </c>
      <c r="K21" t="s">
        <v>501</v>
      </c>
      <c r="L21" s="1">
        <v>44168</v>
      </c>
      <c r="M21" t="s">
        <v>1261</v>
      </c>
    </row>
    <row r="22" spans="1:13" x14ac:dyDescent="0.2">
      <c r="A22" s="5" t="str">
        <f t="shared" ca="1" si="0"/>
        <v>6add4c430000dcf</v>
      </c>
      <c r="B22" t="s">
        <v>1262</v>
      </c>
      <c r="C22" t="s">
        <v>1263</v>
      </c>
      <c r="D22" t="s">
        <v>1264</v>
      </c>
      <c r="E22" t="s">
        <v>1265</v>
      </c>
      <c r="G22" t="s">
        <v>1266</v>
      </c>
      <c r="I22" t="s">
        <v>1267</v>
      </c>
      <c r="J22" t="s">
        <v>1268</v>
      </c>
      <c r="K22" t="s">
        <v>501</v>
      </c>
      <c r="L22" s="1">
        <v>44561</v>
      </c>
      <c r="M22" t="s">
        <v>1269</v>
      </c>
    </row>
    <row r="23" spans="1:13" x14ac:dyDescent="0.2">
      <c r="A23" s="5" t="str">
        <f t="shared" ca="1" si="0"/>
        <v>c5f2963d00013ee</v>
      </c>
      <c r="B23" t="s">
        <v>1270</v>
      </c>
      <c r="C23" t="s">
        <v>1271</v>
      </c>
      <c r="D23" t="s">
        <v>1272</v>
      </c>
      <c r="E23" t="s">
        <v>1273</v>
      </c>
      <c r="F23">
        <v>62776</v>
      </c>
      <c r="G23" t="s">
        <v>1274</v>
      </c>
      <c r="I23" t="s">
        <v>1275</v>
      </c>
      <c r="J23" t="s">
        <v>1276</v>
      </c>
      <c r="K23" t="s">
        <v>1277</v>
      </c>
      <c r="L23" s="1">
        <v>44410</v>
      </c>
      <c r="M23" t="s">
        <v>1278</v>
      </c>
    </row>
    <row r="24" spans="1:13" x14ac:dyDescent="0.2">
      <c r="A24" s="5" t="str">
        <f t="shared" ca="1" si="0"/>
        <v>2ff57efe000dcb6</v>
      </c>
      <c r="B24" t="s">
        <v>1279</v>
      </c>
      <c r="C24" t="s">
        <v>1280</v>
      </c>
      <c r="D24" t="s">
        <v>1281</v>
      </c>
      <c r="E24" t="s">
        <v>1282</v>
      </c>
      <c r="G24" t="s">
        <v>1283</v>
      </c>
      <c r="H24">
        <v>26208</v>
      </c>
      <c r="I24" t="s">
        <v>1284</v>
      </c>
      <c r="J24" t="s">
        <v>1285</v>
      </c>
      <c r="K24" t="s">
        <v>501</v>
      </c>
      <c r="L24" s="1">
        <v>44347</v>
      </c>
      <c r="M24" t="s">
        <v>1286</v>
      </c>
    </row>
    <row r="25" spans="1:13" x14ac:dyDescent="0.2">
      <c r="A25" s="5" t="str">
        <f t="shared" ca="1" si="0"/>
        <v>b6c0df23000157c</v>
      </c>
      <c r="B25" t="s">
        <v>1287</v>
      </c>
      <c r="C25" t="s">
        <v>1288</v>
      </c>
      <c r="D25" t="s">
        <v>1289</v>
      </c>
      <c r="E25" t="s">
        <v>1290</v>
      </c>
      <c r="G25" t="s">
        <v>1291</v>
      </c>
      <c r="H25">
        <v>874</v>
      </c>
      <c r="I25" t="s">
        <v>1292</v>
      </c>
      <c r="J25" t="s">
        <v>1293</v>
      </c>
      <c r="K25" t="s">
        <v>501</v>
      </c>
      <c r="L25" s="1">
        <v>44469</v>
      </c>
      <c r="M25" t="s">
        <v>1294</v>
      </c>
    </row>
    <row r="26" spans="1:13" x14ac:dyDescent="0.2">
      <c r="A26" s="5" t="str">
        <f t="shared" ca="1" si="0"/>
        <v>a5afc85e000f1df</v>
      </c>
      <c r="B26" t="s">
        <v>1295</v>
      </c>
      <c r="C26" t="s">
        <v>1296</v>
      </c>
      <c r="D26" t="s">
        <v>528</v>
      </c>
      <c r="E26" t="s">
        <v>1297</v>
      </c>
      <c r="G26" t="s">
        <v>1298</v>
      </c>
      <c r="I26" t="s">
        <v>1299</v>
      </c>
      <c r="J26" t="s">
        <v>1300</v>
      </c>
      <c r="K26" t="s">
        <v>1301</v>
      </c>
      <c r="L26" s="1">
        <v>44316</v>
      </c>
      <c r="M26" t="s">
        <v>1302</v>
      </c>
    </row>
    <row r="27" spans="1:13" x14ac:dyDescent="0.2">
      <c r="A27" s="5" t="str">
        <f t="shared" ca="1" si="0"/>
        <v>56550ecc00081bd</v>
      </c>
      <c r="B27" t="s">
        <v>1303</v>
      </c>
      <c r="C27" t="s">
        <v>1304</v>
      </c>
      <c r="D27" t="s">
        <v>1305</v>
      </c>
      <c r="E27" t="s">
        <v>1306</v>
      </c>
      <c r="F27">
        <v>6550</v>
      </c>
      <c r="G27" t="s">
        <v>1307</v>
      </c>
      <c r="I27" t="s">
        <v>1308</v>
      </c>
      <c r="J27" t="s">
        <v>1122</v>
      </c>
      <c r="K27" t="s">
        <v>501</v>
      </c>
      <c r="L27" s="1">
        <v>44375</v>
      </c>
      <c r="M27" t="s">
        <v>1309</v>
      </c>
    </row>
    <row r="28" spans="1:13" x14ac:dyDescent="0.2">
      <c r="A28" s="5" t="str">
        <f t="shared" ca="1" si="0"/>
        <v>c5b17c510004fa5</v>
      </c>
      <c r="B28" t="s">
        <v>1310</v>
      </c>
      <c r="C28" t="s">
        <v>1311</v>
      </c>
      <c r="D28" t="s">
        <v>1312</v>
      </c>
      <c r="E28" t="s">
        <v>1313</v>
      </c>
      <c r="G28" t="s">
        <v>1314</v>
      </c>
      <c r="H28">
        <v>4670</v>
      </c>
      <c r="I28" t="s">
        <v>1315</v>
      </c>
      <c r="J28" t="s">
        <v>1316</v>
      </c>
      <c r="K28" t="s">
        <v>501</v>
      </c>
      <c r="L28" s="1">
        <v>44469</v>
      </c>
      <c r="M28" t="s">
        <v>1317</v>
      </c>
    </row>
    <row r="29" spans="1:13" x14ac:dyDescent="0.2">
      <c r="A29" s="5" t="str">
        <f t="shared" ca="1" si="0"/>
        <v>0fcc3445000f2e7</v>
      </c>
      <c r="B29" t="s">
        <v>1318</v>
      </c>
      <c r="C29" t="s">
        <v>1319</v>
      </c>
      <c r="D29" t="s">
        <v>1320</v>
      </c>
      <c r="E29" t="s">
        <v>1321</v>
      </c>
      <c r="F29">
        <v>688</v>
      </c>
      <c r="G29" t="s">
        <v>1322</v>
      </c>
      <c r="I29" t="s">
        <v>1323</v>
      </c>
      <c r="J29" t="s">
        <v>1324</v>
      </c>
      <c r="K29" t="s">
        <v>501</v>
      </c>
      <c r="L29" s="1">
        <v>44377</v>
      </c>
      <c r="M29" t="s">
        <v>1325</v>
      </c>
    </row>
    <row r="30" spans="1:13" x14ac:dyDescent="0.2">
      <c r="A30" s="5" t="str">
        <f t="shared" ca="1" si="0"/>
        <v>8bbf827b00099d3</v>
      </c>
      <c r="B30" t="s">
        <v>1326</v>
      </c>
      <c r="C30" t="s">
        <v>1327</v>
      </c>
      <c r="D30" t="s">
        <v>1328</v>
      </c>
      <c r="E30" t="s">
        <v>1329</v>
      </c>
      <c r="G30" t="s">
        <v>1330</v>
      </c>
      <c r="H30">
        <v>13098</v>
      </c>
      <c r="I30" t="s">
        <v>1331</v>
      </c>
      <c r="J30" t="s">
        <v>1332</v>
      </c>
      <c r="K30" t="s">
        <v>501</v>
      </c>
      <c r="L30" s="1">
        <v>44394</v>
      </c>
      <c r="M30" t="s">
        <v>1333</v>
      </c>
    </row>
    <row r="31" spans="1:13" x14ac:dyDescent="0.2">
      <c r="A31" s="5" t="str">
        <f t="shared" ca="1" si="0"/>
        <v>50323d320008014</v>
      </c>
      <c r="B31" t="s">
        <v>1334</v>
      </c>
      <c r="C31" t="s">
        <v>1335</v>
      </c>
      <c r="D31" t="s">
        <v>1320</v>
      </c>
      <c r="E31" t="s">
        <v>1336</v>
      </c>
      <c r="F31">
        <v>369</v>
      </c>
      <c r="G31" t="s">
        <v>1337</v>
      </c>
      <c r="H31">
        <v>556</v>
      </c>
      <c r="I31" t="s">
        <v>1338</v>
      </c>
      <c r="J31" t="s">
        <v>1339</v>
      </c>
      <c r="K31" t="s">
        <v>501</v>
      </c>
      <c r="L31" s="1">
        <v>44516</v>
      </c>
      <c r="M31" t="s">
        <v>1340</v>
      </c>
    </row>
    <row r="32" spans="1:13" x14ac:dyDescent="0.2">
      <c r="A32" s="5" t="str">
        <f t="shared" ca="1" si="0"/>
        <v>fc0f594d0001829</v>
      </c>
      <c r="B32" t="s">
        <v>1341</v>
      </c>
      <c r="C32" t="s">
        <v>1342</v>
      </c>
      <c r="D32" t="s">
        <v>1343</v>
      </c>
      <c r="E32">
        <f>1-897-696-6031</f>
        <v>-7623</v>
      </c>
      <c r="F32">
        <v>3653</v>
      </c>
      <c r="G32" t="s">
        <v>1344</v>
      </c>
      <c r="H32">
        <v>527</v>
      </c>
      <c r="I32" t="s">
        <v>1345</v>
      </c>
      <c r="J32" t="s">
        <v>1346</v>
      </c>
      <c r="K32" t="s">
        <v>501</v>
      </c>
      <c r="L32" s="1">
        <v>44180</v>
      </c>
      <c r="M32" t="s">
        <v>1347</v>
      </c>
    </row>
    <row r="33" spans="1:13" x14ac:dyDescent="0.2">
      <c r="A33" s="5" t="str">
        <f t="shared" ca="1" si="0"/>
        <v>453eac330004f6b</v>
      </c>
      <c r="B33" t="s">
        <v>1348</v>
      </c>
      <c r="C33" t="s">
        <v>1349</v>
      </c>
      <c r="D33" t="s">
        <v>1350</v>
      </c>
      <c r="E33" t="s">
        <v>1351</v>
      </c>
      <c r="F33">
        <v>2883</v>
      </c>
      <c r="G33" t="s">
        <v>1352</v>
      </c>
      <c r="H33">
        <v>86422</v>
      </c>
      <c r="I33" t="s">
        <v>1353</v>
      </c>
      <c r="J33" t="s">
        <v>1252</v>
      </c>
      <c r="K33" t="s">
        <v>501</v>
      </c>
      <c r="L33" s="1">
        <v>44548</v>
      </c>
      <c r="M33" t="s">
        <v>1354</v>
      </c>
    </row>
    <row r="34" spans="1:13" x14ac:dyDescent="0.2">
      <c r="A34" s="5" t="str">
        <f t="shared" ca="1" si="0"/>
        <v>a2a33a6b0003eff</v>
      </c>
      <c r="B34" t="s">
        <v>1355</v>
      </c>
      <c r="C34" t="s">
        <v>1356</v>
      </c>
      <c r="D34" t="s">
        <v>1357</v>
      </c>
      <c r="E34" t="s">
        <v>1358</v>
      </c>
      <c r="F34">
        <v>1627</v>
      </c>
      <c r="G34" t="s">
        <v>1359</v>
      </c>
      <c r="H34">
        <v>968</v>
      </c>
      <c r="I34" t="s">
        <v>1360</v>
      </c>
      <c r="J34" t="s">
        <v>1361</v>
      </c>
      <c r="K34" t="s">
        <v>1362</v>
      </c>
      <c r="L34" s="1">
        <v>44347</v>
      </c>
      <c r="M34" t="s">
        <v>1363</v>
      </c>
    </row>
    <row r="35" spans="1:13" x14ac:dyDescent="0.2">
      <c r="A35" s="5" t="str">
        <f t="shared" ca="1" si="0"/>
        <v>5f696030000b7f4</v>
      </c>
      <c r="B35" t="s">
        <v>1364</v>
      </c>
      <c r="C35" t="s">
        <v>1365</v>
      </c>
      <c r="D35" t="s">
        <v>1366</v>
      </c>
      <c r="E35" t="s">
        <v>1367</v>
      </c>
      <c r="F35">
        <v>107</v>
      </c>
      <c r="G35" t="s">
        <v>1368</v>
      </c>
      <c r="H35">
        <v>556</v>
      </c>
      <c r="I35" t="s">
        <v>1369</v>
      </c>
      <c r="J35" t="s">
        <v>1370</v>
      </c>
      <c r="K35" t="s">
        <v>501</v>
      </c>
      <c r="L35" s="1">
        <v>44500</v>
      </c>
      <c r="M35" t="s">
        <v>1371</v>
      </c>
    </row>
    <row r="36" spans="1:13" x14ac:dyDescent="0.2">
      <c r="A36" s="5" t="str">
        <f t="shared" ca="1" si="0"/>
        <v>21769603000ca29</v>
      </c>
      <c r="B36" t="s">
        <v>1372</v>
      </c>
      <c r="C36" t="s">
        <v>1373</v>
      </c>
      <c r="D36" t="s">
        <v>1201</v>
      </c>
      <c r="E36" t="s">
        <v>1374</v>
      </c>
      <c r="F36">
        <v>8254</v>
      </c>
      <c r="G36" t="s">
        <v>1375</v>
      </c>
      <c r="H36">
        <v>9134</v>
      </c>
      <c r="I36" t="s">
        <v>1376</v>
      </c>
      <c r="J36" t="s">
        <v>1377</v>
      </c>
      <c r="K36" t="s">
        <v>501</v>
      </c>
      <c r="L36" s="1">
        <v>44458</v>
      </c>
      <c r="M36" t="s">
        <v>1378</v>
      </c>
    </row>
    <row r="37" spans="1:13" x14ac:dyDescent="0.2">
      <c r="A37" s="5" t="str">
        <f t="shared" ca="1" si="0"/>
        <v>7915b23800032b0</v>
      </c>
      <c r="B37" t="s">
        <v>1379</v>
      </c>
      <c r="C37" t="s">
        <v>1380</v>
      </c>
      <c r="D37" t="s">
        <v>1224</v>
      </c>
      <c r="E37" t="s">
        <v>1381</v>
      </c>
      <c r="F37">
        <v>3749</v>
      </c>
      <c r="G37" t="s">
        <v>1382</v>
      </c>
      <c r="H37">
        <v>840</v>
      </c>
      <c r="I37" t="s">
        <v>1383</v>
      </c>
      <c r="J37" t="s">
        <v>1384</v>
      </c>
      <c r="K37" t="s">
        <v>1362</v>
      </c>
      <c r="L37" s="1">
        <v>44268</v>
      </c>
      <c r="M37" t="s">
        <v>1385</v>
      </c>
    </row>
    <row r="38" spans="1:13" x14ac:dyDescent="0.2">
      <c r="A38" s="5" t="str">
        <f t="shared" ca="1" si="0"/>
        <v>d4e9454c000ec87</v>
      </c>
      <c r="B38" t="s">
        <v>1386</v>
      </c>
      <c r="C38" t="s">
        <v>1387</v>
      </c>
      <c r="D38" t="s">
        <v>1388</v>
      </c>
      <c r="E38" t="s">
        <v>1389</v>
      </c>
      <c r="G38">
        <v>-3470</v>
      </c>
      <c r="I38" t="s">
        <v>1390</v>
      </c>
      <c r="J38" t="s">
        <v>1391</v>
      </c>
      <c r="K38" t="s">
        <v>501</v>
      </c>
      <c r="L38" s="1">
        <v>44377</v>
      </c>
      <c r="M38" t="s">
        <v>1392</v>
      </c>
    </row>
    <row r="39" spans="1:13" x14ac:dyDescent="0.2">
      <c r="A39" s="5" t="str">
        <f t="shared" ca="1" si="0"/>
        <v>f27c759500053ab</v>
      </c>
      <c r="B39" t="s">
        <v>1393</v>
      </c>
      <c r="C39" t="s">
        <v>1394</v>
      </c>
      <c r="D39" t="s">
        <v>1395</v>
      </c>
      <c r="E39" t="s">
        <v>1396</v>
      </c>
      <c r="F39">
        <v>1173</v>
      </c>
      <c r="G39">
        <f>1-729-401-8838</f>
        <v>-9967</v>
      </c>
      <c r="H39">
        <v>87500</v>
      </c>
      <c r="I39" t="s">
        <v>1397</v>
      </c>
      <c r="J39" t="s">
        <v>1398</v>
      </c>
      <c r="K39" t="s">
        <v>1244</v>
      </c>
      <c r="L39" s="1">
        <v>44377</v>
      </c>
      <c r="M39" t="s">
        <v>1399</v>
      </c>
    </row>
    <row r="40" spans="1:13" x14ac:dyDescent="0.2">
      <c r="A40" s="5" t="str">
        <f t="shared" ca="1" si="0"/>
        <v>a686269a0008d1c</v>
      </c>
      <c r="B40" t="s">
        <v>1400</v>
      </c>
      <c r="C40" t="s">
        <v>1401</v>
      </c>
      <c r="D40" t="s">
        <v>1402</v>
      </c>
      <c r="E40" t="s">
        <v>1403</v>
      </c>
      <c r="G40" t="s">
        <v>1404</v>
      </c>
      <c r="H40">
        <v>863</v>
      </c>
      <c r="I40" t="s">
        <v>1405</v>
      </c>
      <c r="J40" t="s">
        <v>1406</v>
      </c>
      <c r="K40" t="s">
        <v>221</v>
      </c>
      <c r="L40" s="1">
        <v>44269</v>
      </c>
      <c r="M40" t="s">
        <v>1407</v>
      </c>
    </row>
    <row r="41" spans="1:13" x14ac:dyDescent="0.2">
      <c r="A41" s="5" t="str">
        <f t="shared" ca="1" si="0"/>
        <v>6bafdce5000138d</v>
      </c>
      <c r="B41" t="s">
        <v>1408</v>
      </c>
      <c r="C41" t="s">
        <v>1409</v>
      </c>
      <c r="D41" t="s">
        <v>1410</v>
      </c>
      <c r="E41" t="s">
        <v>1411</v>
      </c>
      <c r="G41" t="s">
        <v>1412</v>
      </c>
      <c r="I41" t="s">
        <v>1413</v>
      </c>
      <c r="J41" t="s">
        <v>1136</v>
      </c>
      <c r="K41" t="s">
        <v>501</v>
      </c>
      <c r="L41" s="1">
        <v>44347</v>
      </c>
      <c r="M41" t="s">
        <v>1414</v>
      </c>
    </row>
    <row r="42" spans="1:13" x14ac:dyDescent="0.2">
      <c r="A42" s="5" t="str">
        <f t="shared" ca="1" si="0"/>
        <v>9431d8ea00064ba</v>
      </c>
      <c r="B42" t="s">
        <v>1415</v>
      </c>
      <c r="C42" t="s">
        <v>1416</v>
      </c>
      <c r="D42" t="s">
        <v>1417</v>
      </c>
      <c r="E42" t="s">
        <v>1418</v>
      </c>
      <c r="G42" t="s">
        <v>1419</v>
      </c>
      <c r="I42" t="s">
        <v>1420</v>
      </c>
      <c r="J42" t="s">
        <v>1421</v>
      </c>
      <c r="K42" t="s">
        <v>501</v>
      </c>
      <c r="L42" s="1">
        <v>44286</v>
      </c>
      <c r="M42" t="s">
        <v>1422</v>
      </c>
    </row>
    <row r="43" spans="1:13" x14ac:dyDescent="0.2">
      <c r="A43" s="5" t="str">
        <f t="shared" ca="1" si="0"/>
        <v>d63d3c5f000c0a6</v>
      </c>
      <c r="B43" t="s">
        <v>1423</v>
      </c>
      <c r="C43" t="s">
        <v>1424</v>
      </c>
      <c r="D43" t="s">
        <v>1425</v>
      </c>
      <c r="E43" t="s">
        <v>1426</v>
      </c>
      <c r="F43">
        <v>7308</v>
      </c>
      <c r="G43" t="s">
        <v>1427</v>
      </c>
      <c r="H43">
        <v>5074</v>
      </c>
      <c r="I43" t="s">
        <v>1428</v>
      </c>
      <c r="J43" t="s">
        <v>1122</v>
      </c>
      <c r="K43" t="s">
        <v>501</v>
      </c>
      <c r="L43" s="1">
        <v>44377</v>
      </c>
      <c r="M43" t="s">
        <v>1429</v>
      </c>
    </row>
    <row r="44" spans="1:13" x14ac:dyDescent="0.2">
      <c r="A44" s="5" t="str">
        <f t="shared" ca="1" si="0"/>
        <v>8d9bee78000b6bc</v>
      </c>
      <c r="B44" t="s">
        <v>1430</v>
      </c>
      <c r="C44" t="s">
        <v>1431</v>
      </c>
      <c r="D44" t="s">
        <v>1432</v>
      </c>
      <c r="E44" t="s">
        <v>1433</v>
      </c>
      <c r="F44">
        <v>98018</v>
      </c>
      <c r="G44" t="s">
        <v>1434</v>
      </c>
      <c r="I44" t="s">
        <v>1435</v>
      </c>
      <c r="J44" t="s">
        <v>1436</v>
      </c>
      <c r="K44" t="s">
        <v>501</v>
      </c>
      <c r="L44" s="1">
        <v>44227</v>
      </c>
      <c r="M44" t="s">
        <v>1437</v>
      </c>
    </row>
    <row r="45" spans="1:13" x14ac:dyDescent="0.2">
      <c r="A45" s="5" t="str">
        <f t="shared" ca="1" si="0"/>
        <v>6b720861000bcb8</v>
      </c>
      <c r="B45" t="s">
        <v>1438</v>
      </c>
      <c r="C45" t="s">
        <v>1439</v>
      </c>
      <c r="D45" t="s">
        <v>1176</v>
      </c>
      <c r="E45" t="s">
        <v>1440</v>
      </c>
      <c r="F45">
        <v>615</v>
      </c>
      <c r="G45">
        <f>1-201-503-1285</f>
        <v>-1988</v>
      </c>
      <c r="H45">
        <v>2179</v>
      </c>
      <c r="I45" t="s">
        <v>1441</v>
      </c>
      <c r="J45" t="s">
        <v>1442</v>
      </c>
      <c r="K45" t="s">
        <v>501</v>
      </c>
      <c r="L45" s="1">
        <v>44470</v>
      </c>
      <c r="M45" t="s">
        <v>1443</v>
      </c>
    </row>
    <row r="46" spans="1:13" x14ac:dyDescent="0.2">
      <c r="A46" s="5" t="str">
        <f t="shared" ca="1" si="0"/>
        <v>4e07c8e2000d358</v>
      </c>
      <c r="B46" t="s">
        <v>1444</v>
      </c>
      <c r="C46" t="s">
        <v>1445</v>
      </c>
      <c r="D46" t="s">
        <v>1446</v>
      </c>
      <c r="E46" t="s">
        <v>1447</v>
      </c>
      <c r="G46" t="s">
        <v>1448</v>
      </c>
      <c r="H46">
        <v>950</v>
      </c>
      <c r="I46" t="s">
        <v>1449</v>
      </c>
      <c r="J46" t="s">
        <v>1450</v>
      </c>
      <c r="K46" t="s">
        <v>501</v>
      </c>
      <c r="L46" s="1">
        <v>44500</v>
      </c>
      <c r="M46" t="s">
        <v>1451</v>
      </c>
    </row>
    <row r="47" spans="1:13" x14ac:dyDescent="0.2">
      <c r="A47" s="5" t="str">
        <f t="shared" ca="1" si="0"/>
        <v>b8d6ecfb000a92a</v>
      </c>
      <c r="B47" t="s">
        <v>1452</v>
      </c>
      <c r="C47" t="s">
        <v>1453</v>
      </c>
      <c r="D47" t="s">
        <v>1454</v>
      </c>
      <c r="E47" t="s">
        <v>1455</v>
      </c>
      <c r="F47">
        <v>872</v>
      </c>
      <c r="G47" t="s">
        <v>1456</v>
      </c>
      <c r="H47">
        <v>7802</v>
      </c>
      <c r="I47" t="s">
        <v>1457</v>
      </c>
      <c r="J47" t="s">
        <v>1122</v>
      </c>
      <c r="K47" t="s">
        <v>501</v>
      </c>
      <c r="L47" s="1">
        <v>44330</v>
      </c>
      <c r="M47" t="s">
        <v>1458</v>
      </c>
    </row>
    <row r="48" spans="1:13" x14ac:dyDescent="0.2">
      <c r="A48" s="5" t="str">
        <f t="shared" ca="1" si="0"/>
        <v>99519c0c000cca4</v>
      </c>
      <c r="B48" t="s">
        <v>1459</v>
      </c>
      <c r="C48" t="s">
        <v>1342</v>
      </c>
      <c r="D48" t="s">
        <v>1460</v>
      </c>
      <c r="E48" t="s">
        <v>1461</v>
      </c>
      <c r="F48">
        <v>72047</v>
      </c>
      <c r="G48" t="s">
        <v>1462</v>
      </c>
      <c r="I48" t="s">
        <v>1463</v>
      </c>
      <c r="J48" t="s">
        <v>1391</v>
      </c>
      <c r="K48" t="s">
        <v>501</v>
      </c>
      <c r="L48" s="1">
        <v>44244</v>
      </c>
      <c r="M48" t="s">
        <v>1464</v>
      </c>
    </row>
    <row r="49" spans="1:13" x14ac:dyDescent="0.2">
      <c r="A49" s="5" t="str">
        <f t="shared" ca="1" si="0"/>
        <v>a7ec8faf0005d1c</v>
      </c>
      <c r="B49" t="s">
        <v>1465</v>
      </c>
      <c r="C49" t="s">
        <v>1466</v>
      </c>
      <c r="D49" t="s">
        <v>1467</v>
      </c>
      <c r="E49" t="s">
        <v>1468</v>
      </c>
      <c r="F49">
        <v>481</v>
      </c>
      <c r="G49" t="s">
        <v>1469</v>
      </c>
      <c r="H49">
        <v>6219</v>
      </c>
      <c r="I49" t="s">
        <v>1470</v>
      </c>
      <c r="J49" t="s">
        <v>1471</v>
      </c>
      <c r="K49" t="s">
        <v>501</v>
      </c>
      <c r="L49" s="1">
        <v>44430</v>
      </c>
      <c r="M49" t="s">
        <v>1472</v>
      </c>
    </row>
    <row r="50" spans="1:13" x14ac:dyDescent="0.2">
      <c r="A50" s="5" t="str">
        <f t="shared" ca="1" si="0"/>
        <v>ed99113c000b91e</v>
      </c>
      <c r="B50" t="s">
        <v>1473</v>
      </c>
      <c r="C50" t="s">
        <v>1474</v>
      </c>
      <c r="D50" t="s">
        <v>1475</v>
      </c>
      <c r="E50" t="s">
        <v>1476</v>
      </c>
      <c r="G50" t="s">
        <v>1477</v>
      </c>
      <c r="H50">
        <v>4200</v>
      </c>
      <c r="I50" t="s">
        <v>1478</v>
      </c>
      <c r="J50" t="s">
        <v>1479</v>
      </c>
      <c r="K50" t="s">
        <v>501</v>
      </c>
      <c r="L50" s="1">
        <v>44500</v>
      </c>
      <c r="M50" t="s">
        <v>1480</v>
      </c>
    </row>
    <row r="51" spans="1:13" x14ac:dyDescent="0.2">
      <c r="A51" s="5" t="str">
        <f t="shared" ca="1" si="0"/>
        <v>b624bbbd000c5a6</v>
      </c>
      <c r="B51" t="s">
        <v>1481</v>
      </c>
      <c r="C51" t="s">
        <v>1482</v>
      </c>
      <c r="D51" t="s">
        <v>1483</v>
      </c>
      <c r="E51" t="s">
        <v>1484</v>
      </c>
      <c r="G51" t="s">
        <v>1485</v>
      </c>
      <c r="H51">
        <v>65166</v>
      </c>
      <c r="I51" t="s">
        <v>1486</v>
      </c>
      <c r="J51" t="s">
        <v>1487</v>
      </c>
      <c r="K51" t="s">
        <v>1488</v>
      </c>
      <c r="L51" s="1">
        <v>44499</v>
      </c>
      <c r="M51" t="s">
        <v>1489</v>
      </c>
    </row>
    <row r="52" spans="1:13" x14ac:dyDescent="0.2">
      <c r="A52" s="5" t="str">
        <f t="shared" ca="1" si="0"/>
        <v>28cc979e000ac59</v>
      </c>
      <c r="B52" t="s">
        <v>1490</v>
      </c>
      <c r="C52" t="s">
        <v>1491</v>
      </c>
      <c r="D52" t="s">
        <v>1492</v>
      </c>
      <c r="E52" t="s">
        <v>1493</v>
      </c>
      <c r="F52">
        <v>7583</v>
      </c>
      <c r="G52">
        <f>1-496-386-6284</f>
        <v>-7165</v>
      </c>
      <c r="H52">
        <v>84289</v>
      </c>
      <c r="I52" t="s">
        <v>1494</v>
      </c>
      <c r="J52" t="s">
        <v>1495</v>
      </c>
      <c r="K52" t="s">
        <v>221</v>
      </c>
      <c r="L52" s="1">
        <v>44500</v>
      </c>
      <c r="M52" t="s">
        <v>1496</v>
      </c>
    </row>
    <row r="53" spans="1:13" x14ac:dyDescent="0.2">
      <c r="A53" s="5" t="str">
        <f t="shared" ca="1" si="0"/>
        <v>6e0f9ef80001edc</v>
      </c>
      <c r="B53" t="s">
        <v>1497</v>
      </c>
      <c r="C53" t="s">
        <v>1498</v>
      </c>
      <c r="D53" t="s">
        <v>1499</v>
      </c>
      <c r="E53" t="s">
        <v>1500</v>
      </c>
      <c r="F53">
        <v>1064</v>
      </c>
      <c r="G53">
        <f>1-91-580-3447</f>
        <v>-4117</v>
      </c>
      <c r="H53">
        <v>663</v>
      </c>
      <c r="I53" t="s">
        <v>1501</v>
      </c>
      <c r="J53" t="s">
        <v>1502</v>
      </c>
      <c r="K53" t="s">
        <v>221</v>
      </c>
      <c r="L53" s="1">
        <v>44401</v>
      </c>
      <c r="M53" t="s">
        <v>1503</v>
      </c>
    </row>
    <row r="54" spans="1:13" x14ac:dyDescent="0.2">
      <c r="A54" s="5" t="str">
        <f t="shared" ca="1" si="0"/>
        <v>515483000007723</v>
      </c>
      <c r="B54" t="s">
        <v>1504</v>
      </c>
      <c r="C54" t="s">
        <v>1505</v>
      </c>
      <c r="D54" t="s">
        <v>1506</v>
      </c>
      <c r="E54" t="s">
        <v>1507</v>
      </c>
      <c r="G54" t="s">
        <v>1508</v>
      </c>
      <c r="H54">
        <v>70486</v>
      </c>
      <c r="I54" t="s">
        <v>1509</v>
      </c>
      <c r="J54" t="s">
        <v>1510</v>
      </c>
      <c r="K54" t="s">
        <v>221</v>
      </c>
      <c r="L54" s="1">
        <v>44392</v>
      </c>
      <c r="M54" t="s">
        <v>1511</v>
      </c>
    </row>
    <row r="55" spans="1:13" x14ac:dyDescent="0.2">
      <c r="A55" s="5" t="str">
        <f t="shared" ca="1" si="0"/>
        <v>3f3ec6e20001091</v>
      </c>
      <c r="B55" t="s">
        <v>1512</v>
      </c>
      <c r="C55" t="s">
        <v>1513</v>
      </c>
      <c r="D55" t="s">
        <v>1514</v>
      </c>
      <c r="E55" t="s">
        <v>1515</v>
      </c>
      <c r="F55">
        <v>87205</v>
      </c>
      <c r="G55" t="s">
        <v>1516</v>
      </c>
      <c r="H55">
        <v>311</v>
      </c>
      <c r="I55" t="s">
        <v>1517</v>
      </c>
      <c r="J55" t="s">
        <v>1518</v>
      </c>
      <c r="K55" t="s">
        <v>1244</v>
      </c>
      <c r="L55" s="1">
        <v>44180</v>
      </c>
      <c r="M55" t="s">
        <v>1519</v>
      </c>
    </row>
    <row r="56" spans="1:13" x14ac:dyDescent="0.2">
      <c r="A56" s="5" t="str">
        <f t="shared" ca="1" si="0"/>
        <v>90633cc2000379b</v>
      </c>
      <c r="B56" t="s">
        <v>1520</v>
      </c>
      <c r="C56" t="s">
        <v>90</v>
      </c>
      <c r="D56" t="s">
        <v>1521</v>
      </c>
      <c r="E56" t="s">
        <v>1522</v>
      </c>
      <c r="F56">
        <v>162</v>
      </c>
      <c r="G56" t="s">
        <v>1523</v>
      </c>
      <c r="H56">
        <v>95752</v>
      </c>
      <c r="I56" t="s">
        <v>1524</v>
      </c>
      <c r="J56" t="s">
        <v>1525</v>
      </c>
      <c r="K56" t="s">
        <v>1526</v>
      </c>
      <c r="L56" s="1">
        <v>44458</v>
      </c>
      <c r="M56" t="s">
        <v>1527</v>
      </c>
    </row>
    <row r="57" spans="1:13" x14ac:dyDescent="0.2">
      <c r="A57" s="5" t="str">
        <f t="shared" ca="1" si="0"/>
        <v>07ec39bc0008c46</v>
      </c>
      <c r="B57" t="s">
        <v>1528</v>
      </c>
      <c r="C57" t="s">
        <v>1529</v>
      </c>
      <c r="D57" t="s">
        <v>41</v>
      </c>
      <c r="E57" t="s">
        <v>1530</v>
      </c>
      <c r="G57" t="s">
        <v>1531</v>
      </c>
      <c r="I57" t="s">
        <v>1532</v>
      </c>
      <c r="J57" t="s">
        <v>1533</v>
      </c>
      <c r="K57" t="s">
        <v>501</v>
      </c>
      <c r="L57" s="1">
        <v>44254</v>
      </c>
      <c r="M57" t="s">
        <v>1534</v>
      </c>
    </row>
    <row r="58" spans="1:13" x14ac:dyDescent="0.2">
      <c r="A58" s="5" t="str">
        <f t="shared" ca="1" si="0"/>
        <v>3a89311b000d4b6</v>
      </c>
      <c r="B58" t="s">
        <v>1535</v>
      </c>
      <c r="C58" t="s">
        <v>1536</v>
      </c>
      <c r="D58" t="s">
        <v>1537</v>
      </c>
      <c r="E58" t="s">
        <v>1538</v>
      </c>
      <c r="G58" t="s">
        <v>1539</v>
      </c>
      <c r="H58">
        <v>1242</v>
      </c>
      <c r="I58" t="s">
        <v>1540</v>
      </c>
      <c r="J58" t="s">
        <v>1541</v>
      </c>
      <c r="K58" t="s">
        <v>501</v>
      </c>
      <c r="L58" s="1">
        <v>44347</v>
      </c>
      <c r="M58" t="s">
        <v>1542</v>
      </c>
    </row>
    <row r="59" spans="1:13" x14ac:dyDescent="0.2">
      <c r="A59" s="5" t="str">
        <f t="shared" ca="1" si="0"/>
        <v>8a8de24b000631b</v>
      </c>
      <c r="B59" t="s">
        <v>1543</v>
      </c>
      <c r="C59" t="s">
        <v>1544</v>
      </c>
      <c r="D59" t="s">
        <v>1545</v>
      </c>
      <c r="E59" t="s">
        <v>1546</v>
      </c>
      <c r="F59">
        <v>3297</v>
      </c>
      <c r="G59" t="s">
        <v>1547</v>
      </c>
      <c r="I59" t="s">
        <v>1548</v>
      </c>
      <c r="J59" t="s">
        <v>1260</v>
      </c>
      <c r="K59" t="s">
        <v>501</v>
      </c>
      <c r="L59" s="1">
        <v>44165</v>
      </c>
      <c r="M59" t="s">
        <v>1549</v>
      </c>
    </row>
    <row r="60" spans="1:13" x14ac:dyDescent="0.2">
      <c r="A60" s="5" t="str">
        <f t="shared" ca="1" si="0"/>
        <v>8eaefc0f000680f</v>
      </c>
      <c r="B60" t="s">
        <v>1550</v>
      </c>
      <c r="C60" t="s">
        <v>1551</v>
      </c>
      <c r="D60" t="s">
        <v>1552</v>
      </c>
      <c r="E60" t="s">
        <v>1553</v>
      </c>
      <c r="F60">
        <v>94616</v>
      </c>
      <c r="G60" t="s">
        <v>1554</v>
      </c>
      <c r="I60" t="s">
        <v>1555</v>
      </c>
      <c r="J60" t="s">
        <v>1556</v>
      </c>
      <c r="K60" t="s">
        <v>501</v>
      </c>
      <c r="L60" s="1">
        <v>44204</v>
      </c>
      <c r="M60" t="s">
        <v>1557</v>
      </c>
    </row>
    <row r="61" spans="1:13" x14ac:dyDescent="0.2">
      <c r="A61" s="5" t="str">
        <f t="shared" ca="1" si="0"/>
        <v>42cb2155000f8c3</v>
      </c>
      <c r="B61" t="s">
        <v>1558</v>
      </c>
      <c r="C61" t="s">
        <v>1559</v>
      </c>
      <c r="D61" t="s">
        <v>1467</v>
      </c>
      <c r="E61" t="s">
        <v>1560</v>
      </c>
      <c r="F61">
        <v>2930</v>
      </c>
      <c r="G61" t="s">
        <v>1561</v>
      </c>
      <c r="H61">
        <v>6764</v>
      </c>
      <c r="I61" t="s">
        <v>1562</v>
      </c>
      <c r="J61" t="s">
        <v>1220</v>
      </c>
      <c r="K61" t="s">
        <v>501</v>
      </c>
      <c r="L61" s="1">
        <v>44310</v>
      </c>
      <c r="M61" t="s">
        <v>1563</v>
      </c>
    </row>
    <row r="62" spans="1:13" x14ac:dyDescent="0.2">
      <c r="A62" s="5" t="str">
        <f t="shared" ca="1" si="0"/>
        <v>cd6dd2eb000de3b</v>
      </c>
      <c r="B62" t="s">
        <v>1564</v>
      </c>
      <c r="C62" t="s">
        <v>1565</v>
      </c>
      <c r="D62" t="s">
        <v>1566</v>
      </c>
      <c r="E62" t="s">
        <v>1567</v>
      </c>
      <c r="F62">
        <v>4691</v>
      </c>
      <c r="G62" t="s">
        <v>1568</v>
      </c>
      <c r="H62">
        <v>7351</v>
      </c>
      <c r="I62" t="s">
        <v>1569</v>
      </c>
      <c r="J62" t="s">
        <v>1436</v>
      </c>
      <c r="K62" t="s">
        <v>501</v>
      </c>
      <c r="L62" s="1">
        <v>44377</v>
      </c>
      <c r="M62" t="s">
        <v>1570</v>
      </c>
    </row>
    <row r="63" spans="1:13" x14ac:dyDescent="0.2">
      <c r="A63" s="5" t="str">
        <f t="shared" ca="1" si="0"/>
        <v>47833b7900039ea</v>
      </c>
      <c r="B63" t="s">
        <v>1571</v>
      </c>
      <c r="C63" t="s">
        <v>1572</v>
      </c>
      <c r="D63" t="s">
        <v>1573</v>
      </c>
      <c r="E63" t="s">
        <v>1574</v>
      </c>
      <c r="F63">
        <v>37413</v>
      </c>
      <c r="G63" t="s">
        <v>1575</v>
      </c>
      <c r="I63" t="s">
        <v>1576</v>
      </c>
      <c r="J63" t="s">
        <v>1577</v>
      </c>
      <c r="K63" t="s">
        <v>221</v>
      </c>
      <c r="L63" s="1">
        <v>44332</v>
      </c>
      <c r="M63" t="s">
        <v>1578</v>
      </c>
    </row>
    <row r="64" spans="1:13" x14ac:dyDescent="0.2">
      <c r="A64" s="5" t="str">
        <f t="shared" ca="1" si="0"/>
        <v>16319969000c2e7</v>
      </c>
      <c r="B64" t="s">
        <v>1579</v>
      </c>
      <c r="C64" t="s">
        <v>1580</v>
      </c>
      <c r="D64" t="s">
        <v>1305</v>
      </c>
      <c r="E64" t="s">
        <v>1581</v>
      </c>
      <c r="G64" t="s">
        <v>1582</v>
      </c>
      <c r="I64" t="s">
        <v>1583</v>
      </c>
      <c r="J64" t="s">
        <v>1584</v>
      </c>
      <c r="K64" t="s">
        <v>501</v>
      </c>
      <c r="L64" s="1">
        <v>44200</v>
      </c>
      <c r="M64" t="s">
        <v>1585</v>
      </c>
    </row>
    <row r="65" spans="1:13" x14ac:dyDescent="0.2">
      <c r="A65" s="5" t="str">
        <f t="shared" ca="1" si="0"/>
        <v>bda2ab500000cf7</v>
      </c>
      <c r="B65" t="s">
        <v>1586</v>
      </c>
      <c r="C65" t="s">
        <v>1587</v>
      </c>
      <c r="D65" t="s">
        <v>1588</v>
      </c>
      <c r="E65" t="s">
        <v>1589</v>
      </c>
      <c r="G65" t="s">
        <v>1590</v>
      </c>
      <c r="H65">
        <v>47188</v>
      </c>
      <c r="I65" t="s">
        <v>1591</v>
      </c>
      <c r="J65" t="s">
        <v>1592</v>
      </c>
      <c r="K65" t="s">
        <v>501</v>
      </c>
      <c r="L65" s="1">
        <v>44479</v>
      </c>
      <c r="M65" t="s">
        <v>1593</v>
      </c>
    </row>
    <row r="66" spans="1:13" x14ac:dyDescent="0.2">
      <c r="A66" s="5" t="str">
        <f t="shared" ca="1" si="0"/>
        <v>86c945ff00026fb</v>
      </c>
      <c r="B66" t="s">
        <v>1594</v>
      </c>
      <c r="C66" t="s">
        <v>1595</v>
      </c>
      <c r="D66" t="s">
        <v>1596</v>
      </c>
      <c r="E66" t="s">
        <v>1597</v>
      </c>
      <c r="F66">
        <v>5013</v>
      </c>
      <c r="G66" t="s">
        <v>1598</v>
      </c>
      <c r="H66">
        <v>1406</v>
      </c>
      <c r="I66" t="s">
        <v>1599</v>
      </c>
      <c r="J66" t="s">
        <v>1600</v>
      </c>
      <c r="K66" t="s">
        <v>501</v>
      </c>
      <c r="L66" s="1">
        <v>44530</v>
      </c>
      <c r="M66" t="s">
        <v>1601</v>
      </c>
    </row>
    <row r="67" spans="1:13" x14ac:dyDescent="0.2">
      <c r="A67" s="5" t="str">
        <f t="shared" ref="A67:A82" ca="1" si="1">LOWER(_xlfn.CONCAT(TEXT(DEC2HEX(RANDBETWEEN(0, HEX2DEC("FFFFFFFF")), 8), "00000000"), TEXT(DEC2HEX(RANDBETWEEN(0, HEX2DEC("FFFF")), 7), "0000000")))</f>
        <v>7e6d0818000783b</v>
      </c>
      <c r="B67" t="s">
        <v>1602</v>
      </c>
      <c r="C67" t="s">
        <v>1603</v>
      </c>
      <c r="D67" t="s">
        <v>1604</v>
      </c>
      <c r="E67" t="s">
        <v>1605</v>
      </c>
      <c r="F67">
        <v>9422</v>
      </c>
      <c r="G67" t="s">
        <v>1606</v>
      </c>
      <c r="I67" t="s">
        <v>1607</v>
      </c>
      <c r="J67" t="s">
        <v>1608</v>
      </c>
      <c r="K67" t="s">
        <v>501</v>
      </c>
      <c r="L67" s="1">
        <v>44223</v>
      </c>
      <c r="M67" t="s">
        <v>1609</v>
      </c>
    </row>
    <row r="68" spans="1:13" x14ac:dyDescent="0.2">
      <c r="A68" s="5" t="str">
        <f t="shared" ca="1" si="1"/>
        <v>141c25c70000a99</v>
      </c>
      <c r="B68" t="s">
        <v>1610</v>
      </c>
      <c r="C68" t="s">
        <v>1611</v>
      </c>
      <c r="D68" t="s">
        <v>1612</v>
      </c>
      <c r="E68" t="s">
        <v>1613</v>
      </c>
      <c r="F68">
        <v>535</v>
      </c>
      <c r="G68" t="s">
        <v>1614</v>
      </c>
      <c r="I68" t="s">
        <v>1615</v>
      </c>
      <c r="J68" t="s">
        <v>1122</v>
      </c>
      <c r="K68" t="s">
        <v>501</v>
      </c>
      <c r="L68" s="1">
        <v>44316</v>
      </c>
      <c r="M68" t="s">
        <v>1616</v>
      </c>
    </row>
    <row r="69" spans="1:13" x14ac:dyDescent="0.2">
      <c r="A69" s="5" t="str">
        <f t="shared" ca="1" si="1"/>
        <v>08980a7f0001bef</v>
      </c>
      <c r="B69" t="s">
        <v>1617</v>
      </c>
      <c r="C69" t="s">
        <v>1618</v>
      </c>
      <c r="D69" t="s">
        <v>1272</v>
      </c>
      <c r="E69" t="s">
        <v>1619</v>
      </c>
      <c r="F69">
        <v>44117</v>
      </c>
      <c r="G69">
        <f>1-195-208-7749</f>
        <v>-8151</v>
      </c>
      <c r="H69">
        <v>5746</v>
      </c>
      <c r="I69" t="s">
        <v>1620</v>
      </c>
      <c r="J69" t="s">
        <v>1421</v>
      </c>
      <c r="K69" t="s">
        <v>501</v>
      </c>
      <c r="L69" s="1">
        <v>44434</v>
      </c>
      <c r="M69" t="s">
        <v>1621</v>
      </c>
    </row>
    <row r="70" spans="1:13" x14ac:dyDescent="0.2">
      <c r="A70" s="5" t="str">
        <f t="shared" ca="1" si="1"/>
        <v>f0e1e38a00091cf</v>
      </c>
      <c r="B70" t="s">
        <v>1622</v>
      </c>
      <c r="C70" t="s">
        <v>1623</v>
      </c>
      <c r="D70" t="s">
        <v>1624</v>
      </c>
      <c r="E70" t="s">
        <v>1625</v>
      </c>
      <c r="G70" t="s">
        <v>1626</v>
      </c>
      <c r="H70">
        <v>1302</v>
      </c>
      <c r="I70" t="s">
        <v>1627</v>
      </c>
      <c r="J70" t="s">
        <v>1628</v>
      </c>
      <c r="K70" t="s">
        <v>1629</v>
      </c>
      <c r="L70" s="1">
        <v>44227</v>
      </c>
      <c r="M70" t="s">
        <v>1630</v>
      </c>
    </row>
    <row r="71" spans="1:13" x14ac:dyDescent="0.2">
      <c r="A71" s="5" t="str">
        <f t="shared" ca="1" si="1"/>
        <v>8c2e0d1e0003860</v>
      </c>
      <c r="B71" t="s">
        <v>1631</v>
      </c>
      <c r="C71" t="s">
        <v>1632</v>
      </c>
      <c r="D71" t="s">
        <v>380</v>
      </c>
      <c r="E71" t="s">
        <v>1633</v>
      </c>
      <c r="F71">
        <v>58</v>
      </c>
      <c r="G71">
        <f>1-484-993-6871</f>
        <v>-8347</v>
      </c>
      <c r="H71">
        <v>192</v>
      </c>
      <c r="I71" t="s">
        <v>1634</v>
      </c>
      <c r="J71" t="s">
        <v>1635</v>
      </c>
      <c r="K71" t="s">
        <v>221</v>
      </c>
      <c r="L71" s="1">
        <v>44269</v>
      </c>
      <c r="M71" t="s">
        <v>1636</v>
      </c>
    </row>
    <row r="72" spans="1:13" x14ac:dyDescent="0.2">
      <c r="A72" s="5" t="str">
        <f t="shared" ca="1" si="1"/>
        <v>a3ef5738000bb18</v>
      </c>
      <c r="B72" t="s">
        <v>1637</v>
      </c>
      <c r="C72" t="s">
        <v>1638</v>
      </c>
      <c r="D72" t="s">
        <v>1639</v>
      </c>
      <c r="E72" t="s">
        <v>1640</v>
      </c>
      <c r="F72">
        <v>17796</v>
      </c>
      <c r="G72" t="s">
        <v>1641</v>
      </c>
      <c r="I72" t="s">
        <v>1642</v>
      </c>
      <c r="J72" t="s">
        <v>1643</v>
      </c>
      <c r="K72" t="s">
        <v>501</v>
      </c>
      <c r="L72" s="1">
        <v>44256</v>
      </c>
      <c r="M72" t="s">
        <v>1644</v>
      </c>
    </row>
    <row r="73" spans="1:13" x14ac:dyDescent="0.2">
      <c r="A73" s="5" t="str">
        <f t="shared" ca="1" si="1"/>
        <v>ed1d1da0000a68c</v>
      </c>
      <c r="B73" t="s">
        <v>1645</v>
      </c>
      <c r="C73" t="s">
        <v>1646</v>
      </c>
      <c r="D73" t="s">
        <v>228</v>
      </c>
      <c r="E73" t="s">
        <v>1647</v>
      </c>
      <c r="G73" t="s">
        <v>1648</v>
      </c>
      <c r="H73">
        <v>8945</v>
      </c>
      <c r="I73" t="s">
        <v>1649</v>
      </c>
      <c r="J73" t="s">
        <v>1260</v>
      </c>
      <c r="K73" t="s">
        <v>501</v>
      </c>
      <c r="L73" s="1">
        <v>44359</v>
      </c>
      <c r="M73" t="s">
        <v>1650</v>
      </c>
    </row>
    <row r="74" spans="1:13" x14ac:dyDescent="0.2">
      <c r="A74" s="5" t="str">
        <f t="shared" ca="1" si="1"/>
        <v>1c2d5195000c5d2</v>
      </c>
      <c r="B74" t="s">
        <v>1651</v>
      </c>
      <c r="C74" t="s">
        <v>1652</v>
      </c>
      <c r="D74" t="s">
        <v>1653</v>
      </c>
      <c r="E74" t="s">
        <v>1654</v>
      </c>
      <c r="G74" t="s">
        <v>1655</v>
      </c>
      <c r="H74">
        <v>4599</v>
      </c>
      <c r="I74" t="s">
        <v>1656</v>
      </c>
      <c r="J74" t="s">
        <v>1657</v>
      </c>
      <c r="K74" t="s">
        <v>153</v>
      </c>
      <c r="L74" s="1">
        <v>44375</v>
      </c>
      <c r="M74" t="s">
        <v>1658</v>
      </c>
    </row>
    <row r="75" spans="1:13" x14ac:dyDescent="0.2">
      <c r="A75" s="5" t="str">
        <f t="shared" ca="1" si="1"/>
        <v>93e07fdd000c88d</v>
      </c>
      <c r="B75" t="s">
        <v>1659</v>
      </c>
      <c r="C75" t="s">
        <v>1660</v>
      </c>
      <c r="D75" t="s">
        <v>1661</v>
      </c>
      <c r="E75" t="s">
        <v>1662</v>
      </c>
      <c r="F75">
        <v>7727</v>
      </c>
      <c r="G75">
        <f>1-960-370-6804</f>
        <v>-8133</v>
      </c>
      <c r="H75">
        <v>659</v>
      </c>
      <c r="I75" t="s">
        <v>1663</v>
      </c>
      <c r="J75" t="s">
        <v>1664</v>
      </c>
      <c r="K75" t="s">
        <v>501</v>
      </c>
      <c r="L75" s="1">
        <v>44316</v>
      </c>
      <c r="M75" t="s">
        <v>1665</v>
      </c>
    </row>
    <row r="76" spans="1:13" x14ac:dyDescent="0.2">
      <c r="A76" s="5" t="str">
        <f t="shared" ca="1" si="1"/>
        <v>971c92550003b29</v>
      </c>
      <c r="B76" t="s">
        <v>1666</v>
      </c>
      <c r="C76" t="s">
        <v>1667</v>
      </c>
      <c r="D76" t="s">
        <v>1402</v>
      </c>
      <c r="E76" t="s">
        <v>1668</v>
      </c>
      <c r="F76">
        <v>557</v>
      </c>
      <c r="G76" t="s">
        <v>1669</v>
      </c>
      <c r="I76" t="s">
        <v>1670</v>
      </c>
      <c r="J76" t="s">
        <v>1671</v>
      </c>
      <c r="K76" t="s">
        <v>501</v>
      </c>
      <c r="L76" s="1">
        <v>44377</v>
      </c>
      <c r="M76" t="s">
        <v>1672</v>
      </c>
    </row>
    <row r="77" spans="1:13" x14ac:dyDescent="0.2">
      <c r="A77" s="5" t="str">
        <f t="shared" ca="1" si="1"/>
        <v>075c64730008e4e</v>
      </c>
      <c r="B77" t="s">
        <v>1673</v>
      </c>
      <c r="C77" t="s">
        <v>1674</v>
      </c>
      <c r="D77" t="s">
        <v>1675</v>
      </c>
      <c r="E77" t="s">
        <v>1676</v>
      </c>
      <c r="F77">
        <v>1464</v>
      </c>
      <c r="G77" t="s">
        <v>1677</v>
      </c>
      <c r="I77" t="s">
        <v>1678</v>
      </c>
      <c r="J77" t="s">
        <v>1252</v>
      </c>
      <c r="K77" t="s">
        <v>501</v>
      </c>
      <c r="L77" s="1">
        <v>44491</v>
      </c>
      <c r="M77" t="s">
        <v>1679</v>
      </c>
    </row>
    <row r="78" spans="1:13" x14ac:dyDescent="0.2">
      <c r="A78" s="5" t="str">
        <f t="shared" ca="1" si="1"/>
        <v>15e0ba3d000c3d3</v>
      </c>
      <c r="B78" t="s">
        <v>1680</v>
      </c>
      <c r="C78" t="s">
        <v>1681</v>
      </c>
      <c r="D78" t="s">
        <v>1682</v>
      </c>
      <c r="E78">
        <v>-5013</v>
      </c>
      <c r="G78" t="s">
        <v>1683</v>
      </c>
      <c r="H78">
        <v>4461</v>
      </c>
      <c r="I78" t="s">
        <v>1684</v>
      </c>
      <c r="J78" t="s">
        <v>1685</v>
      </c>
      <c r="K78" t="s">
        <v>501</v>
      </c>
      <c r="L78" s="1">
        <v>44316</v>
      </c>
      <c r="M78" t="s">
        <v>1686</v>
      </c>
    </row>
    <row r="79" spans="1:13" x14ac:dyDescent="0.2">
      <c r="A79" s="5" t="str">
        <f t="shared" ca="1" si="1"/>
        <v>fd4fcb45000400e</v>
      </c>
      <c r="B79" t="s">
        <v>1687</v>
      </c>
      <c r="C79" t="s">
        <v>1688</v>
      </c>
      <c r="D79" t="s">
        <v>1467</v>
      </c>
      <c r="E79" t="s">
        <v>1689</v>
      </c>
      <c r="G79" t="s">
        <v>1690</v>
      </c>
      <c r="H79">
        <v>871</v>
      </c>
      <c r="I79" t="s">
        <v>1691</v>
      </c>
      <c r="J79" t="s">
        <v>1692</v>
      </c>
      <c r="K79" t="s">
        <v>501</v>
      </c>
      <c r="L79" s="1">
        <v>44500</v>
      </c>
      <c r="M79" t="s">
        <v>1693</v>
      </c>
    </row>
    <row r="80" spans="1:13" x14ac:dyDescent="0.2">
      <c r="A80" s="5" t="str">
        <f t="shared" ca="1" si="1"/>
        <v>f00299fe000f6bb</v>
      </c>
      <c r="B80" t="s">
        <v>1694</v>
      </c>
      <c r="C80" t="s">
        <v>1695</v>
      </c>
      <c r="D80" t="s">
        <v>1696</v>
      </c>
      <c r="E80" t="s">
        <v>1697</v>
      </c>
      <c r="G80" t="s">
        <v>1698</v>
      </c>
      <c r="I80" t="s">
        <v>1699</v>
      </c>
      <c r="J80" t="s">
        <v>1700</v>
      </c>
      <c r="K80" t="s">
        <v>501</v>
      </c>
      <c r="L80" s="1">
        <v>44517</v>
      </c>
      <c r="M80" t="s">
        <v>1701</v>
      </c>
    </row>
    <row r="81" spans="1:13" x14ac:dyDescent="0.2">
      <c r="A81" s="5" t="str">
        <f t="shared" ca="1" si="1"/>
        <v>a8109b090006969</v>
      </c>
      <c r="B81" t="s">
        <v>1702</v>
      </c>
      <c r="C81" t="s">
        <v>1703</v>
      </c>
      <c r="D81" t="s">
        <v>1492</v>
      </c>
      <c r="E81" t="s">
        <v>1704</v>
      </c>
      <c r="F81">
        <v>26</v>
      </c>
      <c r="G81" t="s">
        <v>1705</v>
      </c>
      <c r="I81" t="s">
        <v>1706</v>
      </c>
      <c r="J81" t="s">
        <v>1158</v>
      </c>
      <c r="K81" t="s">
        <v>501</v>
      </c>
      <c r="L81" s="1">
        <v>44274</v>
      </c>
      <c r="M81" t="s">
        <v>1707</v>
      </c>
    </row>
    <row r="82" spans="1:13" x14ac:dyDescent="0.2">
      <c r="A82" s="5" t="str">
        <f t="shared" ca="1" si="1"/>
        <v>56a48f050002f4e</v>
      </c>
      <c r="B82" t="s">
        <v>1708</v>
      </c>
      <c r="C82" t="s">
        <v>1709</v>
      </c>
      <c r="D82" t="s">
        <v>1710</v>
      </c>
      <c r="E82" t="s">
        <v>1711</v>
      </c>
      <c r="G82" t="s">
        <v>1712</v>
      </c>
      <c r="I82" t="s">
        <v>1713</v>
      </c>
      <c r="J82" t="s">
        <v>1714</v>
      </c>
      <c r="K82" t="s">
        <v>501</v>
      </c>
      <c r="L82" s="1">
        <v>44257</v>
      </c>
      <c r="M82" t="s">
        <v>1715</v>
      </c>
    </row>
  </sheetData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O21" sqref="O2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s="1">
        <v>44067</v>
      </c>
      <c r="L2" t="s">
        <v>21</v>
      </c>
    </row>
    <row r="3" spans="1:12" x14ac:dyDescent="0.2">
      <c r="A3">
        <v>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5153435776</v>
      </c>
      <c r="I3" t="s">
        <v>28</v>
      </c>
      <c r="J3" t="s">
        <v>29</v>
      </c>
      <c r="K3" s="1">
        <v>44309</v>
      </c>
      <c r="L3" t="s">
        <v>30</v>
      </c>
    </row>
    <row r="4" spans="1:12" x14ac:dyDescent="0.2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>
        <v>-1199</v>
      </c>
      <c r="I4" t="s">
        <v>37</v>
      </c>
      <c r="J4" t="s">
        <v>38</v>
      </c>
      <c r="K4" s="1">
        <v>43915</v>
      </c>
      <c r="L4" t="s">
        <v>39</v>
      </c>
    </row>
    <row r="5" spans="1:12" x14ac:dyDescent="0.2">
      <c r="A5">
        <v>4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>
        <v>-9892</v>
      </c>
      <c r="J5" t="s">
        <v>47</v>
      </c>
      <c r="K5" s="1">
        <v>43984</v>
      </c>
      <c r="L5" t="s">
        <v>48</v>
      </c>
    </row>
    <row r="6" spans="1:12" x14ac:dyDescent="0.2">
      <c r="A6">
        <v>5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s="1">
        <v>44303</v>
      </c>
      <c r="L6" t="s">
        <v>58</v>
      </c>
    </row>
    <row r="7" spans="1:12" x14ac:dyDescent="0.2">
      <c r="A7">
        <v>6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67</v>
      </c>
      <c r="K7" s="1">
        <v>43886</v>
      </c>
      <c r="L7" t="s">
        <v>68</v>
      </c>
    </row>
    <row r="8" spans="1:12" x14ac:dyDescent="0.2">
      <c r="A8">
        <v>7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K8" s="1">
        <v>44432</v>
      </c>
      <c r="L8" t="s">
        <v>78</v>
      </c>
    </row>
    <row r="9" spans="1:12" x14ac:dyDescent="0.2">
      <c r="A9">
        <v>8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s="1">
        <v>44298</v>
      </c>
      <c r="L9" t="s">
        <v>88</v>
      </c>
    </row>
    <row r="10" spans="1:12" x14ac:dyDescent="0.2">
      <c r="A10">
        <v>9</v>
      </c>
      <c r="B10" t="s">
        <v>89</v>
      </c>
      <c r="C10" t="s">
        <v>13</v>
      </c>
      <c r="D10" t="s">
        <v>90</v>
      </c>
      <c r="E10" t="s">
        <v>91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  <c r="K10" s="1">
        <v>43843</v>
      </c>
      <c r="L10" t="s">
        <v>97</v>
      </c>
    </row>
    <row r="11" spans="1:12" x14ac:dyDescent="0.2">
      <c r="A11">
        <v>10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  <c r="K11" s="1">
        <v>44508</v>
      </c>
      <c r="L11" t="s">
        <v>107</v>
      </c>
    </row>
    <row r="12" spans="1:12" x14ac:dyDescent="0.2">
      <c r="A12">
        <v>11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116</v>
      </c>
      <c r="K12" s="1">
        <v>44489</v>
      </c>
      <c r="L12" t="s">
        <v>117</v>
      </c>
    </row>
    <row r="13" spans="1:12" x14ac:dyDescent="0.2">
      <c r="A13">
        <v>12</v>
      </c>
      <c r="B13" t="s">
        <v>118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t="s">
        <v>124</v>
      </c>
      <c r="I13" t="s">
        <v>125</v>
      </c>
      <c r="J13" t="s">
        <v>126</v>
      </c>
      <c r="K13" s="1">
        <v>44164</v>
      </c>
      <c r="L13" t="s">
        <v>127</v>
      </c>
    </row>
    <row r="14" spans="1:12" x14ac:dyDescent="0.2">
      <c r="A14">
        <v>13</v>
      </c>
      <c r="B14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 t="s">
        <v>135</v>
      </c>
      <c r="J14" t="s">
        <v>136</v>
      </c>
      <c r="K14" s="1">
        <v>44532</v>
      </c>
      <c r="L14" t="s">
        <v>137</v>
      </c>
    </row>
    <row r="15" spans="1:12" x14ac:dyDescent="0.2">
      <c r="A15">
        <v>14</v>
      </c>
      <c r="B15" t="s">
        <v>138</v>
      </c>
      <c r="C15" t="s">
        <v>139</v>
      </c>
      <c r="D15" t="s">
        <v>140</v>
      </c>
      <c r="E15" t="s">
        <v>141</v>
      </c>
      <c r="F15" t="s">
        <v>142</v>
      </c>
      <c r="G15" t="s">
        <v>143</v>
      </c>
      <c r="H15" t="s">
        <v>144</v>
      </c>
      <c r="I15" t="s">
        <v>145</v>
      </c>
      <c r="J15" t="s">
        <v>146</v>
      </c>
      <c r="K15" s="1">
        <v>44235</v>
      </c>
      <c r="L15" t="s">
        <v>147</v>
      </c>
    </row>
    <row r="16" spans="1:12" x14ac:dyDescent="0.2">
      <c r="A16">
        <v>15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  <c r="J16" t="s">
        <v>156</v>
      </c>
      <c r="K16" s="1">
        <v>44587</v>
      </c>
      <c r="L16" t="s">
        <v>157</v>
      </c>
    </row>
    <row r="17" spans="1:12" x14ac:dyDescent="0.2">
      <c r="A17">
        <v>16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s="1">
        <v>44663</v>
      </c>
      <c r="L17" t="s">
        <v>167</v>
      </c>
    </row>
    <row r="18" spans="1:12" x14ac:dyDescent="0.2">
      <c r="A18">
        <v>17</v>
      </c>
      <c r="B18" t="s">
        <v>168</v>
      </c>
      <c r="C18" t="s">
        <v>169</v>
      </c>
      <c r="D18" t="s">
        <v>170</v>
      </c>
      <c r="E18" t="s">
        <v>171</v>
      </c>
      <c r="F18" t="s">
        <v>172</v>
      </c>
      <c r="G18" t="s">
        <v>173</v>
      </c>
      <c r="H18" t="s">
        <v>174</v>
      </c>
      <c r="I18" t="s">
        <v>175</v>
      </c>
      <c r="J18" t="s">
        <v>176</v>
      </c>
      <c r="K18" s="1">
        <v>44265</v>
      </c>
      <c r="L18" t="s">
        <v>177</v>
      </c>
    </row>
    <row r="19" spans="1:12" x14ac:dyDescent="0.2">
      <c r="A19">
        <v>18</v>
      </c>
      <c r="B19" t="s">
        <v>178</v>
      </c>
      <c r="C19" t="s">
        <v>179</v>
      </c>
      <c r="D19" t="s">
        <v>130</v>
      </c>
      <c r="E19" t="s">
        <v>180</v>
      </c>
      <c r="F19" t="s">
        <v>181</v>
      </c>
      <c r="G19" t="s">
        <v>182</v>
      </c>
      <c r="H19" t="s">
        <v>183</v>
      </c>
      <c r="I19" t="s">
        <v>184</v>
      </c>
      <c r="J19" t="s">
        <v>185</v>
      </c>
      <c r="K19" s="1">
        <v>44646</v>
      </c>
      <c r="L19" t="s">
        <v>186</v>
      </c>
    </row>
    <row r="20" spans="1:12" x14ac:dyDescent="0.2">
      <c r="A20">
        <v>19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195</v>
      </c>
      <c r="K20" s="1">
        <v>44098</v>
      </c>
      <c r="L20" t="s">
        <v>196</v>
      </c>
    </row>
    <row r="21" spans="1:12" x14ac:dyDescent="0.2">
      <c r="A21">
        <v>20</v>
      </c>
      <c r="B21" t="s">
        <v>197</v>
      </c>
      <c r="C21" t="s">
        <v>50</v>
      </c>
      <c r="D21" t="s">
        <v>198</v>
      </c>
      <c r="E21" t="s">
        <v>199</v>
      </c>
      <c r="F21" t="s">
        <v>200</v>
      </c>
      <c r="G21" t="s">
        <v>201</v>
      </c>
      <c r="H21" t="s">
        <v>202</v>
      </c>
      <c r="I21" t="s">
        <v>203</v>
      </c>
      <c r="J21" t="s">
        <v>204</v>
      </c>
      <c r="K21" s="1">
        <v>44463</v>
      </c>
      <c r="L21" t="s">
        <v>205</v>
      </c>
    </row>
    <row r="22" spans="1:12" x14ac:dyDescent="0.2">
      <c r="A22">
        <v>21</v>
      </c>
      <c r="B22" t="s">
        <v>206</v>
      </c>
      <c r="C22" t="s">
        <v>207</v>
      </c>
      <c r="D22" t="s">
        <v>208</v>
      </c>
      <c r="E22" t="s">
        <v>209</v>
      </c>
      <c r="F22" t="s">
        <v>210</v>
      </c>
      <c r="G22" t="s">
        <v>211</v>
      </c>
      <c r="H22" t="s">
        <v>212</v>
      </c>
      <c r="I22" t="s">
        <v>213</v>
      </c>
      <c r="J22" t="s">
        <v>214</v>
      </c>
      <c r="K22" s="1">
        <v>44573</v>
      </c>
      <c r="L22" t="s">
        <v>215</v>
      </c>
    </row>
    <row r="23" spans="1:12" x14ac:dyDescent="0.2">
      <c r="A23">
        <v>22</v>
      </c>
      <c r="B23" t="s">
        <v>216</v>
      </c>
      <c r="C23" t="s">
        <v>217</v>
      </c>
      <c r="D23" t="s">
        <v>218</v>
      </c>
      <c r="E23" t="s">
        <v>219</v>
      </c>
      <c r="F23" t="s">
        <v>220</v>
      </c>
      <c r="G23" t="s">
        <v>221</v>
      </c>
      <c r="H23" t="s">
        <v>222</v>
      </c>
      <c r="I23" t="s">
        <v>223</v>
      </c>
      <c r="J23" t="s">
        <v>224</v>
      </c>
      <c r="K23" s="1">
        <v>44089</v>
      </c>
      <c r="L23" t="s">
        <v>225</v>
      </c>
    </row>
    <row r="24" spans="1:12" x14ac:dyDescent="0.2">
      <c r="A24">
        <v>23</v>
      </c>
      <c r="B24" t="s">
        <v>226</v>
      </c>
      <c r="C24" t="s">
        <v>227</v>
      </c>
      <c r="D24" t="s">
        <v>228</v>
      </c>
      <c r="E24" t="s">
        <v>229</v>
      </c>
      <c r="F24" t="s">
        <v>230</v>
      </c>
      <c r="G24" t="s">
        <v>231</v>
      </c>
      <c r="H24">
        <v>1935085151</v>
      </c>
      <c r="I24" t="s">
        <v>232</v>
      </c>
      <c r="J24" t="s">
        <v>233</v>
      </c>
      <c r="K24" s="1">
        <v>44062</v>
      </c>
      <c r="L24" t="s">
        <v>234</v>
      </c>
    </row>
    <row r="25" spans="1:12" x14ac:dyDescent="0.2">
      <c r="A25">
        <v>24</v>
      </c>
      <c r="B25" t="s">
        <v>235</v>
      </c>
      <c r="C25" t="s">
        <v>236</v>
      </c>
      <c r="D25" t="s">
        <v>237</v>
      </c>
      <c r="E25" t="s">
        <v>238</v>
      </c>
      <c r="F25" t="s">
        <v>239</v>
      </c>
      <c r="G25" t="s">
        <v>240</v>
      </c>
      <c r="H25" t="s">
        <v>241</v>
      </c>
      <c r="I25" t="s">
        <v>242</v>
      </c>
      <c r="J25" t="s">
        <v>243</v>
      </c>
      <c r="K25" s="1">
        <v>44082</v>
      </c>
      <c r="L25" t="s">
        <v>244</v>
      </c>
    </row>
    <row r="26" spans="1:12" x14ac:dyDescent="0.2">
      <c r="A26">
        <v>25</v>
      </c>
      <c r="B26" t="s">
        <v>245</v>
      </c>
      <c r="C26" t="s">
        <v>246</v>
      </c>
      <c r="D26" t="s">
        <v>247</v>
      </c>
      <c r="E26" t="s">
        <v>248</v>
      </c>
      <c r="F26" t="s">
        <v>249</v>
      </c>
      <c r="G26" t="s">
        <v>250</v>
      </c>
      <c r="H26" t="s">
        <v>251</v>
      </c>
      <c r="I26" t="s">
        <v>252</v>
      </c>
      <c r="J26" t="s">
        <v>253</v>
      </c>
      <c r="K26" s="1">
        <v>44292</v>
      </c>
      <c r="L26" t="s">
        <v>254</v>
      </c>
    </row>
    <row r="27" spans="1:12" x14ac:dyDescent="0.2">
      <c r="A27">
        <v>26</v>
      </c>
      <c r="B27" t="s">
        <v>255</v>
      </c>
      <c r="C27" t="s">
        <v>256</v>
      </c>
      <c r="D27" t="s">
        <v>257</v>
      </c>
      <c r="E27" t="s">
        <v>258</v>
      </c>
      <c r="F27" t="s">
        <v>259</v>
      </c>
      <c r="G27" t="s">
        <v>260</v>
      </c>
      <c r="H27" t="s">
        <v>261</v>
      </c>
      <c r="I27" t="s">
        <v>262</v>
      </c>
      <c r="J27" t="s">
        <v>263</v>
      </c>
      <c r="K27" s="1">
        <v>44705</v>
      </c>
      <c r="L27" t="s">
        <v>264</v>
      </c>
    </row>
    <row r="28" spans="1:12" x14ac:dyDescent="0.2">
      <c r="A28">
        <v>27</v>
      </c>
      <c r="B28" t="s">
        <v>265</v>
      </c>
      <c r="C28" t="s">
        <v>266</v>
      </c>
      <c r="D28" t="s">
        <v>267</v>
      </c>
      <c r="E28" t="s">
        <v>268</v>
      </c>
      <c r="F28" t="s">
        <v>269</v>
      </c>
      <c r="G28" t="s">
        <v>270</v>
      </c>
      <c r="H28" t="s">
        <v>271</v>
      </c>
      <c r="I28" t="s">
        <v>272</v>
      </c>
      <c r="J28" t="s">
        <v>273</v>
      </c>
      <c r="K28" s="1">
        <v>44612</v>
      </c>
      <c r="L28" t="s">
        <v>274</v>
      </c>
    </row>
    <row r="29" spans="1:12" x14ac:dyDescent="0.2">
      <c r="A29">
        <v>28</v>
      </c>
      <c r="B29" t="s">
        <v>275</v>
      </c>
      <c r="C29" t="s">
        <v>276</v>
      </c>
      <c r="D29" t="s">
        <v>277</v>
      </c>
      <c r="E29" t="s">
        <v>278</v>
      </c>
      <c r="F29" t="s">
        <v>279</v>
      </c>
      <c r="G29" t="s">
        <v>280</v>
      </c>
      <c r="H29" t="s">
        <v>281</v>
      </c>
      <c r="I29" t="s">
        <v>282</v>
      </c>
      <c r="J29" t="s">
        <v>283</v>
      </c>
      <c r="K29" s="1">
        <v>44707</v>
      </c>
      <c r="L29" t="s">
        <v>284</v>
      </c>
    </row>
    <row r="30" spans="1:12" x14ac:dyDescent="0.2">
      <c r="A30">
        <v>10</v>
      </c>
      <c r="B30" t="s">
        <v>98</v>
      </c>
      <c r="C30" t="s">
        <v>99</v>
      </c>
      <c r="D30" t="s">
        <v>100</v>
      </c>
      <c r="E30" t="s">
        <v>101</v>
      </c>
      <c r="F30" t="s">
        <v>102</v>
      </c>
      <c r="G30" t="s">
        <v>103</v>
      </c>
      <c r="H30" t="s">
        <v>104</v>
      </c>
      <c r="I30" t="s">
        <v>105</v>
      </c>
      <c r="J30" t="s">
        <v>106</v>
      </c>
      <c r="K30" s="1">
        <v>44508</v>
      </c>
      <c r="L30" t="s">
        <v>107</v>
      </c>
    </row>
    <row r="31" spans="1:12" x14ac:dyDescent="0.2">
      <c r="A31">
        <v>29</v>
      </c>
      <c r="B31" t="s">
        <v>285</v>
      </c>
      <c r="C31" t="s">
        <v>286</v>
      </c>
      <c r="D31" t="s">
        <v>287</v>
      </c>
      <c r="E31" t="s">
        <v>288</v>
      </c>
      <c r="F31" t="s">
        <v>289</v>
      </c>
      <c r="G31" t="s">
        <v>290</v>
      </c>
      <c r="H31" t="s">
        <v>291</v>
      </c>
      <c r="I31" t="s">
        <v>292</v>
      </c>
      <c r="J31" t="s">
        <v>293</v>
      </c>
      <c r="K31" s="1">
        <v>44042</v>
      </c>
      <c r="L31" t="s">
        <v>294</v>
      </c>
    </row>
    <row r="32" spans="1:12" x14ac:dyDescent="0.2">
      <c r="A32">
        <v>30</v>
      </c>
      <c r="B32" t="s">
        <v>295</v>
      </c>
      <c r="C32" t="s">
        <v>296</v>
      </c>
      <c r="D32" t="s">
        <v>297</v>
      </c>
      <c r="E32" t="s">
        <v>298</v>
      </c>
      <c r="F32" t="s">
        <v>299</v>
      </c>
      <c r="G32" t="s">
        <v>300</v>
      </c>
      <c r="H32" t="s">
        <v>301</v>
      </c>
      <c r="I32" t="s">
        <v>302</v>
      </c>
      <c r="J32" t="s">
        <v>303</v>
      </c>
      <c r="K32" s="1">
        <v>43947</v>
      </c>
      <c r="L32" t="s">
        <v>304</v>
      </c>
    </row>
    <row r="33" spans="1:12" x14ac:dyDescent="0.2">
      <c r="A33">
        <v>31</v>
      </c>
      <c r="B33" t="s">
        <v>305</v>
      </c>
      <c r="C33" t="s">
        <v>306</v>
      </c>
      <c r="D33" t="s">
        <v>307</v>
      </c>
      <c r="E33" t="s">
        <v>308</v>
      </c>
      <c r="F33" t="s">
        <v>309</v>
      </c>
      <c r="G33" t="s">
        <v>310</v>
      </c>
      <c r="H33" t="s">
        <v>311</v>
      </c>
      <c r="I33" t="s">
        <v>312</v>
      </c>
      <c r="J33" t="s">
        <v>313</v>
      </c>
      <c r="K33" s="1">
        <v>44454</v>
      </c>
      <c r="L33" t="s">
        <v>314</v>
      </c>
    </row>
    <row r="34" spans="1:12" x14ac:dyDescent="0.2">
      <c r="A34">
        <v>32</v>
      </c>
      <c r="B34" t="s">
        <v>315</v>
      </c>
      <c r="C34" t="s">
        <v>316</v>
      </c>
      <c r="D34" t="s">
        <v>317</v>
      </c>
      <c r="E34" t="s">
        <v>318</v>
      </c>
      <c r="F34" t="s">
        <v>319</v>
      </c>
      <c r="G34" t="s">
        <v>320</v>
      </c>
      <c r="H34" t="s">
        <v>321</v>
      </c>
      <c r="I34" t="s">
        <v>322</v>
      </c>
      <c r="J34" t="s">
        <v>323</v>
      </c>
      <c r="K34" s="1">
        <v>44574</v>
      </c>
      <c r="L34" t="s">
        <v>324</v>
      </c>
    </row>
    <row r="35" spans="1:12" x14ac:dyDescent="0.2">
      <c r="A35">
        <v>33</v>
      </c>
      <c r="B35" t="s">
        <v>325</v>
      </c>
      <c r="C35" t="s">
        <v>326</v>
      </c>
      <c r="D35" t="s">
        <v>327</v>
      </c>
      <c r="E35" t="s">
        <v>328</v>
      </c>
      <c r="F35" t="s">
        <v>329</v>
      </c>
      <c r="G35" t="s">
        <v>330</v>
      </c>
      <c r="H35">
        <v>4077245425</v>
      </c>
      <c r="I35" t="s">
        <v>331</v>
      </c>
      <c r="J35" t="s">
        <v>332</v>
      </c>
      <c r="K35" s="1">
        <v>44310</v>
      </c>
      <c r="L35" t="s">
        <v>333</v>
      </c>
    </row>
    <row r="36" spans="1:12" x14ac:dyDescent="0.2">
      <c r="A36">
        <v>34</v>
      </c>
      <c r="B36" t="s">
        <v>334</v>
      </c>
      <c r="C36" t="s">
        <v>335</v>
      </c>
      <c r="D36" t="s">
        <v>336</v>
      </c>
      <c r="E36" t="s">
        <v>337</v>
      </c>
      <c r="F36" t="s">
        <v>338</v>
      </c>
      <c r="G36" t="s">
        <v>339</v>
      </c>
      <c r="H36">
        <v>6303643286</v>
      </c>
      <c r="I36" t="s">
        <v>340</v>
      </c>
      <c r="J36" t="s">
        <v>341</v>
      </c>
      <c r="K36" s="1">
        <v>44460</v>
      </c>
      <c r="L36" t="s">
        <v>342</v>
      </c>
    </row>
    <row r="37" spans="1:12" x14ac:dyDescent="0.2">
      <c r="A37">
        <v>35</v>
      </c>
      <c r="B37" t="s">
        <v>343</v>
      </c>
      <c r="C37" t="s">
        <v>149</v>
      </c>
      <c r="D37" t="s">
        <v>344</v>
      </c>
      <c r="E37" t="s">
        <v>345</v>
      </c>
      <c r="F37" t="s">
        <v>346</v>
      </c>
      <c r="G37" t="s">
        <v>347</v>
      </c>
      <c r="H37" t="s">
        <v>348</v>
      </c>
      <c r="I37">
        <v>-2419</v>
      </c>
      <c r="J37" t="s">
        <v>349</v>
      </c>
      <c r="K37" s="1">
        <v>44503</v>
      </c>
      <c r="L37" t="s">
        <v>350</v>
      </c>
    </row>
    <row r="38" spans="1:12" x14ac:dyDescent="0.2">
      <c r="A38">
        <v>36</v>
      </c>
      <c r="B38" t="s">
        <v>351</v>
      </c>
      <c r="C38" t="s">
        <v>352</v>
      </c>
      <c r="D38" t="s">
        <v>353</v>
      </c>
      <c r="E38" t="s">
        <v>354</v>
      </c>
      <c r="F38" t="s">
        <v>355</v>
      </c>
      <c r="G38" t="s">
        <v>356</v>
      </c>
      <c r="H38" t="s">
        <v>357</v>
      </c>
      <c r="I38" t="s">
        <v>358</v>
      </c>
      <c r="J38" t="s">
        <v>359</v>
      </c>
      <c r="K38" s="1">
        <v>44565</v>
      </c>
      <c r="L38" t="s">
        <v>360</v>
      </c>
    </row>
    <row r="39" spans="1:12" x14ac:dyDescent="0.2">
      <c r="A39">
        <v>37</v>
      </c>
      <c r="B39" t="s">
        <v>361</v>
      </c>
      <c r="C39" t="s">
        <v>362</v>
      </c>
      <c r="D39" t="s">
        <v>363</v>
      </c>
      <c r="E39" t="s">
        <v>364</v>
      </c>
      <c r="F39" t="s">
        <v>365</v>
      </c>
      <c r="G39" t="s">
        <v>366</v>
      </c>
      <c r="H39" t="s">
        <v>367</v>
      </c>
      <c r="I39" t="s">
        <v>368</v>
      </c>
      <c r="J39" t="s">
        <v>369</v>
      </c>
      <c r="K39" s="1">
        <v>44418</v>
      </c>
      <c r="L39" t="s">
        <v>370</v>
      </c>
    </row>
    <row r="40" spans="1:12" x14ac:dyDescent="0.2">
      <c r="A40">
        <v>38</v>
      </c>
      <c r="B40" t="s">
        <v>371</v>
      </c>
      <c r="C40" t="s">
        <v>372</v>
      </c>
      <c r="D40" t="s">
        <v>373</v>
      </c>
      <c r="E40" t="s">
        <v>374</v>
      </c>
      <c r="F40" t="s">
        <v>375</v>
      </c>
      <c r="G40" t="s">
        <v>376</v>
      </c>
      <c r="H40">
        <v>7208417020</v>
      </c>
      <c r="I40">
        <v>8035336772</v>
      </c>
      <c r="J40" t="s">
        <v>377</v>
      </c>
      <c r="K40" s="1">
        <v>44251</v>
      </c>
      <c r="L40" t="s">
        <v>378</v>
      </c>
    </row>
    <row r="41" spans="1:12" x14ac:dyDescent="0.2">
      <c r="A41">
        <v>39</v>
      </c>
      <c r="B41" t="s">
        <v>379</v>
      </c>
      <c r="C41" t="s">
        <v>380</v>
      </c>
      <c r="D41" t="s">
        <v>381</v>
      </c>
      <c r="E41" t="s">
        <v>382</v>
      </c>
      <c r="F41" t="s">
        <v>383</v>
      </c>
      <c r="G41" t="s">
        <v>384</v>
      </c>
      <c r="H41" t="s">
        <v>385</v>
      </c>
      <c r="I41" t="s">
        <v>386</v>
      </c>
      <c r="J41" t="s">
        <v>387</v>
      </c>
      <c r="K41" s="1">
        <v>44491</v>
      </c>
      <c r="L41" t="s">
        <v>388</v>
      </c>
    </row>
    <row r="42" spans="1:12" x14ac:dyDescent="0.2">
      <c r="A42">
        <v>40</v>
      </c>
      <c r="B42" t="s">
        <v>389</v>
      </c>
      <c r="C42" t="s">
        <v>390</v>
      </c>
      <c r="D42" t="s">
        <v>391</v>
      </c>
      <c r="E42" t="s">
        <v>392</v>
      </c>
      <c r="F42" t="s">
        <v>393</v>
      </c>
      <c r="G42" t="s">
        <v>394</v>
      </c>
      <c r="H42" t="s">
        <v>395</v>
      </c>
      <c r="I42" t="s">
        <v>396</v>
      </c>
      <c r="J42" t="s">
        <v>397</v>
      </c>
      <c r="K42" s="1">
        <v>44501</v>
      </c>
      <c r="L42" t="s">
        <v>398</v>
      </c>
    </row>
    <row r="43" spans="1:12" x14ac:dyDescent="0.2">
      <c r="A43">
        <v>41</v>
      </c>
      <c r="B43" t="s">
        <v>399</v>
      </c>
      <c r="C43" t="s">
        <v>400</v>
      </c>
      <c r="D43" t="s">
        <v>401</v>
      </c>
      <c r="E43" t="s">
        <v>402</v>
      </c>
      <c r="F43" t="s">
        <v>403</v>
      </c>
      <c r="G43" t="s">
        <v>45</v>
      </c>
      <c r="H43" t="s">
        <v>404</v>
      </c>
      <c r="I43" t="s">
        <v>405</v>
      </c>
      <c r="J43" t="s">
        <v>406</v>
      </c>
      <c r="K43" s="1">
        <v>44114</v>
      </c>
      <c r="L43" t="s">
        <v>407</v>
      </c>
    </row>
    <row r="44" spans="1:12" x14ac:dyDescent="0.2">
      <c r="A44">
        <v>42</v>
      </c>
      <c r="B44" t="s">
        <v>408</v>
      </c>
      <c r="C44" t="s">
        <v>409</v>
      </c>
      <c r="D44" t="s">
        <v>410</v>
      </c>
      <c r="E44" t="s">
        <v>411</v>
      </c>
      <c r="F44" t="s">
        <v>412</v>
      </c>
      <c r="G44" t="s">
        <v>413</v>
      </c>
      <c r="H44" t="s">
        <v>414</v>
      </c>
      <c r="I44" t="s">
        <v>415</v>
      </c>
      <c r="J44" t="s">
        <v>416</v>
      </c>
      <c r="K44" s="1">
        <v>44447</v>
      </c>
      <c r="L44" t="s">
        <v>417</v>
      </c>
    </row>
    <row r="45" spans="1:12" x14ac:dyDescent="0.2">
      <c r="A45">
        <v>43</v>
      </c>
      <c r="B45" s="2" t="s">
        <v>418</v>
      </c>
      <c r="C45" t="s">
        <v>419</v>
      </c>
      <c r="D45" t="s">
        <v>420</v>
      </c>
      <c r="E45" t="s">
        <v>421</v>
      </c>
      <c r="F45" t="s">
        <v>422</v>
      </c>
      <c r="G45" t="s">
        <v>423</v>
      </c>
      <c r="H45" t="s">
        <v>424</v>
      </c>
      <c r="I45" t="s">
        <v>425</v>
      </c>
      <c r="J45" t="s">
        <v>426</v>
      </c>
      <c r="K45" s="1">
        <v>44178</v>
      </c>
      <c r="L45" t="s">
        <v>427</v>
      </c>
    </row>
    <row r="46" spans="1:12" x14ac:dyDescent="0.2">
      <c r="A46">
        <v>44</v>
      </c>
      <c r="B46" t="s">
        <v>428</v>
      </c>
      <c r="C46" t="s">
        <v>429</v>
      </c>
      <c r="D46" t="s">
        <v>430</v>
      </c>
      <c r="E46" t="s">
        <v>431</v>
      </c>
      <c r="F46" t="s">
        <v>432</v>
      </c>
      <c r="G46" t="s">
        <v>84</v>
      </c>
      <c r="H46" t="s">
        <v>433</v>
      </c>
      <c r="I46" t="s">
        <v>434</v>
      </c>
      <c r="J46" t="s">
        <v>435</v>
      </c>
      <c r="K46" s="1">
        <v>44696</v>
      </c>
      <c r="L46" t="s">
        <v>436</v>
      </c>
    </row>
    <row r="47" spans="1:12" x14ac:dyDescent="0.2">
      <c r="A47">
        <v>45</v>
      </c>
      <c r="B47" t="s">
        <v>437</v>
      </c>
      <c r="C47" t="s">
        <v>438</v>
      </c>
      <c r="D47" t="s">
        <v>439</v>
      </c>
      <c r="E47" t="s">
        <v>440</v>
      </c>
      <c r="F47" t="s">
        <v>441</v>
      </c>
      <c r="G47" t="s">
        <v>442</v>
      </c>
      <c r="H47" t="s">
        <v>443</v>
      </c>
      <c r="I47" t="s">
        <v>444</v>
      </c>
      <c r="J47" t="s">
        <v>445</v>
      </c>
      <c r="K47" s="1">
        <v>44536</v>
      </c>
      <c r="L47" t="s">
        <v>446</v>
      </c>
    </row>
    <row r="48" spans="1:12" x14ac:dyDescent="0.2">
      <c r="A48">
        <v>46</v>
      </c>
      <c r="B48" t="s">
        <v>447</v>
      </c>
      <c r="C48" t="s">
        <v>448</v>
      </c>
      <c r="D48" t="s">
        <v>449</v>
      </c>
      <c r="E48" t="s">
        <v>450</v>
      </c>
      <c r="F48" t="s">
        <v>451</v>
      </c>
      <c r="G48" t="s">
        <v>452</v>
      </c>
      <c r="H48" t="s">
        <v>453</v>
      </c>
      <c r="I48" t="s">
        <v>454</v>
      </c>
      <c r="J48" t="s">
        <v>455</v>
      </c>
      <c r="K48" s="1">
        <v>44013</v>
      </c>
      <c r="L48" t="s">
        <v>456</v>
      </c>
    </row>
    <row r="49" spans="1:12" x14ac:dyDescent="0.2">
      <c r="A49">
        <v>47</v>
      </c>
      <c r="B49" t="s">
        <v>457</v>
      </c>
      <c r="C49" t="s">
        <v>458</v>
      </c>
      <c r="D49" t="s">
        <v>459</v>
      </c>
      <c r="E49" t="s">
        <v>460</v>
      </c>
      <c r="F49" t="s">
        <v>461</v>
      </c>
      <c r="G49" t="s">
        <v>462</v>
      </c>
      <c r="H49" t="s">
        <v>463</v>
      </c>
      <c r="I49" t="s">
        <v>464</v>
      </c>
      <c r="J49" t="s">
        <v>465</v>
      </c>
      <c r="K49" s="1">
        <v>43944</v>
      </c>
      <c r="L49" t="s">
        <v>466</v>
      </c>
    </row>
    <row r="50" spans="1:12" x14ac:dyDescent="0.2">
      <c r="A50">
        <v>48</v>
      </c>
      <c r="B50" t="s">
        <v>467</v>
      </c>
      <c r="C50" t="s">
        <v>468</v>
      </c>
      <c r="D50" t="s">
        <v>469</v>
      </c>
      <c r="E50" t="s">
        <v>470</v>
      </c>
      <c r="F50" t="s">
        <v>471</v>
      </c>
      <c r="G50" t="s">
        <v>472</v>
      </c>
      <c r="H50" t="s">
        <v>473</v>
      </c>
      <c r="I50" t="s">
        <v>474</v>
      </c>
      <c r="J50" t="s">
        <v>475</v>
      </c>
      <c r="K50" s="1">
        <v>44631</v>
      </c>
      <c r="L50" t="s">
        <v>476</v>
      </c>
    </row>
    <row r="51" spans="1:12" x14ac:dyDescent="0.2">
      <c r="A51">
        <v>49</v>
      </c>
      <c r="B51" t="s">
        <v>477</v>
      </c>
      <c r="C51" t="s">
        <v>478</v>
      </c>
      <c r="D51" t="s">
        <v>479</v>
      </c>
      <c r="E51" t="s">
        <v>480</v>
      </c>
      <c r="F51" t="s">
        <v>481</v>
      </c>
      <c r="G51" t="s">
        <v>482</v>
      </c>
      <c r="H51" t="s">
        <v>483</v>
      </c>
      <c r="I51" t="s">
        <v>484</v>
      </c>
      <c r="J51" t="s">
        <v>485</v>
      </c>
      <c r="K51" s="1">
        <v>44630</v>
      </c>
      <c r="L51" t="s">
        <v>486</v>
      </c>
    </row>
    <row r="52" spans="1:12" x14ac:dyDescent="0.2">
      <c r="A52">
        <v>50</v>
      </c>
      <c r="B52" t="s">
        <v>487</v>
      </c>
      <c r="C52" t="s">
        <v>488</v>
      </c>
      <c r="D52" t="s">
        <v>489</v>
      </c>
      <c r="E52" t="s">
        <v>490</v>
      </c>
      <c r="F52" t="s">
        <v>491</v>
      </c>
      <c r="G52" t="s">
        <v>270</v>
      </c>
      <c r="H52" t="s">
        <v>492</v>
      </c>
      <c r="I52" t="s">
        <v>493</v>
      </c>
      <c r="J52" t="s">
        <v>494</v>
      </c>
      <c r="K52" s="1">
        <v>44532</v>
      </c>
      <c r="L52" t="s">
        <v>495</v>
      </c>
    </row>
    <row r="53" spans="1:12" x14ac:dyDescent="0.2">
      <c r="A53">
        <v>51</v>
      </c>
      <c r="B53" t="s">
        <v>496</v>
      </c>
      <c r="C53" t="s">
        <v>497</v>
      </c>
      <c r="D53" t="s">
        <v>498</v>
      </c>
      <c r="E53" t="s">
        <v>499</v>
      </c>
      <c r="F53" t="s">
        <v>500</v>
      </c>
      <c r="G53" t="s">
        <v>501</v>
      </c>
      <c r="H53" t="s">
        <v>502</v>
      </c>
      <c r="I53" t="s">
        <v>503</v>
      </c>
      <c r="J53" t="s">
        <v>504</v>
      </c>
      <c r="K53" s="1">
        <v>44274</v>
      </c>
      <c r="L53" t="s">
        <v>505</v>
      </c>
    </row>
    <row r="54" spans="1:12" x14ac:dyDescent="0.2">
      <c r="A54">
        <v>52</v>
      </c>
      <c r="B54" t="s">
        <v>506</v>
      </c>
      <c r="C54" t="s">
        <v>507</v>
      </c>
      <c r="D54" t="s">
        <v>508</v>
      </c>
      <c r="E54" t="s">
        <v>509</v>
      </c>
      <c r="F54" t="s">
        <v>510</v>
      </c>
      <c r="G54" t="s">
        <v>511</v>
      </c>
      <c r="H54" t="s">
        <v>512</v>
      </c>
      <c r="I54" t="s">
        <v>513</v>
      </c>
      <c r="J54" t="s">
        <v>514</v>
      </c>
      <c r="K54" s="1">
        <v>44282</v>
      </c>
      <c r="L54" t="s">
        <v>515</v>
      </c>
    </row>
    <row r="55" spans="1:12" x14ac:dyDescent="0.2">
      <c r="A55">
        <v>53</v>
      </c>
      <c r="B55" t="s">
        <v>516</v>
      </c>
      <c r="C55" t="s">
        <v>517</v>
      </c>
      <c r="D55" t="s">
        <v>518</v>
      </c>
      <c r="E55" t="s">
        <v>519</v>
      </c>
      <c r="F55" t="s">
        <v>520</v>
      </c>
      <c r="G55" t="s">
        <v>521</v>
      </c>
      <c r="H55" t="s">
        <v>522</v>
      </c>
      <c r="I55" t="s">
        <v>523</v>
      </c>
      <c r="J55" t="s">
        <v>524</v>
      </c>
      <c r="K55" s="1">
        <v>44263</v>
      </c>
      <c r="L55" t="s">
        <v>525</v>
      </c>
    </row>
    <row r="56" spans="1:12" x14ac:dyDescent="0.2">
      <c r="A56">
        <v>54</v>
      </c>
      <c r="B56" t="s">
        <v>526</v>
      </c>
      <c r="C56" t="s">
        <v>527</v>
      </c>
      <c r="D56" t="s">
        <v>528</v>
      </c>
      <c r="E56" t="s">
        <v>529</v>
      </c>
      <c r="F56" t="s">
        <v>530</v>
      </c>
      <c r="G56" t="s">
        <v>531</v>
      </c>
      <c r="H56" t="s">
        <v>532</v>
      </c>
      <c r="I56" t="s">
        <v>533</v>
      </c>
      <c r="J56" t="s">
        <v>534</v>
      </c>
      <c r="K56" s="1">
        <v>44119</v>
      </c>
      <c r="L56" t="s">
        <v>535</v>
      </c>
    </row>
    <row r="57" spans="1:12" x14ac:dyDescent="0.2">
      <c r="A57">
        <v>55</v>
      </c>
      <c r="B57" t="s">
        <v>536</v>
      </c>
      <c r="C57" t="s">
        <v>537</v>
      </c>
      <c r="D57" t="s">
        <v>538</v>
      </c>
      <c r="E57" t="s">
        <v>539</v>
      </c>
      <c r="F57" t="s">
        <v>540</v>
      </c>
      <c r="G57" t="s">
        <v>541</v>
      </c>
      <c r="H57" t="s">
        <v>542</v>
      </c>
      <c r="I57" t="s">
        <v>543</v>
      </c>
      <c r="J57" t="s">
        <v>544</v>
      </c>
      <c r="K57" s="1">
        <v>44574</v>
      </c>
      <c r="L57" t="s">
        <v>545</v>
      </c>
    </row>
    <row r="58" spans="1:12" x14ac:dyDescent="0.2">
      <c r="A58">
        <v>56</v>
      </c>
      <c r="B58" t="s">
        <v>546</v>
      </c>
      <c r="C58" t="s">
        <v>547</v>
      </c>
      <c r="D58" t="s">
        <v>548</v>
      </c>
      <c r="E58" t="s">
        <v>549</v>
      </c>
      <c r="F58" t="s">
        <v>550</v>
      </c>
      <c r="G58" t="s">
        <v>551</v>
      </c>
      <c r="H58">
        <v>2239271999</v>
      </c>
      <c r="I58" t="s">
        <v>552</v>
      </c>
      <c r="J58" t="s">
        <v>553</v>
      </c>
      <c r="K58" s="1">
        <v>43976</v>
      </c>
      <c r="L58" t="s">
        <v>554</v>
      </c>
    </row>
    <row r="59" spans="1:12" x14ac:dyDescent="0.2">
      <c r="A59">
        <v>57</v>
      </c>
      <c r="B59" t="s">
        <v>555</v>
      </c>
      <c r="C59" t="s">
        <v>556</v>
      </c>
      <c r="D59" t="s">
        <v>557</v>
      </c>
      <c r="E59" t="s">
        <v>558</v>
      </c>
      <c r="F59" t="s">
        <v>559</v>
      </c>
      <c r="G59" t="s">
        <v>560</v>
      </c>
      <c r="H59">
        <v>4500370767</v>
      </c>
      <c r="I59" t="s">
        <v>561</v>
      </c>
      <c r="J59" t="s">
        <v>562</v>
      </c>
      <c r="K59" s="1">
        <v>44221</v>
      </c>
      <c r="L59" t="s">
        <v>563</v>
      </c>
    </row>
    <row r="60" spans="1:12" x14ac:dyDescent="0.2">
      <c r="A60">
        <v>58</v>
      </c>
      <c r="B60" t="s">
        <v>564</v>
      </c>
      <c r="C60" t="s">
        <v>565</v>
      </c>
      <c r="D60" t="s">
        <v>566</v>
      </c>
      <c r="E60" t="s">
        <v>567</v>
      </c>
      <c r="F60" t="s">
        <v>568</v>
      </c>
      <c r="G60" t="s">
        <v>482</v>
      </c>
      <c r="H60" t="s">
        <v>569</v>
      </c>
      <c r="I60" t="s">
        <v>570</v>
      </c>
      <c r="J60" t="s">
        <v>571</v>
      </c>
      <c r="K60" s="1">
        <v>44272</v>
      </c>
      <c r="L60" t="s">
        <v>572</v>
      </c>
    </row>
    <row r="61" spans="1:12" x14ac:dyDescent="0.2">
      <c r="A61">
        <v>59</v>
      </c>
      <c r="B61" t="s">
        <v>573</v>
      </c>
      <c r="C61" t="s">
        <v>574</v>
      </c>
      <c r="D61" t="s">
        <v>575</v>
      </c>
      <c r="E61" t="s">
        <v>576</v>
      </c>
      <c r="F61" t="s">
        <v>577</v>
      </c>
      <c r="G61" t="s">
        <v>192</v>
      </c>
      <c r="H61" t="s">
        <v>578</v>
      </c>
      <c r="I61" t="s">
        <v>579</v>
      </c>
      <c r="J61" t="s">
        <v>580</v>
      </c>
      <c r="K61" s="1">
        <v>44150</v>
      </c>
      <c r="L61" t="s">
        <v>581</v>
      </c>
    </row>
    <row r="62" spans="1:12" x14ac:dyDescent="0.2">
      <c r="A62">
        <v>60</v>
      </c>
      <c r="B62" t="s">
        <v>582</v>
      </c>
      <c r="C62" t="s">
        <v>583</v>
      </c>
      <c r="D62" t="s">
        <v>584</v>
      </c>
      <c r="E62" t="s">
        <v>585</v>
      </c>
      <c r="F62" t="s">
        <v>586</v>
      </c>
      <c r="G62" t="s">
        <v>587</v>
      </c>
      <c r="H62" t="s">
        <v>588</v>
      </c>
      <c r="I62" t="s">
        <v>589</v>
      </c>
      <c r="J62" t="s">
        <v>590</v>
      </c>
      <c r="K62" s="1">
        <v>44185</v>
      </c>
      <c r="L62" t="s">
        <v>591</v>
      </c>
    </row>
    <row r="63" spans="1:12" x14ac:dyDescent="0.2">
      <c r="A63">
        <v>61</v>
      </c>
      <c r="B63" t="s">
        <v>592</v>
      </c>
      <c r="C63" t="s">
        <v>593</v>
      </c>
      <c r="D63" t="s">
        <v>594</v>
      </c>
      <c r="E63" t="s">
        <v>595</v>
      </c>
      <c r="F63" t="s">
        <v>596</v>
      </c>
      <c r="G63" t="s">
        <v>597</v>
      </c>
      <c r="H63" t="s">
        <v>598</v>
      </c>
      <c r="I63" t="s">
        <v>599</v>
      </c>
      <c r="J63" t="s">
        <v>600</v>
      </c>
      <c r="K63" s="1">
        <v>44064</v>
      </c>
      <c r="L63" t="s">
        <v>601</v>
      </c>
    </row>
    <row r="64" spans="1:12" x14ac:dyDescent="0.2">
      <c r="A64">
        <v>62</v>
      </c>
      <c r="B64" t="s">
        <v>602</v>
      </c>
      <c r="C64" t="s">
        <v>603</v>
      </c>
      <c r="D64" t="s">
        <v>604</v>
      </c>
      <c r="E64" t="s">
        <v>605</v>
      </c>
      <c r="F64" t="s">
        <v>606</v>
      </c>
      <c r="G64" t="s">
        <v>133</v>
      </c>
      <c r="H64" t="s">
        <v>607</v>
      </c>
      <c r="I64" t="s">
        <v>608</v>
      </c>
      <c r="J64" t="s">
        <v>609</v>
      </c>
      <c r="K64" s="1">
        <v>44175</v>
      </c>
      <c r="L64" t="s">
        <v>610</v>
      </c>
    </row>
    <row r="65" spans="1:12" x14ac:dyDescent="0.2">
      <c r="A65">
        <v>63</v>
      </c>
      <c r="B65" t="s">
        <v>611</v>
      </c>
      <c r="C65" t="s">
        <v>612</v>
      </c>
      <c r="D65" t="s">
        <v>613</v>
      </c>
      <c r="E65" t="s">
        <v>614</v>
      </c>
      <c r="F65" t="s">
        <v>615</v>
      </c>
      <c r="G65" t="s">
        <v>616</v>
      </c>
      <c r="H65" t="s">
        <v>617</v>
      </c>
      <c r="I65" t="s">
        <v>618</v>
      </c>
      <c r="J65" t="s">
        <v>619</v>
      </c>
      <c r="K65" s="1">
        <v>44644</v>
      </c>
      <c r="L65" t="s">
        <v>620</v>
      </c>
    </row>
    <row r="66" spans="1:12" x14ac:dyDescent="0.2">
      <c r="A66">
        <v>64</v>
      </c>
      <c r="B66" t="s">
        <v>621</v>
      </c>
      <c r="C66" t="s">
        <v>622</v>
      </c>
      <c r="D66" t="s">
        <v>623</v>
      </c>
      <c r="E66" t="s">
        <v>190</v>
      </c>
      <c r="F66" t="s">
        <v>624</v>
      </c>
      <c r="G66" t="s">
        <v>221</v>
      </c>
      <c r="H66" t="s">
        <v>625</v>
      </c>
      <c r="I66" t="s">
        <v>626</v>
      </c>
      <c r="J66" t="s">
        <v>627</v>
      </c>
      <c r="K66" s="1">
        <v>44696</v>
      </c>
      <c r="L66" t="s">
        <v>628</v>
      </c>
    </row>
    <row r="67" spans="1:12" x14ac:dyDescent="0.2">
      <c r="A67">
        <v>65</v>
      </c>
      <c r="B67" t="s">
        <v>629</v>
      </c>
      <c r="C67" t="s">
        <v>630</v>
      </c>
      <c r="D67" t="s">
        <v>631</v>
      </c>
      <c r="E67" t="s">
        <v>632</v>
      </c>
      <c r="F67" t="s">
        <v>633</v>
      </c>
      <c r="G67" t="s">
        <v>634</v>
      </c>
      <c r="H67" t="s">
        <v>635</v>
      </c>
      <c r="I67" t="s">
        <v>636</v>
      </c>
      <c r="J67" t="s">
        <v>637</v>
      </c>
      <c r="K67" s="1">
        <v>44198</v>
      </c>
      <c r="L67" t="s">
        <v>638</v>
      </c>
    </row>
    <row r="68" spans="1:12" x14ac:dyDescent="0.2">
      <c r="A68">
        <v>66</v>
      </c>
      <c r="B68" t="s">
        <v>639</v>
      </c>
      <c r="C68" t="s">
        <v>640</v>
      </c>
      <c r="D68" t="s">
        <v>641</v>
      </c>
      <c r="E68" t="s">
        <v>642</v>
      </c>
      <c r="F68" t="s">
        <v>643</v>
      </c>
      <c r="G68" t="s">
        <v>644</v>
      </c>
      <c r="H68" t="s">
        <v>645</v>
      </c>
      <c r="I68">
        <v>3863743398</v>
      </c>
      <c r="J68" t="s">
        <v>646</v>
      </c>
      <c r="K68" s="1">
        <v>44309</v>
      </c>
      <c r="L68" t="s">
        <v>647</v>
      </c>
    </row>
    <row r="69" spans="1:12" x14ac:dyDescent="0.2">
      <c r="A69">
        <v>67</v>
      </c>
      <c r="B69" t="s">
        <v>648</v>
      </c>
      <c r="C69" t="s">
        <v>649</v>
      </c>
      <c r="D69" t="s">
        <v>650</v>
      </c>
      <c r="E69" t="s">
        <v>651</v>
      </c>
      <c r="F69" t="s">
        <v>652</v>
      </c>
      <c r="G69" t="s">
        <v>653</v>
      </c>
      <c r="H69" t="s">
        <v>654</v>
      </c>
      <c r="I69" t="s">
        <v>655</v>
      </c>
      <c r="J69" t="s">
        <v>656</v>
      </c>
      <c r="K69" s="1">
        <v>43850</v>
      </c>
      <c r="L69" t="s">
        <v>657</v>
      </c>
    </row>
    <row r="70" spans="1:12" x14ac:dyDescent="0.2">
      <c r="A70">
        <v>68</v>
      </c>
      <c r="B70" t="s">
        <v>658</v>
      </c>
      <c r="C70" t="s">
        <v>316</v>
      </c>
      <c r="D70" t="s">
        <v>659</v>
      </c>
      <c r="E70" t="s">
        <v>660</v>
      </c>
      <c r="F70" t="s">
        <v>661</v>
      </c>
      <c r="G70" t="s">
        <v>662</v>
      </c>
      <c r="H70" t="s">
        <v>663</v>
      </c>
      <c r="I70" t="s">
        <v>664</v>
      </c>
      <c r="J70" t="s">
        <v>665</v>
      </c>
      <c r="K70" s="1">
        <v>44061</v>
      </c>
      <c r="L70" t="s">
        <v>666</v>
      </c>
    </row>
    <row r="71" spans="1:12" x14ac:dyDescent="0.2">
      <c r="A71">
        <v>69</v>
      </c>
      <c r="B71" t="s">
        <v>667</v>
      </c>
      <c r="C71" t="s">
        <v>668</v>
      </c>
      <c r="D71" t="s">
        <v>669</v>
      </c>
      <c r="E71" t="s">
        <v>670</v>
      </c>
      <c r="F71" t="s">
        <v>671</v>
      </c>
      <c r="G71" t="s">
        <v>672</v>
      </c>
      <c r="H71" t="s">
        <v>673</v>
      </c>
      <c r="I71" t="s">
        <v>674</v>
      </c>
      <c r="J71" t="s">
        <v>675</v>
      </c>
      <c r="K71" s="1">
        <v>44227</v>
      </c>
      <c r="L71" t="s">
        <v>676</v>
      </c>
    </row>
    <row r="72" spans="1:12" x14ac:dyDescent="0.2">
      <c r="A72">
        <v>70</v>
      </c>
      <c r="B72" t="s">
        <v>677</v>
      </c>
      <c r="C72" t="s">
        <v>678</v>
      </c>
      <c r="D72" t="s">
        <v>679</v>
      </c>
      <c r="E72" t="s">
        <v>680</v>
      </c>
      <c r="F72" t="s">
        <v>681</v>
      </c>
      <c r="G72" t="s">
        <v>501</v>
      </c>
      <c r="H72">
        <v>6977745822</v>
      </c>
      <c r="I72" t="s">
        <v>682</v>
      </c>
      <c r="J72" t="s">
        <v>683</v>
      </c>
      <c r="K72" s="1">
        <v>43864</v>
      </c>
      <c r="L72" t="s">
        <v>684</v>
      </c>
    </row>
    <row r="73" spans="1:12" x14ac:dyDescent="0.2">
      <c r="A73">
        <v>71</v>
      </c>
      <c r="B73" t="s">
        <v>685</v>
      </c>
      <c r="C73" t="s">
        <v>686</v>
      </c>
      <c r="D73" t="s">
        <v>687</v>
      </c>
      <c r="E73" t="s">
        <v>688</v>
      </c>
      <c r="F73" t="s">
        <v>689</v>
      </c>
      <c r="G73" t="s">
        <v>690</v>
      </c>
      <c r="H73" t="s">
        <v>691</v>
      </c>
      <c r="I73" t="s">
        <v>692</v>
      </c>
      <c r="J73" t="s">
        <v>693</v>
      </c>
      <c r="K73" s="1">
        <v>44247</v>
      </c>
      <c r="L73" t="s">
        <v>694</v>
      </c>
    </row>
    <row r="74" spans="1:12" x14ac:dyDescent="0.2">
      <c r="A74">
        <v>72</v>
      </c>
      <c r="B74" t="s">
        <v>695</v>
      </c>
      <c r="C74" t="s">
        <v>528</v>
      </c>
      <c r="D74" t="s">
        <v>696</v>
      </c>
      <c r="E74" t="s">
        <v>697</v>
      </c>
      <c r="F74" t="s">
        <v>698</v>
      </c>
      <c r="G74" t="s">
        <v>699</v>
      </c>
      <c r="H74" t="s">
        <v>700</v>
      </c>
      <c r="I74">
        <v>9857827463</v>
      </c>
      <c r="J74" t="s">
        <v>701</v>
      </c>
      <c r="K74" s="1">
        <v>43884</v>
      </c>
      <c r="L74" t="s">
        <v>702</v>
      </c>
    </row>
    <row r="75" spans="1:12" x14ac:dyDescent="0.2">
      <c r="A75">
        <v>73</v>
      </c>
      <c r="B75" t="s">
        <v>703</v>
      </c>
      <c r="C75" t="s">
        <v>704</v>
      </c>
      <c r="D75" t="s">
        <v>705</v>
      </c>
      <c r="E75" t="s">
        <v>706</v>
      </c>
      <c r="F75" t="s">
        <v>707</v>
      </c>
      <c r="G75" t="s">
        <v>310</v>
      </c>
      <c r="H75" t="s">
        <v>708</v>
      </c>
      <c r="I75" t="s">
        <v>709</v>
      </c>
      <c r="J75" t="s">
        <v>710</v>
      </c>
      <c r="K75" s="1">
        <v>44065</v>
      </c>
      <c r="L75" t="s">
        <v>711</v>
      </c>
    </row>
    <row r="76" spans="1:12" x14ac:dyDescent="0.2">
      <c r="A76">
        <v>74</v>
      </c>
      <c r="B76" t="s">
        <v>712</v>
      </c>
      <c r="C76" t="s">
        <v>713</v>
      </c>
      <c r="D76" t="s">
        <v>714</v>
      </c>
      <c r="E76" t="s">
        <v>715</v>
      </c>
      <c r="F76" t="s">
        <v>716</v>
      </c>
      <c r="G76" t="s">
        <v>717</v>
      </c>
      <c r="H76" t="s">
        <v>718</v>
      </c>
      <c r="I76" t="s">
        <v>719</v>
      </c>
      <c r="J76" t="s">
        <v>720</v>
      </c>
      <c r="K76" s="1">
        <v>43870</v>
      </c>
      <c r="L76" t="s">
        <v>721</v>
      </c>
    </row>
    <row r="77" spans="1:12" x14ac:dyDescent="0.2">
      <c r="A77">
        <v>75</v>
      </c>
      <c r="B77" t="s">
        <v>722</v>
      </c>
      <c r="C77" t="s">
        <v>723</v>
      </c>
      <c r="D77" t="s">
        <v>724</v>
      </c>
      <c r="E77" t="s">
        <v>725</v>
      </c>
      <c r="F77" t="s">
        <v>726</v>
      </c>
      <c r="G77" t="s">
        <v>376</v>
      </c>
      <c r="H77" t="s">
        <v>727</v>
      </c>
      <c r="I77" t="s">
        <v>728</v>
      </c>
      <c r="J77" t="s">
        <v>729</v>
      </c>
      <c r="K77" s="1">
        <v>44576</v>
      </c>
      <c r="L77" t="s">
        <v>730</v>
      </c>
    </row>
    <row r="78" spans="1:12" x14ac:dyDescent="0.2">
      <c r="A78">
        <v>76</v>
      </c>
      <c r="B78" t="s">
        <v>731</v>
      </c>
      <c r="C78" t="s">
        <v>732</v>
      </c>
      <c r="D78" t="s">
        <v>733</v>
      </c>
      <c r="E78" t="s">
        <v>734</v>
      </c>
      <c r="F78" t="s">
        <v>735</v>
      </c>
      <c r="G78" t="s">
        <v>736</v>
      </c>
      <c r="H78" t="s">
        <v>737</v>
      </c>
      <c r="I78" t="s">
        <v>738</v>
      </c>
      <c r="J78" t="s">
        <v>739</v>
      </c>
      <c r="K78" s="1">
        <v>44023</v>
      </c>
      <c r="L78" t="s">
        <v>740</v>
      </c>
    </row>
    <row r="79" spans="1:12" x14ac:dyDescent="0.2">
      <c r="A79">
        <v>77</v>
      </c>
      <c r="B79" t="s">
        <v>741</v>
      </c>
      <c r="C79" t="s">
        <v>742</v>
      </c>
      <c r="D79" t="s">
        <v>743</v>
      </c>
      <c r="E79" t="s">
        <v>744</v>
      </c>
      <c r="F79" t="s">
        <v>745</v>
      </c>
      <c r="G79" t="s">
        <v>746</v>
      </c>
      <c r="H79" t="s">
        <v>747</v>
      </c>
      <c r="I79" t="s">
        <v>748</v>
      </c>
      <c r="J79" t="s">
        <v>749</v>
      </c>
      <c r="K79" s="1">
        <v>44401</v>
      </c>
      <c r="L79" t="s">
        <v>750</v>
      </c>
    </row>
    <row r="80" spans="1:12" x14ac:dyDescent="0.2">
      <c r="A80">
        <v>78</v>
      </c>
      <c r="B80" t="s">
        <v>751</v>
      </c>
      <c r="C80" t="s">
        <v>752</v>
      </c>
      <c r="D80" t="s">
        <v>753</v>
      </c>
      <c r="E80" t="s">
        <v>754</v>
      </c>
      <c r="F80" t="s">
        <v>755</v>
      </c>
      <c r="G80" t="s">
        <v>756</v>
      </c>
      <c r="H80">
        <v>5040771311</v>
      </c>
      <c r="I80" t="s">
        <v>757</v>
      </c>
      <c r="J80" t="s">
        <v>758</v>
      </c>
      <c r="K80" s="1">
        <v>44125</v>
      </c>
      <c r="L80" t="s">
        <v>759</v>
      </c>
    </row>
    <row r="81" spans="1:12" x14ac:dyDescent="0.2">
      <c r="A81">
        <v>79</v>
      </c>
      <c r="B81" t="s">
        <v>760</v>
      </c>
      <c r="C81" t="s">
        <v>761</v>
      </c>
      <c r="D81" t="s">
        <v>762</v>
      </c>
      <c r="E81" t="s">
        <v>763</v>
      </c>
      <c r="F81" t="s">
        <v>764</v>
      </c>
      <c r="G81" t="s">
        <v>765</v>
      </c>
      <c r="H81" t="s">
        <v>766</v>
      </c>
      <c r="I81" t="s">
        <v>767</v>
      </c>
      <c r="J81" t="s">
        <v>768</v>
      </c>
      <c r="K81" s="1">
        <v>43990</v>
      </c>
      <c r="L81" t="s">
        <v>769</v>
      </c>
    </row>
    <row r="82" spans="1:12" x14ac:dyDescent="0.2">
      <c r="A82">
        <v>80</v>
      </c>
      <c r="B82" t="s">
        <v>770</v>
      </c>
      <c r="C82" t="s">
        <v>771</v>
      </c>
      <c r="D82" t="s">
        <v>772</v>
      </c>
      <c r="E82" t="s">
        <v>773</v>
      </c>
      <c r="F82" t="s">
        <v>774</v>
      </c>
      <c r="G82" t="s">
        <v>775</v>
      </c>
      <c r="H82" t="s">
        <v>776</v>
      </c>
      <c r="I82" t="s">
        <v>777</v>
      </c>
      <c r="J82" t="s">
        <v>778</v>
      </c>
      <c r="K82" s="1">
        <v>44093</v>
      </c>
      <c r="L82" t="s">
        <v>779</v>
      </c>
    </row>
    <row r="83" spans="1:12" x14ac:dyDescent="0.2">
      <c r="A83">
        <v>81</v>
      </c>
      <c r="B83" t="s">
        <v>780</v>
      </c>
      <c r="C83" t="s">
        <v>781</v>
      </c>
      <c r="D83" t="s">
        <v>782</v>
      </c>
      <c r="E83" t="s">
        <v>783</v>
      </c>
      <c r="F83" t="s">
        <v>784</v>
      </c>
      <c r="G83" t="s">
        <v>785</v>
      </c>
      <c r="H83" t="s">
        <v>786</v>
      </c>
      <c r="I83" t="s">
        <v>787</v>
      </c>
      <c r="J83" t="s">
        <v>788</v>
      </c>
      <c r="K83" s="1">
        <v>44513</v>
      </c>
      <c r="L83" t="s">
        <v>789</v>
      </c>
    </row>
    <row r="84" spans="1:12" x14ac:dyDescent="0.2">
      <c r="A84">
        <v>82</v>
      </c>
      <c r="B84" t="s">
        <v>790</v>
      </c>
      <c r="C84" t="s">
        <v>791</v>
      </c>
      <c r="D84" t="s">
        <v>792</v>
      </c>
      <c r="E84" t="s">
        <v>793</v>
      </c>
      <c r="F84" t="s">
        <v>794</v>
      </c>
      <c r="G84" t="s">
        <v>290</v>
      </c>
      <c r="H84" t="s">
        <v>795</v>
      </c>
      <c r="I84" t="s">
        <v>796</v>
      </c>
      <c r="J84" t="s">
        <v>797</v>
      </c>
      <c r="K84" s="1">
        <v>44451</v>
      </c>
      <c r="L84" t="s">
        <v>798</v>
      </c>
    </row>
    <row r="85" spans="1:12" x14ac:dyDescent="0.2">
      <c r="A85">
        <v>83</v>
      </c>
      <c r="B85" t="s">
        <v>799</v>
      </c>
      <c r="C85" t="s">
        <v>800</v>
      </c>
      <c r="D85" t="s">
        <v>801</v>
      </c>
      <c r="E85" t="s">
        <v>802</v>
      </c>
      <c r="F85" t="s">
        <v>803</v>
      </c>
      <c r="G85" t="s">
        <v>804</v>
      </c>
      <c r="H85" t="s">
        <v>805</v>
      </c>
      <c r="I85" t="s">
        <v>806</v>
      </c>
      <c r="J85" t="s">
        <v>807</v>
      </c>
      <c r="K85" s="1">
        <v>44193</v>
      </c>
      <c r="L85" t="s">
        <v>808</v>
      </c>
    </row>
    <row r="86" spans="1:12" x14ac:dyDescent="0.2">
      <c r="A86">
        <v>84</v>
      </c>
      <c r="B86" t="s">
        <v>809</v>
      </c>
      <c r="C86" t="s">
        <v>810</v>
      </c>
      <c r="D86" t="s">
        <v>811</v>
      </c>
      <c r="E86" t="s">
        <v>812</v>
      </c>
      <c r="F86" t="s">
        <v>813</v>
      </c>
      <c r="G86" t="s">
        <v>163</v>
      </c>
      <c r="H86">
        <v>8275702958</v>
      </c>
      <c r="I86" t="s">
        <v>814</v>
      </c>
      <c r="J86" t="s">
        <v>815</v>
      </c>
      <c r="K86" s="1">
        <v>44515</v>
      </c>
      <c r="L86" t="s">
        <v>816</v>
      </c>
    </row>
    <row r="87" spans="1:12" x14ac:dyDescent="0.2">
      <c r="A87">
        <v>85</v>
      </c>
      <c r="B87" t="s">
        <v>817</v>
      </c>
      <c r="C87" t="s">
        <v>818</v>
      </c>
      <c r="D87" t="s">
        <v>819</v>
      </c>
      <c r="E87" t="s">
        <v>820</v>
      </c>
      <c r="F87" t="s">
        <v>821</v>
      </c>
      <c r="G87" t="s">
        <v>822</v>
      </c>
      <c r="H87" t="s">
        <v>823</v>
      </c>
      <c r="I87">
        <v>3162708934</v>
      </c>
      <c r="J87" t="s">
        <v>824</v>
      </c>
      <c r="K87" t="s">
        <v>825</v>
      </c>
      <c r="L87" t="s">
        <v>826</v>
      </c>
    </row>
    <row r="88" spans="1:12" x14ac:dyDescent="0.2">
      <c r="A88">
        <v>86</v>
      </c>
      <c r="B88" t="s">
        <v>827</v>
      </c>
      <c r="C88" t="s">
        <v>828</v>
      </c>
      <c r="D88" t="s">
        <v>829</v>
      </c>
      <c r="E88" t="s">
        <v>830</v>
      </c>
      <c r="F88" t="s">
        <v>831</v>
      </c>
      <c r="G88" t="s">
        <v>832</v>
      </c>
      <c r="H88" t="s">
        <v>833</v>
      </c>
      <c r="I88" t="s">
        <v>834</v>
      </c>
      <c r="J88" t="s">
        <v>835</v>
      </c>
      <c r="K88" s="1">
        <v>44694</v>
      </c>
      <c r="L88" t="s">
        <v>836</v>
      </c>
    </row>
    <row r="89" spans="1:12" x14ac:dyDescent="0.2">
      <c r="A89">
        <v>87</v>
      </c>
      <c r="B89" t="s">
        <v>837</v>
      </c>
      <c r="C89" t="s">
        <v>838</v>
      </c>
      <c r="D89" t="s">
        <v>839</v>
      </c>
      <c r="E89" t="s">
        <v>840</v>
      </c>
      <c r="F89" t="s">
        <v>841</v>
      </c>
      <c r="G89" t="s">
        <v>842</v>
      </c>
      <c r="H89" t="s">
        <v>843</v>
      </c>
      <c r="I89" t="s">
        <v>844</v>
      </c>
      <c r="J89" t="s">
        <v>845</v>
      </c>
      <c r="K89" s="1">
        <v>44033</v>
      </c>
      <c r="L89" t="s">
        <v>846</v>
      </c>
    </row>
    <row r="90" spans="1:12" x14ac:dyDescent="0.2">
      <c r="A90">
        <v>88</v>
      </c>
      <c r="B90" t="s">
        <v>847</v>
      </c>
      <c r="C90" t="s">
        <v>848</v>
      </c>
      <c r="D90" t="s">
        <v>849</v>
      </c>
      <c r="E90" t="s">
        <v>850</v>
      </c>
      <c r="F90" t="s">
        <v>851</v>
      </c>
      <c r="G90" t="s">
        <v>852</v>
      </c>
      <c r="H90" t="s">
        <v>853</v>
      </c>
      <c r="I90" t="s">
        <v>854</v>
      </c>
      <c r="J90" t="s">
        <v>855</v>
      </c>
      <c r="K90" s="1">
        <v>44145</v>
      </c>
      <c r="L90" t="s">
        <v>856</v>
      </c>
    </row>
    <row r="91" spans="1:12" x14ac:dyDescent="0.2">
      <c r="A91">
        <v>89</v>
      </c>
      <c r="B91" t="s">
        <v>857</v>
      </c>
      <c r="C91" t="s">
        <v>858</v>
      </c>
      <c r="D91" t="s">
        <v>859</v>
      </c>
      <c r="E91" t="s">
        <v>860</v>
      </c>
      <c r="F91" t="s">
        <v>861</v>
      </c>
      <c r="G91" t="s">
        <v>862</v>
      </c>
      <c r="H91" t="s">
        <v>863</v>
      </c>
      <c r="I91" t="s">
        <v>864</v>
      </c>
      <c r="J91" t="s">
        <v>865</v>
      </c>
      <c r="K91" s="1">
        <v>44301</v>
      </c>
      <c r="L91" t="s">
        <v>866</v>
      </c>
    </row>
    <row r="92" spans="1:12" x14ac:dyDescent="0.2">
      <c r="A92">
        <v>90</v>
      </c>
      <c r="B92" t="s">
        <v>867</v>
      </c>
      <c r="C92" t="s">
        <v>868</v>
      </c>
      <c r="D92" t="s">
        <v>869</v>
      </c>
      <c r="E92" t="s">
        <v>870</v>
      </c>
      <c r="F92" t="s">
        <v>871</v>
      </c>
      <c r="G92" t="s">
        <v>872</v>
      </c>
      <c r="H92" t="s">
        <v>873</v>
      </c>
      <c r="I92" t="s">
        <v>874</v>
      </c>
      <c r="J92" t="s">
        <v>875</v>
      </c>
      <c r="K92" s="1">
        <v>44205</v>
      </c>
      <c r="L92" t="s">
        <v>876</v>
      </c>
    </row>
    <row r="93" spans="1:12" x14ac:dyDescent="0.2">
      <c r="A93">
        <v>91</v>
      </c>
      <c r="B93" t="s">
        <v>877</v>
      </c>
      <c r="C93" t="s">
        <v>878</v>
      </c>
      <c r="D93" t="s">
        <v>879</v>
      </c>
      <c r="E93" t="s">
        <v>880</v>
      </c>
      <c r="F93" t="s">
        <v>881</v>
      </c>
      <c r="G93" t="s">
        <v>882</v>
      </c>
      <c r="H93" t="s">
        <v>883</v>
      </c>
      <c r="I93" t="s">
        <v>884</v>
      </c>
      <c r="J93" t="s">
        <v>885</v>
      </c>
      <c r="K93" s="1">
        <v>43916</v>
      </c>
      <c r="L93" t="s">
        <v>886</v>
      </c>
    </row>
    <row r="94" spans="1:12" x14ac:dyDescent="0.2">
      <c r="A94">
        <v>92</v>
      </c>
      <c r="B94" t="s">
        <v>887</v>
      </c>
      <c r="C94" t="s">
        <v>246</v>
      </c>
      <c r="D94" t="s">
        <v>170</v>
      </c>
      <c r="E94" t="s">
        <v>888</v>
      </c>
      <c r="F94" t="s">
        <v>889</v>
      </c>
      <c r="G94" t="s">
        <v>890</v>
      </c>
      <c r="H94">
        <v>-1692</v>
      </c>
      <c r="I94" t="s">
        <v>891</v>
      </c>
      <c r="J94" t="s">
        <v>892</v>
      </c>
      <c r="K94" s="1">
        <v>44383</v>
      </c>
      <c r="L94" t="s">
        <v>893</v>
      </c>
    </row>
    <row r="95" spans="1:12" x14ac:dyDescent="0.2">
      <c r="A95">
        <v>93</v>
      </c>
      <c r="B95" t="s">
        <v>894</v>
      </c>
      <c r="C95" t="s">
        <v>895</v>
      </c>
      <c r="D95" t="s">
        <v>896</v>
      </c>
      <c r="E95" t="s">
        <v>897</v>
      </c>
      <c r="F95" t="s">
        <v>898</v>
      </c>
      <c r="G95" t="s">
        <v>899</v>
      </c>
      <c r="H95" t="s">
        <v>900</v>
      </c>
      <c r="I95" t="s">
        <v>901</v>
      </c>
      <c r="J95" t="s">
        <v>902</v>
      </c>
      <c r="K95" s="1">
        <v>44376</v>
      </c>
      <c r="L95" t="s">
        <v>903</v>
      </c>
    </row>
    <row r="96" spans="1:12" x14ac:dyDescent="0.2">
      <c r="A96">
        <v>94</v>
      </c>
      <c r="B96" t="s">
        <v>904</v>
      </c>
      <c r="C96" t="s">
        <v>390</v>
      </c>
      <c r="D96" t="s">
        <v>905</v>
      </c>
      <c r="E96" t="s">
        <v>906</v>
      </c>
      <c r="F96" t="s">
        <v>907</v>
      </c>
      <c r="G96" t="s">
        <v>376</v>
      </c>
      <c r="H96" t="s">
        <v>908</v>
      </c>
      <c r="I96" t="s">
        <v>909</v>
      </c>
      <c r="J96" t="s">
        <v>910</v>
      </c>
      <c r="K96" s="1">
        <v>44290</v>
      </c>
      <c r="L96" t="s">
        <v>911</v>
      </c>
    </row>
    <row r="97" spans="1:12" x14ac:dyDescent="0.2">
      <c r="A97">
        <v>95</v>
      </c>
      <c r="B97" t="s">
        <v>912</v>
      </c>
      <c r="C97" t="s">
        <v>913</v>
      </c>
      <c r="D97" t="s">
        <v>914</v>
      </c>
      <c r="E97" t="s">
        <v>915</v>
      </c>
      <c r="F97" t="s">
        <v>916</v>
      </c>
      <c r="G97" t="s">
        <v>917</v>
      </c>
      <c r="H97" t="s">
        <v>918</v>
      </c>
      <c r="I97" t="s">
        <v>919</v>
      </c>
      <c r="J97" t="s">
        <v>920</v>
      </c>
      <c r="K97" s="1">
        <v>44609</v>
      </c>
      <c r="L97" t="s">
        <v>921</v>
      </c>
    </row>
    <row r="98" spans="1:12" x14ac:dyDescent="0.2">
      <c r="A98">
        <v>96</v>
      </c>
      <c r="B98" t="s">
        <v>922</v>
      </c>
      <c r="C98" t="s">
        <v>923</v>
      </c>
      <c r="D98" t="s">
        <v>430</v>
      </c>
      <c r="E98" t="s">
        <v>924</v>
      </c>
      <c r="F98" t="s">
        <v>925</v>
      </c>
      <c r="G98" t="s">
        <v>926</v>
      </c>
      <c r="H98" t="s">
        <v>927</v>
      </c>
      <c r="I98" t="s">
        <v>928</v>
      </c>
      <c r="J98" t="s">
        <v>929</v>
      </c>
      <c r="K98" s="1">
        <v>44591</v>
      </c>
      <c r="L98" t="s">
        <v>930</v>
      </c>
    </row>
    <row r="99" spans="1:12" x14ac:dyDescent="0.2">
      <c r="A99">
        <v>97</v>
      </c>
      <c r="B99" t="s">
        <v>931</v>
      </c>
      <c r="C99" t="s">
        <v>593</v>
      </c>
      <c r="D99" t="s">
        <v>932</v>
      </c>
      <c r="E99" t="s">
        <v>933</v>
      </c>
      <c r="F99" t="s">
        <v>934</v>
      </c>
      <c r="G99" t="s">
        <v>143</v>
      </c>
      <c r="H99">
        <v>-3769</v>
      </c>
      <c r="I99" t="s">
        <v>935</v>
      </c>
      <c r="J99" t="s">
        <v>936</v>
      </c>
      <c r="K99" s="1">
        <v>44387</v>
      </c>
      <c r="L99" t="s">
        <v>937</v>
      </c>
    </row>
    <row r="100" spans="1:12" x14ac:dyDescent="0.2">
      <c r="A100">
        <v>98</v>
      </c>
      <c r="B100" t="s">
        <v>938</v>
      </c>
      <c r="C100" t="s">
        <v>939</v>
      </c>
      <c r="D100" t="s">
        <v>940</v>
      </c>
      <c r="E100" t="s">
        <v>941</v>
      </c>
      <c r="F100" t="s">
        <v>942</v>
      </c>
      <c r="G100" t="s">
        <v>376</v>
      </c>
      <c r="H100" t="s">
        <v>943</v>
      </c>
      <c r="I100" t="s">
        <v>944</v>
      </c>
      <c r="J100" t="s">
        <v>945</v>
      </c>
      <c r="K100" s="1">
        <v>44457</v>
      </c>
      <c r="L100" t="s">
        <v>946</v>
      </c>
    </row>
    <row r="101" spans="1:12" x14ac:dyDescent="0.2">
      <c r="A101">
        <v>99</v>
      </c>
      <c r="B101" t="s">
        <v>947</v>
      </c>
      <c r="C101" t="s">
        <v>948</v>
      </c>
      <c r="D101" t="s">
        <v>949</v>
      </c>
      <c r="E101" t="s">
        <v>950</v>
      </c>
      <c r="F101" t="s">
        <v>951</v>
      </c>
      <c r="G101" t="s">
        <v>952</v>
      </c>
      <c r="H101" t="s">
        <v>953</v>
      </c>
      <c r="I101" t="s">
        <v>954</v>
      </c>
      <c r="J101" t="s">
        <v>955</v>
      </c>
      <c r="K101" s="1">
        <v>44419</v>
      </c>
      <c r="L101" t="s">
        <v>956</v>
      </c>
    </row>
    <row r="102" spans="1:12" x14ac:dyDescent="0.2">
      <c r="A102">
        <v>100</v>
      </c>
      <c r="B102" t="s">
        <v>957</v>
      </c>
      <c r="C102" t="s">
        <v>958</v>
      </c>
      <c r="D102" t="s">
        <v>959</v>
      </c>
      <c r="E102" t="s">
        <v>960</v>
      </c>
      <c r="F102" t="s">
        <v>961</v>
      </c>
      <c r="G102" t="s">
        <v>962</v>
      </c>
      <c r="H102" t="s">
        <v>963</v>
      </c>
      <c r="I102" t="s">
        <v>964</v>
      </c>
      <c r="J102" t="s">
        <v>965</v>
      </c>
      <c r="K102" s="1">
        <v>43901</v>
      </c>
      <c r="L102" t="s">
        <v>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P18" sqref="P18"/>
    </sheetView>
  </sheetViews>
  <sheetFormatPr baseColWidth="10" defaultRowHeight="16" x14ac:dyDescent="0.2"/>
  <cols>
    <col min="1" max="1" width="17" customWidth="1"/>
    <col min="4" max="4" width="24.33203125" customWidth="1"/>
    <col min="5" max="5" width="23.1640625" customWidth="1"/>
  </cols>
  <sheetData>
    <row r="1" spans="1:14" x14ac:dyDescent="0.2">
      <c r="A1" t="s">
        <v>1798</v>
      </c>
      <c r="B1" t="s">
        <v>1799</v>
      </c>
      <c r="C1" t="s">
        <v>1800</v>
      </c>
      <c r="D1" t="s">
        <v>7</v>
      </c>
      <c r="E1" t="s">
        <v>8</v>
      </c>
      <c r="F1" t="s">
        <v>4</v>
      </c>
      <c r="G1" t="s">
        <v>1801</v>
      </c>
      <c r="H1" t="s">
        <v>1802</v>
      </c>
      <c r="I1" t="s">
        <v>5</v>
      </c>
      <c r="J1" t="s">
        <v>1803</v>
      </c>
      <c r="K1" t="s">
        <v>6</v>
      </c>
      <c r="L1" t="s">
        <v>1804</v>
      </c>
      <c r="M1" t="s">
        <v>1805</v>
      </c>
      <c r="N1" t="s">
        <v>11</v>
      </c>
    </row>
    <row r="2" spans="1:14" x14ac:dyDescent="0.2">
      <c r="A2" t="s">
        <v>1111</v>
      </c>
      <c r="B2" t="s">
        <v>1112</v>
      </c>
      <c r="C2" t="s">
        <v>1113</v>
      </c>
      <c r="D2" t="s">
        <v>1114</v>
      </c>
      <c r="E2" t="s">
        <v>1806</v>
      </c>
      <c r="F2" t="s">
        <v>1116</v>
      </c>
      <c r="G2" t="s">
        <v>1807</v>
      </c>
      <c r="H2" t="s">
        <v>1808</v>
      </c>
      <c r="I2" t="s">
        <v>1117</v>
      </c>
      <c r="J2" t="s">
        <v>1809</v>
      </c>
      <c r="K2" t="s">
        <v>501</v>
      </c>
      <c r="L2" t="s">
        <v>1810</v>
      </c>
      <c r="M2" s="1">
        <v>44647</v>
      </c>
      <c r="N2" t="s">
        <v>1811</v>
      </c>
    </row>
    <row r="3" spans="1:14" x14ac:dyDescent="0.2">
      <c r="A3" t="s">
        <v>1119</v>
      </c>
      <c r="B3" t="s">
        <v>1120</v>
      </c>
      <c r="C3" t="s">
        <v>528</v>
      </c>
      <c r="D3" t="s">
        <v>1812</v>
      </c>
      <c r="E3" t="s">
        <v>1813</v>
      </c>
      <c r="F3" t="s">
        <v>1121</v>
      </c>
      <c r="G3" t="s">
        <v>1814</v>
      </c>
      <c r="I3" t="s">
        <v>1122</v>
      </c>
      <c r="J3" t="s">
        <v>1815</v>
      </c>
      <c r="K3" t="s">
        <v>501</v>
      </c>
      <c r="L3" t="s">
        <v>1816</v>
      </c>
      <c r="M3" t="s">
        <v>1817</v>
      </c>
      <c r="N3" t="s">
        <v>1818</v>
      </c>
    </row>
    <row r="4" spans="1:14" x14ac:dyDescent="0.2">
      <c r="A4" t="s">
        <v>1124</v>
      </c>
      <c r="B4" t="s">
        <v>1125</v>
      </c>
      <c r="C4" t="s">
        <v>1126</v>
      </c>
      <c r="D4">
        <v>8553315303</v>
      </c>
      <c r="E4" t="s">
        <v>1819</v>
      </c>
      <c r="F4" t="s">
        <v>1129</v>
      </c>
      <c r="G4" t="s">
        <v>1820</v>
      </c>
      <c r="I4" t="s">
        <v>1122</v>
      </c>
      <c r="J4" t="s">
        <v>1815</v>
      </c>
      <c r="K4" t="s">
        <v>501</v>
      </c>
      <c r="L4" t="s">
        <v>1821</v>
      </c>
      <c r="M4" s="1">
        <v>44509</v>
      </c>
      <c r="N4" t="s">
        <v>1822</v>
      </c>
    </row>
    <row r="5" spans="1:14" x14ac:dyDescent="0.2">
      <c r="A5" t="s">
        <v>1131</v>
      </c>
      <c r="B5" t="s">
        <v>1132</v>
      </c>
      <c r="C5" t="s">
        <v>1133</v>
      </c>
      <c r="D5" t="s">
        <v>1823</v>
      </c>
      <c r="E5" t="s">
        <v>1824</v>
      </c>
      <c r="F5" t="s">
        <v>1135</v>
      </c>
      <c r="G5" t="s">
        <v>1825</v>
      </c>
      <c r="I5" t="s">
        <v>1136</v>
      </c>
      <c r="J5" t="s">
        <v>1809</v>
      </c>
      <c r="K5" t="s">
        <v>501</v>
      </c>
      <c r="L5" t="s">
        <v>1826</v>
      </c>
      <c r="M5" s="1">
        <v>44712</v>
      </c>
      <c r="N5" t="s">
        <v>1827</v>
      </c>
    </row>
    <row r="6" spans="1:14" x14ac:dyDescent="0.2">
      <c r="A6" t="s">
        <v>1138</v>
      </c>
      <c r="B6" t="s">
        <v>1139</v>
      </c>
      <c r="C6" t="s">
        <v>1140</v>
      </c>
      <c r="D6" t="s">
        <v>1828</v>
      </c>
      <c r="E6" t="s">
        <v>1829</v>
      </c>
      <c r="F6" t="s">
        <v>1143</v>
      </c>
      <c r="G6" t="s">
        <v>1825</v>
      </c>
      <c r="I6" t="s">
        <v>1136</v>
      </c>
      <c r="J6" t="s">
        <v>1809</v>
      </c>
      <c r="K6" t="s">
        <v>501</v>
      </c>
      <c r="L6" t="s">
        <v>1826</v>
      </c>
      <c r="M6" s="1">
        <v>44712</v>
      </c>
      <c r="N6" t="s">
        <v>1830</v>
      </c>
    </row>
    <row r="7" spans="1:14" x14ac:dyDescent="0.2">
      <c r="A7" t="s">
        <v>1145</v>
      </c>
      <c r="B7" t="s">
        <v>1146</v>
      </c>
      <c r="C7" t="s">
        <v>1147</v>
      </c>
      <c r="D7" t="s">
        <v>1831</v>
      </c>
      <c r="E7" t="s">
        <v>1832</v>
      </c>
      <c r="F7" t="s">
        <v>1150</v>
      </c>
      <c r="G7" t="s">
        <v>1833</v>
      </c>
      <c r="I7" t="s">
        <v>1151</v>
      </c>
      <c r="J7" t="s">
        <v>1809</v>
      </c>
      <c r="K7" t="s">
        <v>501</v>
      </c>
      <c r="L7" t="s">
        <v>1834</v>
      </c>
      <c r="M7" s="1">
        <v>44541</v>
      </c>
      <c r="N7" t="s">
        <v>1835</v>
      </c>
    </row>
    <row r="8" spans="1:14" x14ac:dyDescent="0.2">
      <c r="A8" t="s">
        <v>1153</v>
      </c>
      <c r="B8" t="s">
        <v>1154</v>
      </c>
      <c r="C8" t="s">
        <v>1155</v>
      </c>
      <c r="D8" t="s">
        <v>1836</v>
      </c>
      <c r="E8" t="s">
        <v>1837</v>
      </c>
      <c r="F8" t="s">
        <v>1157</v>
      </c>
      <c r="G8" t="s">
        <v>1838</v>
      </c>
      <c r="I8" t="s">
        <v>1158</v>
      </c>
      <c r="J8" t="s">
        <v>1815</v>
      </c>
      <c r="K8" t="s">
        <v>501</v>
      </c>
      <c r="L8" t="s">
        <v>1839</v>
      </c>
      <c r="M8" s="1">
        <v>44881</v>
      </c>
      <c r="N8" t="s">
        <v>1840</v>
      </c>
    </row>
    <row r="9" spans="1:14" x14ac:dyDescent="0.2">
      <c r="A9" t="s">
        <v>1160</v>
      </c>
      <c r="B9" t="s">
        <v>1161</v>
      </c>
      <c r="C9" t="s">
        <v>1162</v>
      </c>
      <c r="D9" t="s">
        <v>1841</v>
      </c>
      <c r="E9" t="s">
        <v>1842</v>
      </c>
      <c r="F9" t="s">
        <v>1165</v>
      </c>
      <c r="G9" t="s">
        <v>1843</v>
      </c>
      <c r="H9" t="s">
        <v>1844</v>
      </c>
      <c r="I9" t="s">
        <v>1117</v>
      </c>
      <c r="J9" t="s">
        <v>1809</v>
      </c>
      <c r="K9" t="s">
        <v>501</v>
      </c>
      <c r="L9" t="s">
        <v>1845</v>
      </c>
      <c r="M9" s="1">
        <v>44712</v>
      </c>
      <c r="N9" t="s">
        <v>1846</v>
      </c>
    </row>
    <row r="10" spans="1:14" x14ac:dyDescent="0.2">
      <c r="A10" t="s">
        <v>1167</v>
      </c>
      <c r="B10" t="s">
        <v>1168</v>
      </c>
      <c r="C10" t="s">
        <v>1169</v>
      </c>
      <c r="D10" t="s">
        <v>1847</v>
      </c>
      <c r="E10" t="s">
        <v>1848</v>
      </c>
      <c r="F10" t="s">
        <v>1171</v>
      </c>
      <c r="G10" t="s">
        <v>1849</v>
      </c>
      <c r="I10" t="s">
        <v>1172</v>
      </c>
      <c r="J10" t="s">
        <v>1815</v>
      </c>
      <c r="K10" t="s">
        <v>501</v>
      </c>
      <c r="L10" t="s">
        <v>1850</v>
      </c>
      <c r="M10" s="1">
        <v>44651</v>
      </c>
      <c r="N10" t="s">
        <v>1851</v>
      </c>
    </row>
    <row r="11" spans="1:14" x14ac:dyDescent="0.2">
      <c r="A11" t="s">
        <v>1174</v>
      </c>
      <c r="B11" t="s">
        <v>1175</v>
      </c>
      <c r="C11" t="s">
        <v>1176</v>
      </c>
      <c r="D11">
        <v>1210697901</v>
      </c>
      <c r="E11" t="s">
        <v>1178</v>
      </c>
      <c r="F11" t="s">
        <v>1179</v>
      </c>
      <c r="G11" t="s">
        <v>1852</v>
      </c>
      <c r="I11" t="s">
        <v>1180</v>
      </c>
      <c r="J11" t="s">
        <v>1853</v>
      </c>
      <c r="K11" t="s">
        <v>1181</v>
      </c>
      <c r="L11">
        <v>3143</v>
      </c>
      <c r="M11" s="1">
        <v>44895</v>
      </c>
      <c r="N11" t="s">
        <v>1854</v>
      </c>
    </row>
    <row r="12" spans="1:14" x14ac:dyDescent="0.2">
      <c r="A12" t="s">
        <v>1183</v>
      </c>
      <c r="B12" t="s">
        <v>1184</v>
      </c>
      <c r="C12" t="s">
        <v>1185</v>
      </c>
      <c r="D12" t="s">
        <v>1855</v>
      </c>
      <c r="E12" t="s">
        <v>1856</v>
      </c>
      <c r="F12" t="s">
        <v>1188</v>
      </c>
      <c r="G12" t="s">
        <v>1857</v>
      </c>
      <c r="I12" t="s">
        <v>1189</v>
      </c>
      <c r="J12" t="s">
        <v>1809</v>
      </c>
      <c r="K12" t="s">
        <v>501</v>
      </c>
      <c r="L12" t="s">
        <v>1858</v>
      </c>
      <c r="M12" s="1">
        <v>44656</v>
      </c>
      <c r="N12" t="s">
        <v>1859</v>
      </c>
    </row>
    <row r="13" spans="1:14" x14ac:dyDescent="0.2">
      <c r="A13" t="s">
        <v>1191</v>
      </c>
      <c r="B13" t="s">
        <v>1192</v>
      </c>
      <c r="C13" t="s">
        <v>1193</v>
      </c>
      <c r="D13" t="s">
        <v>1860</v>
      </c>
      <c r="E13" t="s">
        <v>1195</v>
      </c>
      <c r="F13" t="s">
        <v>1196</v>
      </c>
      <c r="G13" t="s">
        <v>1861</v>
      </c>
      <c r="I13" t="s">
        <v>1197</v>
      </c>
      <c r="K13" t="s">
        <v>153</v>
      </c>
      <c r="M13" s="1">
        <v>44561</v>
      </c>
      <c r="N13" t="s">
        <v>1862</v>
      </c>
    </row>
    <row r="14" spans="1:14" x14ac:dyDescent="0.2">
      <c r="A14" t="s">
        <v>1199</v>
      </c>
      <c r="B14" t="s">
        <v>1200</v>
      </c>
      <c r="C14" t="s">
        <v>1201</v>
      </c>
      <c r="D14" t="s">
        <v>1863</v>
      </c>
      <c r="E14" t="s">
        <v>1864</v>
      </c>
      <c r="F14" t="s">
        <v>1203</v>
      </c>
      <c r="G14" t="s">
        <v>1865</v>
      </c>
      <c r="I14" t="s">
        <v>1204</v>
      </c>
      <c r="J14" t="s">
        <v>1866</v>
      </c>
      <c r="K14" t="s">
        <v>501</v>
      </c>
      <c r="L14" t="s">
        <v>1867</v>
      </c>
      <c r="M14" s="1">
        <v>44790</v>
      </c>
      <c r="N14" t="s">
        <v>1868</v>
      </c>
    </row>
    <row r="15" spans="1:14" x14ac:dyDescent="0.2">
      <c r="A15" t="s">
        <v>1206</v>
      </c>
      <c r="B15" t="s">
        <v>1207</v>
      </c>
      <c r="C15" t="s">
        <v>1208</v>
      </c>
      <c r="D15" t="s">
        <v>1869</v>
      </c>
      <c r="E15" t="s">
        <v>1870</v>
      </c>
      <c r="F15" t="s">
        <v>1211</v>
      </c>
      <c r="G15" t="s">
        <v>1871</v>
      </c>
      <c r="H15" t="s">
        <v>1872</v>
      </c>
      <c r="I15" t="s">
        <v>1212</v>
      </c>
      <c r="J15" t="s">
        <v>1809</v>
      </c>
      <c r="K15" t="s">
        <v>501</v>
      </c>
      <c r="L15" t="s">
        <v>1873</v>
      </c>
      <c r="M15" s="1">
        <v>44626</v>
      </c>
      <c r="N15" t="s">
        <v>1874</v>
      </c>
    </row>
    <row r="16" spans="1:14" x14ac:dyDescent="0.2">
      <c r="A16" t="s">
        <v>1214</v>
      </c>
      <c r="B16" t="s">
        <v>1215</v>
      </c>
      <c r="C16" t="s">
        <v>1216</v>
      </c>
      <c r="D16" t="s">
        <v>1875</v>
      </c>
      <c r="E16" t="s">
        <v>1876</v>
      </c>
      <c r="F16" t="s">
        <v>1219</v>
      </c>
      <c r="G16" t="s">
        <v>1877</v>
      </c>
      <c r="I16" t="s">
        <v>1220</v>
      </c>
      <c r="J16" t="s">
        <v>1866</v>
      </c>
      <c r="K16" t="s">
        <v>501</v>
      </c>
      <c r="L16" t="s">
        <v>1878</v>
      </c>
      <c r="M16" s="1">
        <v>44771</v>
      </c>
      <c r="N16" t="s">
        <v>1879</v>
      </c>
    </row>
    <row r="17" spans="1:14" x14ac:dyDescent="0.2">
      <c r="A17" t="s">
        <v>1222</v>
      </c>
      <c r="B17" t="s">
        <v>1223</v>
      </c>
      <c r="C17" t="s">
        <v>1224</v>
      </c>
      <c r="D17" t="s">
        <v>1880</v>
      </c>
      <c r="E17" t="s">
        <v>1881</v>
      </c>
      <c r="F17" t="s">
        <v>1226</v>
      </c>
      <c r="G17" t="s">
        <v>1882</v>
      </c>
      <c r="I17" t="s">
        <v>1227</v>
      </c>
      <c r="K17" t="s">
        <v>1228</v>
      </c>
      <c r="M17" s="1">
        <v>44903</v>
      </c>
      <c r="N17" t="s">
        <v>1883</v>
      </c>
    </row>
    <row r="18" spans="1:14" x14ac:dyDescent="0.2">
      <c r="A18" t="s">
        <v>1230</v>
      </c>
      <c r="B18" t="s">
        <v>1231</v>
      </c>
      <c r="C18" t="s">
        <v>1224</v>
      </c>
      <c r="D18" t="s">
        <v>1884</v>
      </c>
      <c r="E18" t="s">
        <v>1885</v>
      </c>
      <c r="F18" t="s">
        <v>1234</v>
      </c>
      <c r="G18" t="s">
        <v>1886</v>
      </c>
      <c r="I18" t="s">
        <v>1235</v>
      </c>
      <c r="J18" t="s">
        <v>1809</v>
      </c>
      <c r="K18" t="s">
        <v>501</v>
      </c>
      <c r="L18" t="s">
        <v>1887</v>
      </c>
      <c r="M18" s="1">
        <v>44865</v>
      </c>
      <c r="N18" t="s">
        <v>1888</v>
      </c>
    </row>
    <row r="19" spans="1:14" x14ac:dyDescent="0.2">
      <c r="A19" t="s">
        <v>1237</v>
      </c>
      <c r="B19" t="s">
        <v>1238</v>
      </c>
      <c r="C19" t="s">
        <v>1239</v>
      </c>
      <c r="D19" t="s">
        <v>1889</v>
      </c>
      <c r="E19" t="s">
        <v>1890</v>
      </c>
      <c r="F19" t="s">
        <v>1242</v>
      </c>
      <c r="G19" t="s">
        <v>1891</v>
      </c>
      <c r="I19" t="s">
        <v>1243</v>
      </c>
      <c r="K19" t="s">
        <v>1244</v>
      </c>
      <c r="M19" s="1">
        <v>44675</v>
      </c>
      <c r="N19" t="s">
        <v>1892</v>
      </c>
    </row>
    <row r="20" spans="1:14" x14ac:dyDescent="0.2">
      <c r="A20" t="s">
        <v>1246</v>
      </c>
      <c r="B20" t="s">
        <v>1247</v>
      </c>
      <c r="C20" t="s">
        <v>1248</v>
      </c>
      <c r="D20" t="s">
        <v>1893</v>
      </c>
      <c r="E20" t="s">
        <v>1894</v>
      </c>
      <c r="F20" t="s">
        <v>1251</v>
      </c>
      <c r="G20" t="s">
        <v>1895</v>
      </c>
      <c r="I20" t="s">
        <v>1252</v>
      </c>
      <c r="J20" t="s">
        <v>1809</v>
      </c>
      <c r="K20" t="s">
        <v>501</v>
      </c>
      <c r="L20" t="s">
        <v>1896</v>
      </c>
      <c r="M20" s="1">
        <v>44510</v>
      </c>
      <c r="N20" t="s">
        <v>1897</v>
      </c>
    </row>
    <row r="21" spans="1:14" x14ac:dyDescent="0.2">
      <c r="A21" t="s">
        <v>1254</v>
      </c>
      <c r="B21" t="s">
        <v>1255</v>
      </c>
      <c r="C21" t="s">
        <v>1256</v>
      </c>
      <c r="D21" t="s">
        <v>1898</v>
      </c>
      <c r="E21" t="s">
        <v>1899</v>
      </c>
      <c r="F21" t="s">
        <v>1259</v>
      </c>
      <c r="G21" t="s">
        <v>1900</v>
      </c>
      <c r="I21" t="s">
        <v>1260</v>
      </c>
      <c r="J21" t="s">
        <v>1809</v>
      </c>
      <c r="K21" t="s">
        <v>501</v>
      </c>
      <c r="L21" t="s">
        <v>1901</v>
      </c>
      <c r="M21" s="1">
        <v>44533</v>
      </c>
      <c r="N21" t="s">
        <v>1902</v>
      </c>
    </row>
    <row r="22" spans="1:14" x14ac:dyDescent="0.2">
      <c r="A22" t="s">
        <v>1262</v>
      </c>
      <c r="B22" t="s">
        <v>1263</v>
      </c>
      <c r="C22" t="s">
        <v>1264</v>
      </c>
      <c r="D22">
        <v>7856729623</v>
      </c>
      <c r="E22" t="s">
        <v>1266</v>
      </c>
      <c r="F22" t="s">
        <v>1267</v>
      </c>
      <c r="G22" t="s">
        <v>1903</v>
      </c>
      <c r="I22" t="s">
        <v>1268</v>
      </c>
      <c r="J22" t="s">
        <v>1809</v>
      </c>
      <c r="K22" t="s">
        <v>501</v>
      </c>
      <c r="L22" t="s">
        <v>1904</v>
      </c>
      <c r="M22" s="1">
        <v>44926</v>
      </c>
      <c r="N22" t="s">
        <v>1905</v>
      </c>
    </row>
    <row r="23" spans="1:14" x14ac:dyDescent="0.2">
      <c r="A23" t="s">
        <v>1270</v>
      </c>
      <c r="B23" t="s">
        <v>1271</v>
      </c>
      <c r="C23" t="s">
        <v>1272</v>
      </c>
      <c r="D23" t="s">
        <v>1906</v>
      </c>
      <c r="E23" t="s">
        <v>1907</v>
      </c>
      <c r="F23" t="s">
        <v>1275</v>
      </c>
      <c r="G23" t="s">
        <v>1908</v>
      </c>
      <c r="I23" t="s">
        <v>1276</v>
      </c>
      <c r="K23" t="s">
        <v>1277</v>
      </c>
      <c r="M23" s="1">
        <v>44775</v>
      </c>
      <c r="N23" t="s">
        <v>1909</v>
      </c>
    </row>
    <row r="24" spans="1:14" x14ac:dyDescent="0.2">
      <c r="A24" t="s">
        <v>1279</v>
      </c>
      <c r="B24" t="s">
        <v>1280</v>
      </c>
      <c r="C24" t="s">
        <v>1281</v>
      </c>
      <c r="D24" t="s">
        <v>1910</v>
      </c>
      <c r="E24" t="s">
        <v>1911</v>
      </c>
      <c r="F24" t="s">
        <v>1284</v>
      </c>
      <c r="G24" t="s">
        <v>1912</v>
      </c>
      <c r="I24" t="s">
        <v>1285</v>
      </c>
      <c r="J24" t="s">
        <v>1913</v>
      </c>
      <c r="K24" t="s">
        <v>501</v>
      </c>
      <c r="L24" t="s">
        <v>1914</v>
      </c>
      <c r="M24" s="1">
        <v>44712</v>
      </c>
      <c r="N24" t="s">
        <v>1915</v>
      </c>
    </row>
    <row r="25" spans="1:14" x14ac:dyDescent="0.2">
      <c r="A25" t="s">
        <v>1287</v>
      </c>
      <c r="B25" t="s">
        <v>1288</v>
      </c>
      <c r="C25" t="s">
        <v>1289</v>
      </c>
      <c r="D25" t="s">
        <v>1290</v>
      </c>
      <c r="E25" t="s">
        <v>1916</v>
      </c>
      <c r="F25" t="s">
        <v>1292</v>
      </c>
      <c r="G25" t="s">
        <v>1917</v>
      </c>
      <c r="I25" t="s">
        <v>1293</v>
      </c>
      <c r="J25" t="s">
        <v>1809</v>
      </c>
      <c r="K25" t="s">
        <v>501</v>
      </c>
      <c r="L25" t="s">
        <v>1918</v>
      </c>
      <c r="M25" s="1">
        <v>44834</v>
      </c>
      <c r="N25" t="s">
        <v>1919</v>
      </c>
    </row>
    <row r="26" spans="1:14" x14ac:dyDescent="0.2">
      <c r="A26" t="s">
        <v>1295</v>
      </c>
      <c r="B26" t="s">
        <v>1296</v>
      </c>
      <c r="C26" t="s">
        <v>528</v>
      </c>
      <c r="D26" t="s">
        <v>1297</v>
      </c>
      <c r="E26" t="s">
        <v>1920</v>
      </c>
      <c r="F26" t="s">
        <v>1299</v>
      </c>
      <c r="G26" t="s">
        <v>1921</v>
      </c>
      <c r="H26" t="s">
        <v>1922</v>
      </c>
      <c r="I26" t="s">
        <v>1300</v>
      </c>
      <c r="K26" t="s">
        <v>1301</v>
      </c>
      <c r="L26">
        <v>2020</v>
      </c>
      <c r="M26" s="1">
        <v>44681</v>
      </c>
      <c r="N26" t="s">
        <v>1923</v>
      </c>
    </row>
    <row r="27" spans="1:14" x14ac:dyDescent="0.2">
      <c r="A27" t="s">
        <v>1303</v>
      </c>
      <c r="B27" t="s">
        <v>1304</v>
      </c>
      <c r="C27" t="s">
        <v>1305</v>
      </c>
      <c r="D27" t="s">
        <v>1924</v>
      </c>
      <c r="E27">
        <v>3852076147</v>
      </c>
      <c r="F27" t="s">
        <v>1308</v>
      </c>
      <c r="G27" t="s">
        <v>1925</v>
      </c>
      <c r="I27" t="s">
        <v>1122</v>
      </c>
      <c r="J27" t="s">
        <v>1815</v>
      </c>
      <c r="K27" t="s">
        <v>501</v>
      </c>
      <c r="L27" t="s">
        <v>1926</v>
      </c>
      <c r="M27" s="1">
        <v>44740</v>
      </c>
      <c r="N27" t="s">
        <v>1927</v>
      </c>
    </row>
    <row r="28" spans="1:14" x14ac:dyDescent="0.2">
      <c r="A28" t="s">
        <v>1310</v>
      </c>
      <c r="B28" t="s">
        <v>1311</v>
      </c>
      <c r="C28" t="s">
        <v>1312</v>
      </c>
      <c r="D28" t="s">
        <v>1928</v>
      </c>
      <c r="E28" t="s">
        <v>1929</v>
      </c>
      <c r="F28" t="s">
        <v>1315</v>
      </c>
      <c r="G28" t="s">
        <v>1930</v>
      </c>
      <c r="I28" t="s">
        <v>1316</v>
      </c>
      <c r="J28" t="s">
        <v>1809</v>
      </c>
      <c r="K28" t="s">
        <v>501</v>
      </c>
      <c r="L28" t="s">
        <v>1931</v>
      </c>
      <c r="M28" s="1">
        <v>44834</v>
      </c>
      <c r="N28" t="s">
        <v>1932</v>
      </c>
    </row>
    <row r="29" spans="1:14" x14ac:dyDescent="0.2">
      <c r="A29" t="s">
        <v>1318</v>
      </c>
      <c r="B29" t="s">
        <v>1319</v>
      </c>
      <c r="C29" t="s">
        <v>1320</v>
      </c>
      <c r="D29" t="s">
        <v>1933</v>
      </c>
      <c r="E29" t="s">
        <v>1934</v>
      </c>
      <c r="F29" t="s">
        <v>1323</v>
      </c>
      <c r="G29" t="s">
        <v>1935</v>
      </c>
      <c r="I29" t="s">
        <v>1324</v>
      </c>
      <c r="J29" t="s">
        <v>1815</v>
      </c>
      <c r="K29" t="s">
        <v>501</v>
      </c>
      <c r="L29" t="s">
        <v>1936</v>
      </c>
      <c r="M29" s="1">
        <v>44742</v>
      </c>
      <c r="N29" t="s">
        <v>1937</v>
      </c>
    </row>
    <row r="30" spans="1:14" x14ac:dyDescent="0.2">
      <c r="A30" t="s">
        <v>1326</v>
      </c>
      <c r="B30" t="s">
        <v>1327</v>
      </c>
      <c r="C30" t="s">
        <v>1328</v>
      </c>
      <c r="D30" t="s">
        <v>1938</v>
      </c>
      <c r="E30" t="s">
        <v>1939</v>
      </c>
      <c r="F30" t="s">
        <v>1331</v>
      </c>
      <c r="G30" t="s">
        <v>1940</v>
      </c>
      <c r="H30" t="s">
        <v>1941</v>
      </c>
      <c r="I30" t="s">
        <v>1332</v>
      </c>
      <c r="J30" t="s">
        <v>1809</v>
      </c>
      <c r="K30" t="s">
        <v>501</v>
      </c>
      <c r="L30" t="s">
        <v>1942</v>
      </c>
      <c r="M30" s="1">
        <v>44759</v>
      </c>
      <c r="N30" t="s">
        <v>1943</v>
      </c>
    </row>
    <row r="31" spans="1:14" x14ac:dyDescent="0.2">
      <c r="A31" t="s">
        <v>1334</v>
      </c>
      <c r="B31" t="s">
        <v>1335</v>
      </c>
      <c r="C31" t="s">
        <v>1320</v>
      </c>
      <c r="D31" t="s">
        <v>1944</v>
      </c>
      <c r="E31" t="s">
        <v>1945</v>
      </c>
      <c r="F31" t="s">
        <v>1338</v>
      </c>
      <c r="G31" t="s">
        <v>1946</v>
      </c>
      <c r="I31" t="s">
        <v>1339</v>
      </c>
      <c r="J31" t="s">
        <v>1809</v>
      </c>
      <c r="K31" t="s">
        <v>501</v>
      </c>
      <c r="L31" t="s">
        <v>1947</v>
      </c>
      <c r="M31" s="1">
        <v>44881</v>
      </c>
      <c r="N31" t="s">
        <v>1948</v>
      </c>
    </row>
    <row r="32" spans="1:14" x14ac:dyDescent="0.2">
      <c r="A32" t="s">
        <v>1341</v>
      </c>
      <c r="B32" t="s">
        <v>1342</v>
      </c>
      <c r="C32" t="s">
        <v>1343</v>
      </c>
      <c r="D32" t="s">
        <v>1949</v>
      </c>
      <c r="E32" t="s">
        <v>1950</v>
      </c>
      <c r="F32" t="s">
        <v>1345</v>
      </c>
      <c r="G32" t="s">
        <v>1951</v>
      </c>
      <c r="I32" t="s">
        <v>1346</v>
      </c>
      <c r="J32" t="s">
        <v>1815</v>
      </c>
      <c r="K32" t="s">
        <v>501</v>
      </c>
      <c r="L32" t="s">
        <v>1952</v>
      </c>
      <c r="M32" s="1">
        <v>44545</v>
      </c>
      <c r="N32" t="s">
        <v>1953</v>
      </c>
    </row>
    <row r="33" spans="1:14" x14ac:dyDescent="0.2">
      <c r="A33" t="s">
        <v>1348</v>
      </c>
      <c r="B33" t="s">
        <v>1349</v>
      </c>
      <c r="C33" t="s">
        <v>1350</v>
      </c>
      <c r="D33" t="s">
        <v>1954</v>
      </c>
      <c r="E33" t="s">
        <v>1955</v>
      </c>
      <c r="F33" t="s">
        <v>1353</v>
      </c>
      <c r="G33" t="s">
        <v>1956</v>
      </c>
      <c r="I33" t="s">
        <v>1252</v>
      </c>
      <c r="J33" t="s">
        <v>1809</v>
      </c>
      <c r="K33" t="s">
        <v>501</v>
      </c>
      <c r="L33" t="s">
        <v>1957</v>
      </c>
      <c r="M33" s="1">
        <v>44913</v>
      </c>
      <c r="N33" t="s">
        <v>1958</v>
      </c>
    </row>
    <row r="34" spans="1:14" x14ac:dyDescent="0.2">
      <c r="A34" t="s">
        <v>1355</v>
      </c>
      <c r="B34" t="s">
        <v>1356</v>
      </c>
      <c r="C34" t="s">
        <v>1357</v>
      </c>
      <c r="D34" t="s">
        <v>1959</v>
      </c>
      <c r="E34" t="s">
        <v>1960</v>
      </c>
      <c r="F34" t="s">
        <v>1360</v>
      </c>
      <c r="G34" t="s">
        <v>1961</v>
      </c>
      <c r="I34" t="s">
        <v>1361</v>
      </c>
      <c r="K34" t="s">
        <v>1362</v>
      </c>
      <c r="M34" s="1">
        <v>44712</v>
      </c>
      <c r="N34" t="s">
        <v>1962</v>
      </c>
    </row>
    <row r="35" spans="1:14" x14ac:dyDescent="0.2">
      <c r="A35" t="s">
        <v>1364</v>
      </c>
      <c r="B35" t="s">
        <v>1365</v>
      </c>
      <c r="C35" t="s">
        <v>1366</v>
      </c>
      <c r="D35" t="s">
        <v>1963</v>
      </c>
      <c r="E35" t="s">
        <v>1964</v>
      </c>
      <c r="F35" t="s">
        <v>1369</v>
      </c>
      <c r="G35" t="s">
        <v>1965</v>
      </c>
      <c r="I35" t="s">
        <v>1370</v>
      </c>
      <c r="J35" t="s">
        <v>1815</v>
      </c>
      <c r="K35" t="s">
        <v>501</v>
      </c>
      <c r="L35" t="s">
        <v>1966</v>
      </c>
      <c r="M35" s="1">
        <v>44865</v>
      </c>
      <c r="N35" t="s">
        <v>1967</v>
      </c>
    </row>
    <row r="36" spans="1:14" x14ac:dyDescent="0.2">
      <c r="A36" t="s">
        <v>1372</v>
      </c>
      <c r="B36" t="s">
        <v>1373</v>
      </c>
      <c r="C36" t="s">
        <v>1201</v>
      </c>
      <c r="D36" t="s">
        <v>1968</v>
      </c>
      <c r="E36" t="s">
        <v>1969</v>
      </c>
      <c r="F36" t="s">
        <v>1376</v>
      </c>
      <c r="G36" t="s">
        <v>1970</v>
      </c>
      <c r="I36" t="s">
        <v>1377</v>
      </c>
      <c r="J36" t="s">
        <v>1913</v>
      </c>
      <c r="K36" t="s">
        <v>501</v>
      </c>
      <c r="L36" t="s">
        <v>1971</v>
      </c>
      <c r="M36" s="1">
        <v>44823</v>
      </c>
      <c r="N36" t="s">
        <v>1972</v>
      </c>
    </row>
    <row r="37" spans="1:14" x14ac:dyDescent="0.2">
      <c r="A37" t="s">
        <v>1379</v>
      </c>
      <c r="B37" t="s">
        <v>1380</v>
      </c>
      <c r="C37" t="s">
        <v>1224</v>
      </c>
      <c r="D37" t="s">
        <v>1973</v>
      </c>
      <c r="E37" t="s">
        <v>1974</v>
      </c>
      <c r="F37" t="s">
        <v>1383</v>
      </c>
      <c r="G37" t="s">
        <v>1975</v>
      </c>
      <c r="I37" t="s">
        <v>1384</v>
      </c>
      <c r="K37" t="s">
        <v>1362</v>
      </c>
      <c r="M37" s="1">
        <v>44633</v>
      </c>
      <c r="N37" t="s">
        <v>1976</v>
      </c>
    </row>
    <row r="38" spans="1:14" x14ac:dyDescent="0.2">
      <c r="A38" t="s">
        <v>1386</v>
      </c>
      <c r="B38" t="s">
        <v>1387</v>
      </c>
      <c r="C38" t="s">
        <v>1388</v>
      </c>
      <c r="D38" t="s">
        <v>1389</v>
      </c>
      <c r="E38">
        <v>-3470</v>
      </c>
      <c r="F38" t="s">
        <v>1390</v>
      </c>
      <c r="G38" t="s">
        <v>1977</v>
      </c>
      <c r="H38" t="s">
        <v>1978</v>
      </c>
      <c r="I38" t="s">
        <v>1391</v>
      </c>
      <c r="J38" t="s">
        <v>1815</v>
      </c>
      <c r="K38" t="s">
        <v>501</v>
      </c>
      <c r="L38" t="s">
        <v>1979</v>
      </c>
      <c r="M38" s="1">
        <v>44742</v>
      </c>
      <c r="N38" t="s">
        <v>1980</v>
      </c>
    </row>
    <row r="39" spans="1:14" x14ac:dyDescent="0.2">
      <c r="A39" t="s">
        <v>1393</v>
      </c>
      <c r="B39" t="s">
        <v>1394</v>
      </c>
      <c r="C39" t="s">
        <v>1395</v>
      </c>
      <c r="D39" t="s">
        <v>1981</v>
      </c>
      <c r="E39" t="s">
        <v>1982</v>
      </c>
      <c r="F39" t="s">
        <v>1397</v>
      </c>
      <c r="G39" t="s">
        <v>1983</v>
      </c>
      <c r="I39" t="s">
        <v>1398</v>
      </c>
      <c r="K39" t="s">
        <v>1244</v>
      </c>
      <c r="M39" s="1">
        <v>44742</v>
      </c>
      <c r="N39" t="s">
        <v>1984</v>
      </c>
    </row>
    <row r="40" spans="1:14" x14ac:dyDescent="0.2">
      <c r="A40" t="s">
        <v>1400</v>
      </c>
      <c r="B40" t="s">
        <v>1401</v>
      </c>
      <c r="C40" t="s">
        <v>1402</v>
      </c>
      <c r="D40" t="s">
        <v>1985</v>
      </c>
      <c r="E40" t="s">
        <v>1986</v>
      </c>
      <c r="F40" t="s">
        <v>1405</v>
      </c>
      <c r="G40" t="s">
        <v>1987</v>
      </c>
      <c r="I40" t="s">
        <v>1406</v>
      </c>
      <c r="K40" t="s">
        <v>221</v>
      </c>
      <c r="M40" s="1">
        <v>44634</v>
      </c>
      <c r="N40" t="s">
        <v>1988</v>
      </c>
    </row>
    <row r="41" spans="1:14" x14ac:dyDescent="0.2">
      <c r="A41" t="s">
        <v>1408</v>
      </c>
      <c r="B41" t="s">
        <v>1409</v>
      </c>
      <c r="C41" t="s">
        <v>1410</v>
      </c>
      <c r="D41" t="s">
        <v>1989</v>
      </c>
      <c r="E41">
        <v>4712298657</v>
      </c>
      <c r="F41" t="s">
        <v>1413</v>
      </c>
      <c r="G41" t="s">
        <v>1825</v>
      </c>
      <c r="H41" t="s">
        <v>1990</v>
      </c>
      <c r="I41" t="s">
        <v>1136</v>
      </c>
      <c r="J41" t="s">
        <v>1809</v>
      </c>
      <c r="K41" t="s">
        <v>501</v>
      </c>
      <c r="L41" t="s">
        <v>1826</v>
      </c>
      <c r="M41" s="1">
        <v>44712</v>
      </c>
      <c r="N41" t="s">
        <v>1991</v>
      </c>
    </row>
    <row r="42" spans="1:14" x14ac:dyDescent="0.2">
      <c r="A42" t="s">
        <v>1415</v>
      </c>
      <c r="B42" t="s">
        <v>1416</v>
      </c>
      <c r="C42" t="s">
        <v>1417</v>
      </c>
      <c r="D42" t="s">
        <v>1992</v>
      </c>
      <c r="E42" t="s">
        <v>1993</v>
      </c>
      <c r="F42" t="s">
        <v>1420</v>
      </c>
      <c r="G42" t="s">
        <v>1994</v>
      </c>
      <c r="I42" t="s">
        <v>1421</v>
      </c>
      <c r="J42" t="s">
        <v>1815</v>
      </c>
      <c r="K42" t="s">
        <v>501</v>
      </c>
      <c r="L42" t="s">
        <v>1995</v>
      </c>
      <c r="M42" s="1">
        <v>44651</v>
      </c>
      <c r="N42" t="s">
        <v>1996</v>
      </c>
    </row>
    <row r="43" spans="1:14" x14ac:dyDescent="0.2">
      <c r="A43" t="s">
        <v>1423</v>
      </c>
      <c r="B43" t="s">
        <v>1424</v>
      </c>
      <c r="C43" t="s">
        <v>1425</v>
      </c>
      <c r="D43" t="s">
        <v>1997</v>
      </c>
      <c r="E43" t="s">
        <v>1998</v>
      </c>
      <c r="F43" t="s">
        <v>1428</v>
      </c>
      <c r="G43" t="s">
        <v>1999</v>
      </c>
      <c r="I43" t="s">
        <v>1122</v>
      </c>
      <c r="J43" t="s">
        <v>1815</v>
      </c>
      <c r="K43" t="s">
        <v>501</v>
      </c>
      <c r="L43" t="s">
        <v>2000</v>
      </c>
      <c r="M43" s="1">
        <v>44742</v>
      </c>
      <c r="N43" t="s">
        <v>2001</v>
      </c>
    </row>
    <row r="44" spans="1:14" x14ac:dyDescent="0.2">
      <c r="A44" t="s">
        <v>1430</v>
      </c>
      <c r="B44" t="s">
        <v>1431</v>
      </c>
      <c r="C44" t="s">
        <v>1432</v>
      </c>
      <c r="D44" t="s">
        <v>2002</v>
      </c>
      <c r="E44" t="s">
        <v>2003</v>
      </c>
      <c r="F44" t="s">
        <v>1435</v>
      </c>
      <c r="G44" t="s">
        <v>2004</v>
      </c>
      <c r="I44" t="s">
        <v>1436</v>
      </c>
      <c r="J44" t="s">
        <v>1809</v>
      </c>
      <c r="K44" t="s">
        <v>501</v>
      </c>
      <c r="L44" t="s">
        <v>2005</v>
      </c>
      <c r="M44" s="1">
        <v>44592</v>
      </c>
      <c r="N44" t="s">
        <v>2006</v>
      </c>
    </row>
    <row r="45" spans="1:14" x14ac:dyDescent="0.2">
      <c r="A45" t="s">
        <v>1438</v>
      </c>
      <c r="B45" t="s">
        <v>1439</v>
      </c>
      <c r="C45" t="s">
        <v>1176</v>
      </c>
      <c r="D45" t="s">
        <v>2007</v>
      </c>
      <c r="E45" t="s">
        <v>2008</v>
      </c>
      <c r="F45" t="s">
        <v>1441</v>
      </c>
      <c r="G45" t="s">
        <v>2009</v>
      </c>
      <c r="I45" t="s">
        <v>1442</v>
      </c>
      <c r="J45" t="s">
        <v>1815</v>
      </c>
      <c r="K45" t="s">
        <v>501</v>
      </c>
      <c r="L45" t="s">
        <v>2010</v>
      </c>
      <c r="M45" s="1">
        <v>44835</v>
      </c>
      <c r="N45" t="s">
        <v>2011</v>
      </c>
    </row>
    <row r="46" spans="1:14" x14ac:dyDescent="0.2">
      <c r="A46" t="s">
        <v>1444</v>
      </c>
      <c r="B46" t="s">
        <v>1445</v>
      </c>
      <c r="C46" t="s">
        <v>1446</v>
      </c>
      <c r="D46" t="s">
        <v>2012</v>
      </c>
      <c r="E46" t="s">
        <v>2013</v>
      </c>
      <c r="F46" t="s">
        <v>1449</v>
      </c>
      <c r="G46" t="s">
        <v>2014</v>
      </c>
      <c r="I46" t="s">
        <v>1450</v>
      </c>
      <c r="J46" t="s">
        <v>1809</v>
      </c>
      <c r="K46" t="s">
        <v>501</v>
      </c>
      <c r="L46" t="s">
        <v>2015</v>
      </c>
      <c r="M46" s="1">
        <v>44865</v>
      </c>
      <c r="N46" t="s">
        <v>2016</v>
      </c>
    </row>
    <row r="47" spans="1:14" x14ac:dyDescent="0.2">
      <c r="A47" t="s">
        <v>1452</v>
      </c>
      <c r="B47" t="s">
        <v>1453</v>
      </c>
      <c r="C47" t="s">
        <v>1454</v>
      </c>
      <c r="D47" t="s">
        <v>2017</v>
      </c>
      <c r="E47" t="s">
        <v>2018</v>
      </c>
      <c r="F47" t="s">
        <v>1457</v>
      </c>
      <c r="G47" t="s">
        <v>2019</v>
      </c>
      <c r="H47" t="s">
        <v>2020</v>
      </c>
      <c r="I47" t="s">
        <v>1122</v>
      </c>
      <c r="J47" t="s">
        <v>1815</v>
      </c>
      <c r="K47" t="s">
        <v>501</v>
      </c>
      <c r="L47" t="s">
        <v>2021</v>
      </c>
      <c r="M47" s="1">
        <v>44695</v>
      </c>
      <c r="N47" t="s">
        <v>2022</v>
      </c>
    </row>
    <row r="48" spans="1:14" x14ac:dyDescent="0.2">
      <c r="A48" t="s">
        <v>1459</v>
      </c>
      <c r="B48" t="s">
        <v>1342</v>
      </c>
      <c r="C48" t="s">
        <v>1460</v>
      </c>
      <c r="D48" t="s">
        <v>2023</v>
      </c>
      <c r="E48">
        <v>6212709355</v>
      </c>
      <c r="F48" t="s">
        <v>1463</v>
      </c>
      <c r="G48" t="s">
        <v>2024</v>
      </c>
      <c r="I48" t="s">
        <v>1391</v>
      </c>
      <c r="J48" t="s">
        <v>1815</v>
      </c>
      <c r="K48" t="s">
        <v>501</v>
      </c>
      <c r="L48" t="s">
        <v>2025</v>
      </c>
      <c r="M48" s="1">
        <v>44609</v>
      </c>
      <c r="N48" t="s">
        <v>2026</v>
      </c>
    </row>
    <row r="49" spans="1:14" x14ac:dyDescent="0.2">
      <c r="A49" t="s">
        <v>1465</v>
      </c>
      <c r="B49" t="s">
        <v>1466</v>
      </c>
      <c r="C49" t="s">
        <v>1467</v>
      </c>
      <c r="D49" t="s">
        <v>2027</v>
      </c>
      <c r="E49" t="s">
        <v>2028</v>
      </c>
      <c r="F49" t="s">
        <v>1470</v>
      </c>
      <c r="G49" t="s">
        <v>2029</v>
      </c>
      <c r="I49" t="s">
        <v>1471</v>
      </c>
      <c r="J49" t="s">
        <v>2030</v>
      </c>
      <c r="K49" t="s">
        <v>501</v>
      </c>
      <c r="L49" t="s">
        <v>2031</v>
      </c>
      <c r="M49" s="1">
        <v>44795</v>
      </c>
      <c r="N49" t="s">
        <v>2032</v>
      </c>
    </row>
    <row r="50" spans="1:14" x14ac:dyDescent="0.2">
      <c r="A50" t="s">
        <v>1473</v>
      </c>
      <c r="B50" t="s">
        <v>1474</v>
      </c>
      <c r="C50" t="s">
        <v>1475</v>
      </c>
      <c r="D50" t="s">
        <v>2033</v>
      </c>
      <c r="E50" t="s">
        <v>2034</v>
      </c>
      <c r="F50" t="s">
        <v>1478</v>
      </c>
      <c r="G50" t="s">
        <v>2035</v>
      </c>
      <c r="I50" t="s">
        <v>1479</v>
      </c>
      <c r="J50" t="s">
        <v>2036</v>
      </c>
      <c r="K50" t="s">
        <v>501</v>
      </c>
      <c r="L50" t="s">
        <v>2037</v>
      </c>
      <c r="M50" s="1">
        <v>44865</v>
      </c>
      <c r="N50" t="s">
        <v>2038</v>
      </c>
    </row>
    <row r="51" spans="1:14" x14ac:dyDescent="0.2">
      <c r="A51" t="s">
        <v>1481</v>
      </c>
      <c r="B51" t="s">
        <v>1482</v>
      </c>
      <c r="C51" t="s">
        <v>1483</v>
      </c>
      <c r="D51" t="s">
        <v>2039</v>
      </c>
      <c r="E51" t="s">
        <v>2040</v>
      </c>
      <c r="F51" t="s">
        <v>1486</v>
      </c>
      <c r="G51" t="s">
        <v>2041</v>
      </c>
      <c r="I51" t="s">
        <v>1487</v>
      </c>
      <c r="K51" t="s">
        <v>1488</v>
      </c>
      <c r="M51" s="1">
        <v>44864</v>
      </c>
      <c r="N51" t="s">
        <v>2042</v>
      </c>
    </row>
    <row r="52" spans="1:14" x14ac:dyDescent="0.2">
      <c r="A52" t="s">
        <v>1490</v>
      </c>
      <c r="B52" t="s">
        <v>1491</v>
      </c>
      <c r="C52" t="s">
        <v>1492</v>
      </c>
      <c r="D52" t="s">
        <v>2043</v>
      </c>
      <c r="E52" t="s">
        <v>2044</v>
      </c>
      <c r="F52" t="s">
        <v>1494</v>
      </c>
      <c r="G52" t="s">
        <v>2045</v>
      </c>
      <c r="I52" t="s">
        <v>1495</v>
      </c>
      <c r="K52" t="s">
        <v>221</v>
      </c>
      <c r="M52" s="1">
        <v>44865</v>
      </c>
      <c r="N52" t="s">
        <v>2046</v>
      </c>
    </row>
    <row r="53" spans="1:14" x14ac:dyDescent="0.2">
      <c r="A53" t="s">
        <v>1497</v>
      </c>
      <c r="B53" t="s">
        <v>1498</v>
      </c>
      <c r="C53" t="s">
        <v>1499</v>
      </c>
      <c r="D53" t="s">
        <v>2047</v>
      </c>
      <c r="E53" t="s">
        <v>2048</v>
      </c>
      <c r="F53" t="s">
        <v>1501</v>
      </c>
      <c r="G53" t="s">
        <v>2049</v>
      </c>
      <c r="I53" t="s">
        <v>1502</v>
      </c>
      <c r="K53" t="s">
        <v>221</v>
      </c>
      <c r="M53" s="1">
        <v>44766</v>
      </c>
      <c r="N53" t="s">
        <v>2050</v>
      </c>
    </row>
    <row r="54" spans="1:14" x14ac:dyDescent="0.2">
      <c r="A54" t="s">
        <v>1504</v>
      </c>
      <c r="B54" t="s">
        <v>1505</v>
      </c>
      <c r="C54" t="s">
        <v>1506</v>
      </c>
      <c r="D54" t="s">
        <v>2051</v>
      </c>
      <c r="E54" t="s">
        <v>2052</v>
      </c>
      <c r="F54" t="s">
        <v>1509</v>
      </c>
      <c r="G54" t="s">
        <v>2053</v>
      </c>
      <c r="H54" t="s">
        <v>2054</v>
      </c>
      <c r="I54" t="s">
        <v>1510</v>
      </c>
      <c r="K54" t="s">
        <v>221</v>
      </c>
      <c r="M54" s="1">
        <v>44757</v>
      </c>
      <c r="N54" t="s">
        <v>2055</v>
      </c>
    </row>
    <row r="55" spans="1:14" x14ac:dyDescent="0.2">
      <c r="A55" t="s">
        <v>1512</v>
      </c>
      <c r="B55" t="s">
        <v>1513</v>
      </c>
      <c r="C55" t="s">
        <v>1514</v>
      </c>
      <c r="D55" t="s">
        <v>2056</v>
      </c>
      <c r="E55" t="s">
        <v>2057</v>
      </c>
      <c r="F55" t="s">
        <v>1517</v>
      </c>
      <c r="G55" t="s">
        <v>2058</v>
      </c>
      <c r="I55" t="s">
        <v>1518</v>
      </c>
      <c r="K55" t="s">
        <v>1244</v>
      </c>
      <c r="M55" s="1">
        <v>44545</v>
      </c>
      <c r="N55" t="s">
        <v>2059</v>
      </c>
    </row>
    <row r="56" spans="1:14" x14ac:dyDescent="0.2">
      <c r="A56" t="s">
        <v>1520</v>
      </c>
      <c r="B56" t="s">
        <v>90</v>
      </c>
      <c r="C56" t="s">
        <v>1521</v>
      </c>
      <c r="D56" t="s">
        <v>2060</v>
      </c>
      <c r="E56" t="s">
        <v>2061</v>
      </c>
      <c r="F56" t="s">
        <v>1524</v>
      </c>
      <c r="G56" t="s">
        <v>2062</v>
      </c>
      <c r="I56" t="s">
        <v>1525</v>
      </c>
      <c r="K56" t="s">
        <v>1526</v>
      </c>
      <c r="L56">
        <v>31311</v>
      </c>
      <c r="M56" s="1">
        <v>44823</v>
      </c>
      <c r="N56" t="s">
        <v>2063</v>
      </c>
    </row>
    <row r="57" spans="1:14" x14ac:dyDescent="0.2">
      <c r="A57" t="s">
        <v>1528</v>
      </c>
      <c r="B57" t="s">
        <v>1529</v>
      </c>
      <c r="C57" t="s">
        <v>41</v>
      </c>
      <c r="D57" t="s">
        <v>2064</v>
      </c>
      <c r="E57" t="s">
        <v>1531</v>
      </c>
      <c r="F57" t="s">
        <v>1532</v>
      </c>
      <c r="G57" t="s">
        <v>2065</v>
      </c>
      <c r="H57" t="s">
        <v>2066</v>
      </c>
      <c r="I57" t="s">
        <v>1533</v>
      </c>
      <c r="J57" t="s">
        <v>1809</v>
      </c>
      <c r="K57" t="s">
        <v>501</v>
      </c>
      <c r="L57" t="s">
        <v>2067</v>
      </c>
      <c r="M57" s="1">
        <v>44619</v>
      </c>
      <c r="N57" t="s">
        <v>2068</v>
      </c>
    </row>
    <row r="58" spans="1:14" x14ac:dyDescent="0.2">
      <c r="A58" t="s">
        <v>1535</v>
      </c>
      <c r="B58" t="s">
        <v>1536</v>
      </c>
      <c r="C58" t="s">
        <v>1537</v>
      </c>
      <c r="D58" t="s">
        <v>2069</v>
      </c>
      <c r="E58" t="s">
        <v>2070</v>
      </c>
      <c r="F58" t="s">
        <v>1540</v>
      </c>
      <c r="G58" t="s">
        <v>2071</v>
      </c>
      <c r="I58" t="s">
        <v>1541</v>
      </c>
      <c r="J58" t="s">
        <v>1815</v>
      </c>
      <c r="K58" t="s">
        <v>501</v>
      </c>
      <c r="L58" t="s">
        <v>2072</v>
      </c>
      <c r="M58" s="1">
        <v>44712</v>
      </c>
      <c r="N58" t="s">
        <v>2073</v>
      </c>
    </row>
    <row r="59" spans="1:14" x14ac:dyDescent="0.2">
      <c r="A59" t="s">
        <v>1543</v>
      </c>
      <c r="B59" t="s">
        <v>1544</v>
      </c>
      <c r="C59" t="s">
        <v>1545</v>
      </c>
      <c r="D59" t="s">
        <v>2074</v>
      </c>
      <c r="E59" t="s">
        <v>1547</v>
      </c>
      <c r="F59" t="s">
        <v>1548</v>
      </c>
      <c r="G59" t="s">
        <v>2075</v>
      </c>
      <c r="I59" t="s">
        <v>1260</v>
      </c>
      <c r="J59" t="s">
        <v>1809</v>
      </c>
      <c r="K59" t="s">
        <v>501</v>
      </c>
      <c r="L59" t="s">
        <v>2076</v>
      </c>
      <c r="M59" s="1">
        <v>44530</v>
      </c>
      <c r="N59" t="s">
        <v>2077</v>
      </c>
    </row>
    <row r="60" spans="1:14" x14ac:dyDescent="0.2">
      <c r="A60" t="s">
        <v>1550</v>
      </c>
      <c r="B60" t="s">
        <v>1551</v>
      </c>
      <c r="C60" t="s">
        <v>1552</v>
      </c>
      <c r="D60" t="s">
        <v>2078</v>
      </c>
      <c r="E60" t="s">
        <v>1554</v>
      </c>
      <c r="F60" t="s">
        <v>1555</v>
      </c>
      <c r="G60" t="s">
        <v>2079</v>
      </c>
      <c r="I60" t="s">
        <v>1556</v>
      </c>
      <c r="J60" t="s">
        <v>1809</v>
      </c>
      <c r="K60" t="s">
        <v>501</v>
      </c>
      <c r="L60" t="s">
        <v>2080</v>
      </c>
      <c r="M60" s="1">
        <v>44569</v>
      </c>
      <c r="N60" t="s">
        <v>2081</v>
      </c>
    </row>
    <row r="61" spans="1:14" x14ac:dyDescent="0.2">
      <c r="A61" t="s">
        <v>1558</v>
      </c>
      <c r="B61" t="s">
        <v>1559</v>
      </c>
      <c r="C61" t="s">
        <v>1467</v>
      </c>
      <c r="D61" t="s">
        <v>2082</v>
      </c>
      <c r="E61" t="s">
        <v>2083</v>
      </c>
      <c r="F61" t="s">
        <v>1562</v>
      </c>
      <c r="G61" t="s">
        <v>2084</v>
      </c>
      <c r="I61" t="s">
        <v>1220</v>
      </c>
      <c r="J61" t="s">
        <v>1866</v>
      </c>
      <c r="K61" t="s">
        <v>501</v>
      </c>
      <c r="L61" t="s">
        <v>2085</v>
      </c>
      <c r="M61" s="1">
        <v>44675</v>
      </c>
      <c r="N61" t="s">
        <v>2086</v>
      </c>
    </row>
    <row r="62" spans="1:14" x14ac:dyDescent="0.2">
      <c r="A62" t="s">
        <v>1564</v>
      </c>
      <c r="B62" t="s">
        <v>1565</v>
      </c>
      <c r="C62" t="s">
        <v>1566</v>
      </c>
      <c r="D62" t="s">
        <v>2087</v>
      </c>
      <c r="E62" t="s">
        <v>2088</v>
      </c>
      <c r="F62" t="s">
        <v>1569</v>
      </c>
      <c r="G62" t="s">
        <v>2089</v>
      </c>
      <c r="H62" t="s">
        <v>2054</v>
      </c>
      <c r="I62" t="s">
        <v>1436</v>
      </c>
      <c r="J62" t="s">
        <v>1809</v>
      </c>
      <c r="K62" t="s">
        <v>501</v>
      </c>
      <c r="L62" t="s">
        <v>2090</v>
      </c>
      <c r="M62" s="1">
        <v>44742</v>
      </c>
      <c r="N62" t="s">
        <v>2091</v>
      </c>
    </row>
    <row r="63" spans="1:14" x14ac:dyDescent="0.2">
      <c r="A63" t="s">
        <v>1571</v>
      </c>
      <c r="B63" t="s">
        <v>1572</v>
      </c>
      <c r="C63" t="s">
        <v>1573</v>
      </c>
      <c r="D63" t="s">
        <v>2092</v>
      </c>
      <c r="E63" t="s">
        <v>2093</v>
      </c>
      <c r="F63" t="s">
        <v>1576</v>
      </c>
      <c r="G63" t="s">
        <v>2094</v>
      </c>
      <c r="I63" t="s">
        <v>1577</v>
      </c>
      <c r="K63" t="s">
        <v>221</v>
      </c>
      <c r="M63" s="1">
        <v>44697</v>
      </c>
      <c r="N63" t="s">
        <v>2095</v>
      </c>
    </row>
    <row r="64" spans="1:14" x14ac:dyDescent="0.2">
      <c r="A64" t="s">
        <v>1579</v>
      </c>
      <c r="B64" t="s">
        <v>1580</v>
      </c>
      <c r="C64" t="s">
        <v>1305</v>
      </c>
      <c r="D64">
        <v>5756499602</v>
      </c>
      <c r="E64" t="s">
        <v>1582</v>
      </c>
      <c r="F64" t="s">
        <v>1583</v>
      </c>
      <c r="G64" t="s">
        <v>2096</v>
      </c>
      <c r="I64" t="s">
        <v>1584</v>
      </c>
      <c r="J64" t="s">
        <v>1809</v>
      </c>
      <c r="K64" t="s">
        <v>501</v>
      </c>
      <c r="L64" t="s">
        <v>2097</v>
      </c>
      <c r="M64" s="1">
        <v>44565</v>
      </c>
      <c r="N64" t="s">
        <v>2098</v>
      </c>
    </row>
    <row r="65" spans="1:14" x14ac:dyDescent="0.2">
      <c r="A65" t="s">
        <v>1586</v>
      </c>
      <c r="B65" t="s">
        <v>1587</v>
      </c>
      <c r="C65" t="s">
        <v>1588</v>
      </c>
      <c r="D65" t="s">
        <v>2099</v>
      </c>
      <c r="E65" t="s">
        <v>2100</v>
      </c>
      <c r="F65" t="s">
        <v>1591</v>
      </c>
      <c r="G65" t="s">
        <v>2101</v>
      </c>
      <c r="I65" t="s">
        <v>1592</v>
      </c>
      <c r="J65" t="s">
        <v>1815</v>
      </c>
      <c r="K65" t="s">
        <v>501</v>
      </c>
      <c r="L65" t="s">
        <v>2102</v>
      </c>
      <c r="M65" s="1">
        <v>44844</v>
      </c>
      <c r="N65" t="s">
        <v>2103</v>
      </c>
    </row>
    <row r="66" spans="1:14" x14ac:dyDescent="0.2">
      <c r="A66" t="s">
        <v>1594</v>
      </c>
      <c r="B66" t="s">
        <v>1595</v>
      </c>
      <c r="C66" t="s">
        <v>1596</v>
      </c>
      <c r="D66" t="s">
        <v>2104</v>
      </c>
      <c r="E66" t="s">
        <v>2105</v>
      </c>
      <c r="F66" t="s">
        <v>1599</v>
      </c>
      <c r="G66" t="s">
        <v>2106</v>
      </c>
      <c r="I66" t="s">
        <v>1600</v>
      </c>
      <c r="J66" t="s">
        <v>1913</v>
      </c>
      <c r="K66" t="s">
        <v>501</v>
      </c>
      <c r="L66" t="s">
        <v>2107</v>
      </c>
      <c r="M66" s="1">
        <v>44895</v>
      </c>
      <c r="N66" t="s">
        <v>2108</v>
      </c>
    </row>
    <row r="67" spans="1:14" x14ac:dyDescent="0.2">
      <c r="A67" t="s">
        <v>1602</v>
      </c>
      <c r="B67" t="s">
        <v>1603</v>
      </c>
      <c r="C67" t="s">
        <v>1604</v>
      </c>
      <c r="D67" t="s">
        <v>2109</v>
      </c>
      <c r="E67">
        <v>9434040481</v>
      </c>
      <c r="F67" t="s">
        <v>1607</v>
      </c>
      <c r="G67" t="s">
        <v>2110</v>
      </c>
      <c r="I67" t="s">
        <v>1608</v>
      </c>
      <c r="J67" t="s">
        <v>1815</v>
      </c>
      <c r="K67" t="s">
        <v>501</v>
      </c>
      <c r="L67" t="s">
        <v>2111</v>
      </c>
      <c r="M67" s="1">
        <v>44588</v>
      </c>
      <c r="N67" t="s">
        <v>2112</v>
      </c>
    </row>
    <row r="68" spans="1:14" x14ac:dyDescent="0.2">
      <c r="A68" t="s">
        <v>1610</v>
      </c>
      <c r="B68" t="s">
        <v>1611</v>
      </c>
      <c r="C68" t="s">
        <v>1612</v>
      </c>
      <c r="D68" t="s">
        <v>2113</v>
      </c>
      <c r="E68" t="s">
        <v>1614</v>
      </c>
      <c r="F68" t="s">
        <v>1615</v>
      </c>
      <c r="G68" t="s">
        <v>2114</v>
      </c>
      <c r="I68" t="s">
        <v>1122</v>
      </c>
      <c r="J68" t="s">
        <v>1815</v>
      </c>
      <c r="K68" t="s">
        <v>501</v>
      </c>
      <c r="L68" t="s">
        <v>2115</v>
      </c>
      <c r="M68" s="1">
        <v>44681</v>
      </c>
      <c r="N68" t="s">
        <v>2116</v>
      </c>
    </row>
    <row r="69" spans="1:14" x14ac:dyDescent="0.2">
      <c r="A69" t="s">
        <v>1617</v>
      </c>
      <c r="B69" t="s">
        <v>1618</v>
      </c>
      <c r="C69" t="s">
        <v>1272</v>
      </c>
      <c r="D69" t="s">
        <v>2117</v>
      </c>
      <c r="E69" t="s">
        <v>2118</v>
      </c>
      <c r="F69" t="s">
        <v>1620</v>
      </c>
      <c r="G69" t="s">
        <v>2119</v>
      </c>
      <c r="I69" t="s">
        <v>1421</v>
      </c>
      <c r="J69" t="s">
        <v>1815</v>
      </c>
      <c r="K69" t="s">
        <v>501</v>
      </c>
      <c r="L69" t="s">
        <v>2120</v>
      </c>
      <c r="M69" s="1">
        <v>44799</v>
      </c>
      <c r="N69" t="s">
        <v>2121</v>
      </c>
    </row>
    <row r="70" spans="1:14" x14ac:dyDescent="0.2">
      <c r="A70" t="s">
        <v>1622</v>
      </c>
      <c r="B70" t="s">
        <v>1623</v>
      </c>
      <c r="C70" t="s">
        <v>1624</v>
      </c>
      <c r="D70" t="s">
        <v>2122</v>
      </c>
      <c r="E70" t="s">
        <v>2123</v>
      </c>
      <c r="F70" t="s">
        <v>1627</v>
      </c>
      <c r="G70" t="s">
        <v>2124</v>
      </c>
      <c r="I70" t="s">
        <v>1628</v>
      </c>
      <c r="K70" t="s">
        <v>1629</v>
      </c>
      <c r="M70" s="1">
        <v>44592</v>
      </c>
      <c r="N70" t="s">
        <v>2125</v>
      </c>
    </row>
    <row r="71" spans="1:14" x14ac:dyDescent="0.2">
      <c r="A71" t="s">
        <v>1631</v>
      </c>
      <c r="B71" t="s">
        <v>1632</v>
      </c>
      <c r="C71" t="s">
        <v>380</v>
      </c>
      <c r="D71" t="s">
        <v>2126</v>
      </c>
      <c r="E71" t="s">
        <v>2127</v>
      </c>
      <c r="F71" t="s">
        <v>1634</v>
      </c>
      <c r="G71" t="s">
        <v>2128</v>
      </c>
      <c r="I71" t="s">
        <v>1635</v>
      </c>
      <c r="K71" t="s">
        <v>221</v>
      </c>
      <c r="M71" s="1">
        <v>44634</v>
      </c>
      <c r="N71" t="s">
        <v>2129</v>
      </c>
    </row>
    <row r="72" spans="1:14" x14ac:dyDescent="0.2">
      <c r="A72" t="s">
        <v>1637</v>
      </c>
      <c r="B72" t="s">
        <v>1638</v>
      </c>
      <c r="C72" t="s">
        <v>1639</v>
      </c>
      <c r="D72" t="s">
        <v>2130</v>
      </c>
      <c r="E72" t="s">
        <v>2131</v>
      </c>
      <c r="F72" t="s">
        <v>1642</v>
      </c>
      <c r="G72" t="s">
        <v>2132</v>
      </c>
      <c r="I72" t="s">
        <v>1643</v>
      </c>
      <c r="J72" t="s">
        <v>1815</v>
      </c>
      <c r="K72" t="s">
        <v>501</v>
      </c>
      <c r="L72" t="s">
        <v>2133</v>
      </c>
      <c r="M72" t="s">
        <v>1817</v>
      </c>
      <c r="N72" t="s">
        <v>2134</v>
      </c>
    </row>
    <row r="73" spans="1:14" x14ac:dyDescent="0.2">
      <c r="A73" t="s">
        <v>1645</v>
      </c>
      <c r="B73" t="s">
        <v>1646</v>
      </c>
      <c r="C73" t="s">
        <v>228</v>
      </c>
      <c r="D73" t="s">
        <v>1647</v>
      </c>
      <c r="E73" t="s">
        <v>2135</v>
      </c>
      <c r="F73" t="s">
        <v>1649</v>
      </c>
      <c r="G73" t="s">
        <v>2136</v>
      </c>
      <c r="I73" t="s">
        <v>1260</v>
      </c>
      <c r="J73" t="s">
        <v>1809</v>
      </c>
      <c r="K73" t="s">
        <v>501</v>
      </c>
      <c r="L73" t="s">
        <v>2137</v>
      </c>
      <c r="M73" s="1">
        <v>44724</v>
      </c>
      <c r="N73" t="s">
        <v>2138</v>
      </c>
    </row>
    <row r="74" spans="1:14" x14ac:dyDescent="0.2">
      <c r="A74" t="s">
        <v>1651</v>
      </c>
      <c r="B74" t="s">
        <v>1652</v>
      </c>
      <c r="C74" t="s">
        <v>1653</v>
      </c>
      <c r="D74">
        <v>6327004999</v>
      </c>
      <c r="E74" t="s">
        <v>2139</v>
      </c>
      <c r="F74" t="s">
        <v>1656</v>
      </c>
      <c r="G74" t="s">
        <v>2140</v>
      </c>
      <c r="H74" t="s">
        <v>2141</v>
      </c>
      <c r="I74" t="s">
        <v>1657</v>
      </c>
      <c r="K74" t="s">
        <v>153</v>
      </c>
      <c r="L74">
        <v>339411</v>
      </c>
      <c r="M74" s="1">
        <v>44740</v>
      </c>
      <c r="N74" t="s">
        <v>2142</v>
      </c>
    </row>
    <row r="75" spans="1:14" x14ac:dyDescent="0.2">
      <c r="A75" t="s">
        <v>1659</v>
      </c>
      <c r="B75" t="s">
        <v>1660</v>
      </c>
      <c r="C75" t="s">
        <v>1661</v>
      </c>
      <c r="D75" t="s">
        <v>2143</v>
      </c>
      <c r="E75" t="s">
        <v>2144</v>
      </c>
      <c r="F75" t="s">
        <v>1663</v>
      </c>
      <c r="G75" t="s">
        <v>2145</v>
      </c>
      <c r="I75" t="s">
        <v>1664</v>
      </c>
      <c r="J75" t="s">
        <v>1913</v>
      </c>
      <c r="K75" t="s">
        <v>501</v>
      </c>
      <c r="L75" t="s">
        <v>2146</v>
      </c>
      <c r="M75" s="1">
        <v>44681</v>
      </c>
      <c r="N75" t="s">
        <v>2147</v>
      </c>
    </row>
    <row r="76" spans="1:14" x14ac:dyDescent="0.2">
      <c r="A76" t="s">
        <v>1666</v>
      </c>
      <c r="B76" t="s">
        <v>1667</v>
      </c>
      <c r="C76" t="s">
        <v>1402</v>
      </c>
      <c r="D76" t="s">
        <v>2148</v>
      </c>
      <c r="E76">
        <v>8198087937</v>
      </c>
      <c r="F76" t="s">
        <v>1670</v>
      </c>
      <c r="G76" t="s">
        <v>2149</v>
      </c>
      <c r="I76" t="s">
        <v>1671</v>
      </c>
      <c r="J76" t="s">
        <v>1815</v>
      </c>
      <c r="K76" t="s">
        <v>501</v>
      </c>
      <c r="L76" t="s">
        <v>2150</v>
      </c>
      <c r="M76" s="1">
        <v>44742</v>
      </c>
      <c r="N76" t="s">
        <v>2151</v>
      </c>
    </row>
    <row r="77" spans="1:14" x14ac:dyDescent="0.2">
      <c r="A77" t="s">
        <v>1673</v>
      </c>
      <c r="B77" t="s">
        <v>1674</v>
      </c>
      <c r="C77" t="s">
        <v>1675</v>
      </c>
      <c r="D77" t="s">
        <v>2152</v>
      </c>
      <c r="E77" t="s">
        <v>2153</v>
      </c>
      <c r="F77" t="s">
        <v>1678</v>
      </c>
      <c r="G77" t="s">
        <v>2154</v>
      </c>
      <c r="I77" t="s">
        <v>1252</v>
      </c>
      <c r="J77" t="s">
        <v>1809</v>
      </c>
      <c r="K77" t="s">
        <v>501</v>
      </c>
      <c r="L77" t="s">
        <v>2155</v>
      </c>
      <c r="M77" s="1">
        <v>44856</v>
      </c>
      <c r="N77" t="s">
        <v>2156</v>
      </c>
    </row>
    <row r="78" spans="1:14" x14ac:dyDescent="0.2">
      <c r="A78" t="s">
        <v>1680</v>
      </c>
      <c r="B78" t="s">
        <v>1681</v>
      </c>
      <c r="C78" t="s">
        <v>1682</v>
      </c>
      <c r="D78">
        <v>-5013</v>
      </c>
      <c r="E78" t="s">
        <v>2157</v>
      </c>
      <c r="F78" t="s">
        <v>1684</v>
      </c>
      <c r="G78" t="s">
        <v>2158</v>
      </c>
      <c r="I78" t="s">
        <v>1685</v>
      </c>
      <c r="J78" t="s">
        <v>1809</v>
      </c>
      <c r="K78" t="s">
        <v>501</v>
      </c>
      <c r="L78" t="s">
        <v>2159</v>
      </c>
      <c r="M78" s="1">
        <v>44681</v>
      </c>
      <c r="N78" t="s">
        <v>2160</v>
      </c>
    </row>
    <row r="79" spans="1:14" x14ac:dyDescent="0.2">
      <c r="A79" t="s">
        <v>1687</v>
      </c>
      <c r="B79" t="s">
        <v>1688</v>
      </c>
      <c r="C79" t="s">
        <v>1467</v>
      </c>
      <c r="D79">
        <v>4682694682</v>
      </c>
      <c r="E79" t="s">
        <v>2161</v>
      </c>
      <c r="F79" t="s">
        <v>1691</v>
      </c>
      <c r="G79" t="s">
        <v>2162</v>
      </c>
      <c r="I79" t="s">
        <v>1692</v>
      </c>
      <c r="J79" t="s">
        <v>1809</v>
      </c>
      <c r="K79" t="s">
        <v>501</v>
      </c>
      <c r="L79" t="s">
        <v>2163</v>
      </c>
      <c r="M79" s="1">
        <v>44865</v>
      </c>
      <c r="N79" t="s">
        <v>2164</v>
      </c>
    </row>
    <row r="80" spans="1:14" x14ac:dyDescent="0.2">
      <c r="A80" t="s">
        <v>1694</v>
      </c>
      <c r="B80" t="s">
        <v>1695</v>
      </c>
      <c r="C80" t="s">
        <v>1696</v>
      </c>
      <c r="D80" t="s">
        <v>2165</v>
      </c>
      <c r="E80">
        <v>6110447130</v>
      </c>
      <c r="F80" t="s">
        <v>1699</v>
      </c>
      <c r="G80" t="s">
        <v>2166</v>
      </c>
      <c r="I80" t="s">
        <v>1700</v>
      </c>
      <c r="J80" t="s">
        <v>1809</v>
      </c>
      <c r="K80" t="s">
        <v>501</v>
      </c>
      <c r="L80" t="s">
        <v>2167</v>
      </c>
      <c r="M80" s="1">
        <v>44882</v>
      </c>
      <c r="N80" t="s">
        <v>2168</v>
      </c>
    </row>
    <row r="81" spans="1:14" x14ac:dyDescent="0.2">
      <c r="A81" t="s">
        <v>1702</v>
      </c>
      <c r="B81" t="s">
        <v>1703</v>
      </c>
      <c r="C81" t="s">
        <v>1492</v>
      </c>
      <c r="D81" t="s">
        <v>2169</v>
      </c>
      <c r="E81" t="s">
        <v>2170</v>
      </c>
      <c r="F81" t="s">
        <v>1706</v>
      </c>
      <c r="G81" t="s">
        <v>2171</v>
      </c>
      <c r="H81" t="s">
        <v>2172</v>
      </c>
      <c r="I81" t="s">
        <v>1158</v>
      </c>
      <c r="J81" t="s">
        <v>1815</v>
      </c>
      <c r="K81" t="s">
        <v>501</v>
      </c>
      <c r="L81" t="s">
        <v>2173</v>
      </c>
      <c r="M81" s="1">
        <v>44639</v>
      </c>
      <c r="N81" t="s">
        <v>2174</v>
      </c>
    </row>
    <row r="82" spans="1:14" x14ac:dyDescent="0.2">
      <c r="A82" t="s">
        <v>1708</v>
      </c>
      <c r="B82" t="s">
        <v>1709</v>
      </c>
      <c r="C82" t="s">
        <v>1710</v>
      </c>
      <c r="D82" t="s">
        <v>2175</v>
      </c>
      <c r="E82" t="s">
        <v>2176</v>
      </c>
      <c r="F82" t="s">
        <v>1713</v>
      </c>
      <c r="G82" t="s">
        <v>2177</v>
      </c>
      <c r="I82" t="s">
        <v>1714</v>
      </c>
      <c r="J82" t="s">
        <v>1809</v>
      </c>
      <c r="K82" t="s">
        <v>501</v>
      </c>
      <c r="L82" t="s">
        <v>2178</v>
      </c>
      <c r="M82" s="1">
        <v>44622</v>
      </c>
      <c r="N82" t="s">
        <v>2179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 Data</vt:lpstr>
      <vt:lpstr>customers-100</vt:lpstr>
      <vt:lpstr>new-customers-100</vt:lpstr>
      <vt:lpstr>Original customers-100</vt:lpstr>
      <vt:lpstr>Original new-customers-100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Sabga</cp:lastModifiedBy>
  <dcterms:created xsi:type="dcterms:W3CDTF">2025-01-22T16:12:32Z</dcterms:created>
  <dcterms:modified xsi:type="dcterms:W3CDTF">2025-01-22T16:12:32Z</dcterms:modified>
</cp:coreProperties>
</file>