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667" windowHeight="117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<sst xmlns="http://schemas.openxmlformats.org/spreadsheetml/2006/main" count="8" uniqueCount="8">
  <si>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years</t>
  </si>
  <si>
    <t>v</t>
  </si>
  <si>
    <t>face</t>
  </si>
  <si>
    <t>coupon rate</t>
  </si>
  <si>
    <t>ytm</t>
  </si>
  <si>
    <t>price</t>
  </si>
  <si>
    <t>before 1</t>
  </si>
  <si>
    <t>after 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</si>
</sst>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zoomScale="70" zoomScaleNormal="70" workbookViewId="0">
      <selection activeCell="E18" sqref="E18"/>
    </sheetView>
  </sheetViews>
  <sheetFormatPr defaultColWidth="9" defaultRowHeight="13.5"/>
  <cols>
    <col min="1" max="1" width="21.4336283185841" customWidth="1"/>
    <col min="2" max="12" width="12.7964601769912"/>
  </cols>
  <sheetData>
    <row r="1" spans="1:1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3:12">
      <c r="C2">
        <f>$B$5*$B$6</f>
        <v>110</v>
      </c>
      <c r="D2">
        <f t="shared" ref="D2:L2" si="0">$B$5*$B$6</f>
        <v>110</v>
      </c>
      <c r="E2">
        <f t="shared" si="0"/>
        <v>110</v>
      </c>
      <c r="F2">
        <f t="shared" si="0"/>
        <v>110</v>
      </c>
      <c r="G2">
        <f t="shared" si="0"/>
        <v>110</v>
      </c>
      <c r="H2">
        <f t="shared" si="0"/>
        <v>110</v>
      </c>
      <c r="I2">
        <f t="shared" si="0"/>
        <v>110</v>
      </c>
      <c r="J2">
        <f t="shared" si="0"/>
        <v>110</v>
      </c>
      <c r="K2">
        <f t="shared" si="0"/>
        <v>110</v>
      </c>
      <c r="L2">
        <f t="shared" si="0"/>
        <v>110</v>
      </c>
    </row>
    <row r="3" spans="1:12">
      <c r="A3" t="s">
        <v>1</v>
      </c>
      <c r="C3">
        <f>C2/(1+$B$7)^C1</f>
        <v>104.761904761905</v>
      </c>
      <c r="D3">
        <f t="shared" ref="D3:L3" si="1">D2/(1+$B$7)^D1</f>
        <v>99.7732426303855</v>
      </c>
      <c r="E3">
        <f t="shared" si="1"/>
        <v>95.0221358384624</v>
      </c>
      <c r="F3">
        <f t="shared" si="1"/>
        <v>90.497272227107</v>
      </c>
      <c r="G3">
        <f t="shared" si="1"/>
        <v>86.1878783115305</v>
      </c>
      <c r="H3">
        <f t="shared" si="1"/>
        <v>82.083693630029</v>
      </c>
      <c r="I3">
        <f t="shared" si="1"/>
        <v>78.1749463143133</v>
      </c>
      <c r="J3">
        <f t="shared" si="1"/>
        <v>74.4523298231556</v>
      </c>
      <c r="K3">
        <f t="shared" si="1"/>
        <v>70.9069807839577</v>
      </c>
      <c r="L3">
        <f t="shared" si="1"/>
        <v>67.5304578894835</v>
      </c>
    </row>
    <row r="5" spans="1:2">
      <c r="A5" t="s">
        <v>2</v>
      </c>
      <c r="B5">
        <v>1000</v>
      </c>
    </row>
    <row r="6" spans="1:2">
      <c r="A6" t="s">
        <v>3</v>
      </c>
      <c r="B6">
        <v>0.11</v>
      </c>
    </row>
    <row r="7" spans="1:2">
      <c r="A7" t="s">
        <v>4</v>
      </c>
      <c r="B7">
        <v>0.05</v>
      </c>
    </row>
    <row r="8" spans="1:2">
      <c r="A8" t="s">
        <v>5</v>
      </c>
      <c r="B8">
        <f>SUM(C3:L3)+B5/(1+B7)^10</f>
        <v>1463.30409575109</v>
      </c>
    </row>
    <row r="10" spans="1:2">
      <c r="A10" t="s">
        <v>6</v>
      </c>
      <c r="B10">
        <f>B8*(1+B7)</f>
        <v>1536.46930053864</v>
      </c>
    </row>
    <row r="11" spans="1:2">
      <c r="A11" t="s">
        <v>7</v>
      </c>
      <c r="B11">
        <f>B10-C2</f>
        <v>1426.46930053864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Yuxiao Ma</cp:lastModifiedBy>
  <dcterms:created xsi:type="dcterms:W3CDTF">2023-05-12T11:15:00Z</dcterms:created>
  <dcterms:modified xsi:type="dcterms:W3CDTF">2023-10-23T11:56:33Z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