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ocuments\EPA1223\EPA1223 2019-20 Week 5\"/>
    </mc:Choice>
  </mc:AlternateContent>
  <xr:revisionPtr revIDLastSave="0" documentId="13_ncr:1_{8E457059-E276-44C3-9F47-4EA63CAA6651}" xr6:coauthVersionLast="45" xr6:coauthVersionMax="45" xr10:uidLastSave="{00000000-0000-0000-0000-000000000000}"/>
  <bookViews>
    <workbookView xWindow="-120" yWindow="-120" windowWidth="20730" windowHeight="11160" xr2:uid="{FF295B5A-9372-4E23-A836-6ED146576E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H148" i="1" l="1"/>
  <c r="AH158" i="1"/>
  <c r="AH157" i="1"/>
  <c r="AH156" i="1"/>
  <c r="AH155" i="1"/>
  <c r="AH154" i="1"/>
  <c r="AH153" i="1"/>
  <c r="AH152" i="1"/>
  <c r="AH151" i="1"/>
  <c r="AH150" i="1"/>
  <c r="AH149" i="1"/>
  <c r="AG148" i="1"/>
  <c r="AF158" i="1"/>
  <c r="AF157" i="1"/>
  <c r="AF156" i="1"/>
  <c r="AF155" i="1"/>
  <c r="AF154" i="1"/>
  <c r="AF153" i="1"/>
  <c r="AF152" i="1"/>
  <c r="AF151" i="1"/>
  <c r="AF150" i="1"/>
  <c r="AF149" i="1"/>
  <c r="AF148" i="1"/>
  <c r="AQ142" i="1" l="1"/>
  <c r="AP142" i="1"/>
  <c r="AO142" i="1"/>
  <c r="AN142" i="1"/>
  <c r="AM142" i="1"/>
  <c r="AL142" i="1"/>
  <c r="AK142" i="1"/>
  <c r="AJ142" i="1"/>
  <c r="AI142" i="1"/>
  <c r="AH142" i="1"/>
  <c r="AQ140" i="1"/>
  <c r="AP140" i="1"/>
  <c r="AO140" i="1"/>
  <c r="AN140" i="1"/>
  <c r="AM140" i="1"/>
  <c r="AL140" i="1"/>
  <c r="AK140" i="1"/>
  <c r="AJ140" i="1"/>
  <c r="AI140" i="1"/>
  <c r="AH140" i="1"/>
  <c r="AQ139" i="1"/>
  <c r="AP139" i="1"/>
  <c r="AO139" i="1"/>
  <c r="AN139" i="1"/>
  <c r="AM139" i="1"/>
  <c r="AL139" i="1"/>
  <c r="AK139" i="1"/>
  <c r="AJ139" i="1"/>
  <c r="AI139" i="1"/>
  <c r="AH139" i="1"/>
  <c r="AQ138" i="1"/>
  <c r="AP138" i="1"/>
  <c r="AO138" i="1"/>
  <c r="AN138" i="1"/>
  <c r="AM138" i="1"/>
  <c r="AL138" i="1"/>
  <c r="AK138" i="1"/>
  <c r="AJ138" i="1"/>
  <c r="AI138" i="1"/>
  <c r="AH138" i="1"/>
  <c r="AQ137" i="1"/>
  <c r="AP137" i="1"/>
  <c r="AO137" i="1"/>
  <c r="AN137" i="1"/>
  <c r="AM137" i="1"/>
  <c r="AL137" i="1"/>
  <c r="AK137" i="1"/>
  <c r="AJ137" i="1"/>
  <c r="AI137" i="1"/>
  <c r="AH137" i="1"/>
  <c r="AQ136" i="1"/>
  <c r="AP136" i="1"/>
  <c r="AO136" i="1"/>
  <c r="AN136" i="1"/>
  <c r="AM136" i="1"/>
  <c r="AL136" i="1"/>
  <c r="AK136" i="1"/>
  <c r="AJ136" i="1"/>
  <c r="AI136" i="1"/>
  <c r="AH136" i="1"/>
  <c r="AQ135" i="1"/>
  <c r="AP135" i="1"/>
  <c r="AO135" i="1"/>
  <c r="AN135" i="1"/>
  <c r="AM135" i="1"/>
  <c r="AL135" i="1"/>
  <c r="AK135" i="1"/>
  <c r="AJ135" i="1"/>
  <c r="AI135" i="1"/>
  <c r="AH135" i="1"/>
  <c r="AQ134" i="1"/>
  <c r="AP134" i="1"/>
  <c r="AO134" i="1"/>
  <c r="AN134" i="1"/>
  <c r="AM134" i="1"/>
  <c r="AL134" i="1"/>
  <c r="AK134" i="1"/>
  <c r="AJ134" i="1"/>
  <c r="AI134" i="1"/>
  <c r="AH134" i="1"/>
  <c r="AQ133" i="1"/>
  <c r="AP133" i="1"/>
  <c r="AO133" i="1"/>
  <c r="AN133" i="1"/>
  <c r="AM133" i="1"/>
  <c r="AL133" i="1"/>
  <c r="AK133" i="1"/>
  <c r="AJ133" i="1"/>
  <c r="AI133" i="1"/>
  <c r="AH133" i="1"/>
  <c r="AQ132" i="1"/>
  <c r="AP132" i="1"/>
  <c r="AO132" i="1"/>
  <c r="AN132" i="1"/>
  <c r="AM132" i="1"/>
  <c r="AL132" i="1"/>
  <c r="AK132" i="1"/>
  <c r="AJ132" i="1"/>
  <c r="AI132" i="1"/>
  <c r="AH132" i="1"/>
  <c r="AQ131" i="1"/>
  <c r="AP131" i="1"/>
  <c r="AO131" i="1"/>
  <c r="AN131" i="1"/>
  <c r="AM131" i="1"/>
  <c r="AL131" i="1"/>
  <c r="AK131" i="1"/>
  <c r="AJ131" i="1"/>
  <c r="AI131" i="1"/>
  <c r="AH131" i="1"/>
  <c r="K145" i="1" l="1"/>
  <c r="J145" i="1"/>
  <c r="I145" i="1"/>
  <c r="H145" i="1"/>
  <c r="G145" i="1"/>
  <c r="F145" i="1"/>
  <c r="E145" i="1"/>
  <c r="D145" i="1"/>
  <c r="C145" i="1"/>
  <c r="B145" i="1"/>
  <c r="K144" i="1"/>
  <c r="J144" i="1"/>
  <c r="I144" i="1"/>
  <c r="H144" i="1"/>
  <c r="G144" i="1"/>
  <c r="F144" i="1"/>
  <c r="E144" i="1"/>
  <c r="D144" i="1"/>
  <c r="C144" i="1"/>
  <c r="B144" i="1"/>
  <c r="K128" i="1"/>
  <c r="J128" i="1"/>
  <c r="I128" i="1"/>
  <c r="H128" i="1"/>
  <c r="G128" i="1"/>
  <c r="F128" i="1"/>
  <c r="E128" i="1"/>
  <c r="D128" i="1"/>
  <c r="C128" i="1"/>
  <c r="B128" i="1"/>
  <c r="K127" i="1"/>
  <c r="J127" i="1"/>
  <c r="I127" i="1"/>
  <c r="H127" i="1"/>
  <c r="G127" i="1"/>
  <c r="F127" i="1"/>
  <c r="E127" i="1"/>
  <c r="D127" i="1"/>
  <c r="C127" i="1"/>
  <c r="B127" i="1"/>
  <c r="K126" i="1"/>
  <c r="J126" i="1"/>
  <c r="I126" i="1"/>
  <c r="H126" i="1"/>
  <c r="G126" i="1"/>
  <c r="F126" i="1"/>
  <c r="E126" i="1"/>
  <c r="D126" i="1"/>
  <c r="C126" i="1"/>
  <c r="B126" i="1"/>
  <c r="K125" i="1"/>
  <c r="J125" i="1"/>
  <c r="I125" i="1"/>
  <c r="H125" i="1"/>
  <c r="G125" i="1"/>
  <c r="F125" i="1"/>
  <c r="E125" i="1"/>
  <c r="D125" i="1"/>
  <c r="C125" i="1"/>
  <c r="B125" i="1"/>
  <c r="K124" i="1"/>
  <c r="J124" i="1"/>
  <c r="I124" i="1"/>
  <c r="H124" i="1"/>
  <c r="G124" i="1"/>
  <c r="F124" i="1"/>
  <c r="E124" i="1"/>
  <c r="D124" i="1"/>
  <c r="C124" i="1"/>
  <c r="B124" i="1"/>
  <c r="K123" i="1"/>
  <c r="J123" i="1"/>
  <c r="I123" i="1"/>
  <c r="H123" i="1"/>
  <c r="G123" i="1"/>
  <c r="F123" i="1"/>
  <c r="E123" i="1"/>
  <c r="D123" i="1"/>
  <c r="C123" i="1"/>
  <c r="B123" i="1"/>
  <c r="K122" i="1"/>
  <c r="J122" i="1"/>
  <c r="I122" i="1"/>
  <c r="H122" i="1"/>
  <c r="G122" i="1"/>
  <c r="F122" i="1"/>
  <c r="E122" i="1"/>
  <c r="D122" i="1"/>
  <c r="C122" i="1"/>
  <c r="B122" i="1"/>
  <c r="K121" i="1"/>
  <c r="J121" i="1"/>
  <c r="I121" i="1"/>
  <c r="H121" i="1"/>
  <c r="G121" i="1"/>
  <c r="F121" i="1"/>
  <c r="E121" i="1"/>
  <c r="D121" i="1"/>
  <c r="C121" i="1"/>
  <c r="B121" i="1"/>
  <c r="K120" i="1"/>
  <c r="J120" i="1"/>
  <c r="I120" i="1"/>
  <c r="H120" i="1"/>
  <c r="G120" i="1"/>
  <c r="F120" i="1"/>
  <c r="E120" i="1"/>
  <c r="D120" i="1"/>
  <c r="C120" i="1"/>
  <c r="B120" i="1"/>
  <c r="K119" i="1"/>
  <c r="J119" i="1"/>
  <c r="I119" i="1"/>
  <c r="H119" i="1"/>
  <c r="G119" i="1"/>
  <c r="F119" i="1"/>
  <c r="E119" i="1"/>
  <c r="D119" i="1"/>
  <c r="C119" i="1"/>
  <c r="B119" i="1"/>
  <c r="K104" i="1"/>
  <c r="J104" i="1"/>
  <c r="I104" i="1"/>
  <c r="H104" i="1"/>
  <c r="G104" i="1"/>
  <c r="F104" i="1"/>
  <c r="E104" i="1"/>
  <c r="D104" i="1"/>
  <c r="C104" i="1"/>
  <c r="B104" i="1"/>
  <c r="K103" i="1"/>
  <c r="J103" i="1"/>
  <c r="I103" i="1"/>
  <c r="H103" i="1"/>
  <c r="G103" i="1"/>
  <c r="F103" i="1"/>
  <c r="E103" i="1"/>
  <c r="D103" i="1"/>
  <c r="C103" i="1"/>
  <c r="B103" i="1"/>
  <c r="K102" i="1"/>
  <c r="J102" i="1"/>
  <c r="I102" i="1"/>
  <c r="H102" i="1"/>
  <c r="G102" i="1"/>
  <c r="F102" i="1"/>
  <c r="E102" i="1"/>
  <c r="D102" i="1"/>
  <c r="C102" i="1"/>
  <c r="B102" i="1"/>
  <c r="K101" i="1"/>
  <c r="J101" i="1"/>
  <c r="I101" i="1"/>
  <c r="H101" i="1"/>
  <c r="G101" i="1"/>
  <c r="F101" i="1"/>
  <c r="E101" i="1"/>
  <c r="D101" i="1"/>
  <c r="C101" i="1"/>
  <c r="B101" i="1"/>
  <c r="K100" i="1"/>
  <c r="J100" i="1"/>
  <c r="I100" i="1"/>
  <c r="H100" i="1"/>
  <c r="G100" i="1"/>
  <c r="F100" i="1"/>
  <c r="E100" i="1"/>
  <c r="D100" i="1"/>
  <c r="C100" i="1"/>
  <c r="B100" i="1"/>
  <c r="K99" i="1"/>
  <c r="J99" i="1"/>
  <c r="I99" i="1"/>
  <c r="H99" i="1"/>
  <c r="G99" i="1"/>
  <c r="F99" i="1"/>
  <c r="E99" i="1"/>
  <c r="D99" i="1"/>
  <c r="C99" i="1"/>
  <c r="B99" i="1"/>
  <c r="K98" i="1"/>
  <c r="J98" i="1"/>
  <c r="I98" i="1"/>
  <c r="H98" i="1"/>
  <c r="G98" i="1"/>
  <c r="F98" i="1"/>
  <c r="E98" i="1"/>
  <c r="D98" i="1"/>
  <c r="C98" i="1"/>
  <c r="B98" i="1"/>
  <c r="K97" i="1"/>
  <c r="J97" i="1"/>
  <c r="I97" i="1"/>
  <c r="H97" i="1"/>
  <c r="G97" i="1"/>
  <c r="F97" i="1"/>
  <c r="E97" i="1"/>
  <c r="D97" i="1"/>
  <c r="C97" i="1"/>
  <c r="B97" i="1"/>
  <c r="K96" i="1"/>
  <c r="J96" i="1"/>
  <c r="I96" i="1"/>
  <c r="H96" i="1"/>
  <c r="G96" i="1"/>
  <c r="F96" i="1"/>
  <c r="E96" i="1"/>
  <c r="D96" i="1"/>
  <c r="C96" i="1"/>
  <c r="B96" i="1"/>
  <c r="K95" i="1"/>
  <c r="J95" i="1"/>
  <c r="I95" i="1"/>
  <c r="H95" i="1"/>
  <c r="G95" i="1"/>
  <c r="F95" i="1"/>
  <c r="E95" i="1"/>
  <c r="D95" i="1"/>
  <c r="C95" i="1"/>
  <c r="B95" i="1"/>
  <c r="B131" i="1" l="1" a="1"/>
  <c r="B131" i="1" s="1"/>
  <c r="H132" i="1" l="1"/>
  <c r="D134" i="1"/>
  <c r="J135" i="1"/>
  <c r="F137" i="1"/>
  <c r="B139" i="1"/>
  <c r="H140" i="1"/>
  <c r="K140" i="1"/>
  <c r="E132" i="1"/>
  <c r="K133" i="1"/>
  <c r="G135" i="1"/>
  <c r="C137" i="1"/>
  <c r="I138" i="1"/>
  <c r="I140" i="1"/>
  <c r="B132" i="1"/>
  <c r="H133" i="1"/>
  <c r="D135" i="1"/>
  <c r="J136" i="1"/>
  <c r="F138" i="1"/>
  <c r="B140" i="1"/>
  <c r="I131" i="1"/>
  <c r="E133" i="1"/>
  <c r="K134" i="1"/>
  <c r="G136" i="1"/>
  <c r="G138" i="1"/>
  <c r="F131" i="1"/>
  <c r="B133" i="1"/>
  <c r="H134" i="1"/>
  <c r="D136" i="1"/>
  <c r="J137" i="1"/>
  <c r="F139" i="1"/>
  <c r="G139" i="1"/>
  <c r="C131" i="1"/>
  <c r="I132" i="1"/>
  <c r="E134" i="1"/>
  <c r="K135" i="1"/>
  <c r="G137" i="1"/>
  <c r="C139" i="1"/>
  <c r="E139" i="1"/>
  <c r="F132" i="1"/>
  <c r="B134" i="1"/>
  <c r="H135" i="1"/>
  <c r="D137" i="1"/>
  <c r="J138" i="1"/>
  <c r="F140" i="1"/>
  <c r="C132" i="1"/>
  <c r="I133" i="1"/>
  <c r="E135" i="1"/>
  <c r="K136" i="1"/>
  <c r="K138" i="1"/>
  <c r="J131" i="1"/>
  <c r="F133" i="1"/>
  <c r="B135" i="1"/>
  <c r="H136" i="1"/>
  <c r="D138" i="1"/>
  <c r="J139" i="1"/>
  <c r="C138" i="1"/>
  <c r="G131" i="1"/>
  <c r="C133" i="1"/>
  <c r="I134" i="1"/>
  <c r="E136" i="1"/>
  <c r="K137" i="1"/>
  <c r="K139" i="1"/>
  <c r="D131" i="1"/>
  <c r="J132" i="1"/>
  <c r="F134" i="1"/>
  <c r="B136" i="1"/>
  <c r="H137" i="1"/>
  <c r="D139" i="1"/>
  <c r="J140" i="1"/>
  <c r="G132" i="1"/>
  <c r="C134" i="1"/>
  <c r="I135" i="1"/>
  <c r="E137" i="1"/>
  <c r="I139" i="1"/>
  <c r="D132" i="1"/>
  <c r="J133" i="1"/>
  <c r="F135" i="1"/>
  <c r="B137" i="1"/>
  <c r="H138" i="1"/>
  <c r="D140" i="1"/>
  <c r="C140" i="1"/>
  <c r="K131" i="1"/>
  <c r="G133" i="1"/>
  <c r="C135" i="1"/>
  <c r="I136" i="1"/>
  <c r="E138" i="1"/>
  <c r="E140" i="1"/>
  <c r="H131" i="1"/>
  <c r="D133" i="1"/>
  <c r="J134" i="1"/>
  <c r="F136" i="1"/>
  <c r="B138" i="1"/>
  <c r="H139" i="1"/>
  <c r="E131" i="1"/>
  <c r="K132" i="1"/>
  <c r="G134" i="1"/>
  <c r="C136" i="1"/>
  <c r="I137" i="1"/>
  <c r="G140" i="1"/>
  <c r="Q131" i="1"/>
  <c r="D142" i="1"/>
  <c r="I142" i="1"/>
  <c r="V134" i="1" l="1"/>
  <c r="Q138" i="1"/>
  <c r="W131" i="1"/>
  <c r="R135" i="1"/>
  <c r="S140" i="1"/>
  <c r="Y133" i="1"/>
  <c r="X135" i="1"/>
  <c r="S139" i="1"/>
  <c r="Y132" i="1"/>
  <c r="T136" i="1"/>
  <c r="R138" i="1"/>
  <c r="Q135" i="1"/>
  <c r="Z136" i="1"/>
  <c r="U140" i="1"/>
  <c r="Q134" i="1"/>
  <c r="V137" i="1"/>
  <c r="C142" i="1"/>
  <c r="R131" i="1"/>
  <c r="S136" i="1"/>
  <c r="V138" i="1"/>
  <c r="X131" i="1"/>
  <c r="S135" i="1"/>
  <c r="X138" i="1"/>
  <c r="T132" i="1"/>
  <c r="U137" i="1"/>
  <c r="E142" i="1"/>
  <c r="G142" i="1"/>
  <c r="V140" i="1"/>
  <c r="Z132" i="1"/>
  <c r="U136" i="1"/>
  <c r="T140" i="1"/>
  <c r="V133" i="1"/>
  <c r="W138" i="1"/>
  <c r="S132" i="1"/>
  <c r="R134" i="1"/>
  <c r="W137" i="1"/>
  <c r="S131" i="1"/>
  <c r="X134" i="1"/>
  <c r="Y139" i="1"/>
  <c r="U133" i="1"/>
  <c r="T135" i="1"/>
  <c r="Y138" i="1"/>
  <c r="U132" i="1"/>
  <c r="Z135" i="1"/>
  <c r="V139" i="1"/>
  <c r="W134" i="1"/>
  <c r="V136" i="1"/>
  <c r="Q140" i="1"/>
  <c r="W133" i="1"/>
  <c r="R137" i="1"/>
  <c r="Y135" i="1"/>
  <c r="H142" i="1"/>
  <c r="J142" i="1"/>
  <c r="X137" i="1"/>
  <c r="T131" i="1"/>
  <c r="Y134" i="1"/>
  <c r="T138" i="1"/>
  <c r="Z131" i="1"/>
  <c r="Q137" i="1"/>
  <c r="X139" i="1"/>
  <c r="V132" i="1"/>
  <c r="Q136" i="1"/>
  <c r="Z139" i="1"/>
  <c r="R133" i="1"/>
  <c r="S138" i="1"/>
  <c r="Y131" i="1"/>
  <c r="X133" i="1"/>
  <c r="S137" i="1"/>
  <c r="T139" i="1"/>
  <c r="T134" i="1"/>
  <c r="U139" i="1"/>
  <c r="Q133" i="1"/>
  <c r="Z134" i="1"/>
  <c r="U138" i="1"/>
  <c r="B142" i="1"/>
  <c r="Q132" i="1"/>
  <c r="V135" i="1"/>
  <c r="W140" i="1"/>
  <c r="S134" i="1"/>
  <c r="Z140" i="1"/>
  <c r="K142" i="1"/>
  <c r="R136" i="1"/>
  <c r="W139" i="1"/>
  <c r="S133" i="1"/>
  <c r="X136" i="1"/>
  <c r="R140" i="1"/>
  <c r="U135" i="1"/>
  <c r="T137" i="1"/>
  <c r="Y140" i="1"/>
  <c r="U134" i="1"/>
  <c r="Z137" i="1"/>
  <c r="V131" i="1"/>
  <c r="W136" i="1"/>
  <c r="Z138" i="1"/>
  <c r="R132" i="1"/>
  <c r="W135" i="1"/>
  <c r="R139" i="1"/>
  <c r="X132" i="1"/>
  <c r="Y137" i="1"/>
  <c r="F142" i="1"/>
  <c r="U131" i="1"/>
  <c r="T133" i="1"/>
  <c r="Y136" i="1"/>
  <c r="X140" i="1"/>
  <c r="Z133" i="1"/>
  <c r="Q139" i="1"/>
  <c r="Q142" i="1" s="1"/>
  <c r="W132" i="1"/>
  <c r="U142" i="1" l="1"/>
  <c r="Y142" i="1"/>
  <c r="S142" i="1"/>
  <c r="R142" i="1"/>
  <c r="V142" i="1"/>
  <c r="Z142" i="1"/>
  <c r="W142" i="1"/>
  <c r="T142" i="1"/>
  <c r="X142" i="1"/>
  <c r="N70" i="1" l="1"/>
  <c r="M70" i="1"/>
  <c r="L70" i="1"/>
  <c r="K70" i="1"/>
  <c r="J70" i="1"/>
  <c r="N68" i="1"/>
  <c r="M68" i="1"/>
  <c r="L68" i="1"/>
  <c r="K68" i="1"/>
  <c r="J68" i="1"/>
  <c r="N66" i="1"/>
  <c r="M66" i="1"/>
  <c r="L66" i="1"/>
  <c r="K66" i="1"/>
  <c r="J66" i="1"/>
  <c r="N65" i="1"/>
  <c r="M65" i="1"/>
  <c r="L65" i="1"/>
  <c r="K65" i="1"/>
  <c r="J65" i="1"/>
  <c r="N64" i="1"/>
  <c r="M64" i="1"/>
  <c r="L64" i="1"/>
  <c r="K64" i="1"/>
  <c r="J64" i="1"/>
  <c r="N63" i="1"/>
  <c r="M63" i="1"/>
  <c r="L63" i="1"/>
  <c r="K63" i="1"/>
  <c r="J63" i="1"/>
  <c r="N62" i="1"/>
  <c r="M62" i="1"/>
  <c r="L62" i="1"/>
  <c r="K62" i="1"/>
  <c r="J62" i="1"/>
  <c r="F68" i="1" l="1"/>
  <c r="E68" i="1"/>
  <c r="D68" i="1"/>
  <c r="C68" i="1"/>
  <c r="B68" i="1"/>
  <c r="B62" i="1" a="1"/>
  <c r="B62" i="1" s="1"/>
  <c r="F59" i="1"/>
  <c r="E59" i="1"/>
  <c r="D59" i="1"/>
  <c r="C59" i="1"/>
  <c r="B59" i="1"/>
  <c r="F58" i="1"/>
  <c r="E58" i="1"/>
  <c r="D58" i="1"/>
  <c r="C58" i="1"/>
  <c r="B58" i="1"/>
  <c r="F57" i="1"/>
  <c r="E57" i="1"/>
  <c r="D57" i="1"/>
  <c r="C57" i="1"/>
  <c r="B57" i="1"/>
  <c r="F56" i="1"/>
  <c r="E56" i="1"/>
  <c r="D56" i="1"/>
  <c r="C56" i="1"/>
  <c r="B56" i="1"/>
  <c r="F55" i="1"/>
  <c r="E55" i="1"/>
  <c r="D55" i="1"/>
  <c r="C55" i="1"/>
  <c r="B55" i="1"/>
  <c r="F47" i="1"/>
  <c r="E47" i="1"/>
  <c r="D47" i="1"/>
  <c r="C47" i="1"/>
  <c r="B47" i="1"/>
  <c r="F46" i="1"/>
  <c r="E46" i="1"/>
  <c r="D46" i="1"/>
  <c r="C46" i="1"/>
  <c r="B46" i="1"/>
  <c r="F45" i="1"/>
  <c r="E45" i="1"/>
  <c r="D45" i="1"/>
  <c r="C45" i="1"/>
  <c r="B45" i="1"/>
  <c r="F44" i="1"/>
  <c r="E44" i="1"/>
  <c r="D44" i="1"/>
  <c r="C44" i="1"/>
  <c r="B44" i="1"/>
  <c r="F43" i="1"/>
  <c r="E43" i="1"/>
  <c r="D43" i="1"/>
  <c r="C43" i="1"/>
  <c r="B43" i="1"/>
  <c r="H34" i="1"/>
  <c r="G34" i="1" s="1"/>
  <c r="F40" i="1"/>
  <c r="H38" i="1" s="1"/>
  <c r="G38" i="1" s="1"/>
  <c r="E40" i="1"/>
  <c r="H37" i="1" s="1"/>
  <c r="G37" i="1" s="1"/>
  <c r="D40" i="1"/>
  <c r="H36" i="1" s="1"/>
  <c r="G36" i="1" s="1"/>
  <c r="C40" i="1"/>
  <c r="H35" i="1" s="1"/>
  <c r="G35" i="1" s="1"/>
  <c r="B40" i="1"/>
  <c r="R30" i="1"/>
  <c r="Q30" i="1"/>
  <c r="P30" i="1"/>
  <c r="O30" i="1"/>
  <c r="R28" i="1"/>
  <c r="Q28" i="1"/>
  <c r="P28" i="1"/>
  <c r="O28" i="1"/>
  <c r="R26" i="1"/>
  <c r="Q26" i="1"/>
  <c r="P26" i="1"/>
  <c r="O26" i="1"/>
  <c r="R25" i="1"/>
  <c r="Q25" i="1"/>
  <c r="P25" i="1"/>
  <c r="O25" i="1"/>
  <c r="R24" i="1"/>
  <c r="Q24" i="1"/>
  <c r="P24" i="1"/>
  <c r="O24" i="1"/>
  <c r="R23" i="1"/>
  <c r="Q23" i="1"/>
  <c r="P23" i="1"/>
  <c r="O23" i="1"/>
  <c r="K28" i="1"/>
  <c r="J28" i="1"/>
  <c r="I28" i="1"/>
  <c r="H28" i="1"/>
  <c r="H23" i="1" a="1"/>
  <c r="H23" i="1" s="1"/>
  <c r="K21" i="1"/>
  <c r="J21" i="1"/>
  <c r="I21" i="1"/>
  <c r="H21" i="1"/>
  <c r="K20" i="1"/>
  <c r="J20" i="1"/>
  <c r="I20" i="1"/>
  <c r="H20" i="1"/>
  <c r="K19" i="1"/>
  <c r="J19" i="1"/>
  <c r="I19" i="1"/>
  <c r="H19" i="1"/>
  <c r="K18" i="1"/>
  <c r="J18" i="1"/>
  <c r="I18" i="1"/>
  <c r="H18" i="1"/>
  <c r="E15" i="1"/>
  <c r="D15" i="1"/>
  <c r="C15" i="1"/>
  <c r="B15" i="1"/>
  <c r="E14" i="1"/>
  <c r="D14" i="1"/>
  <c r="C14" i="1"/>
  <c r="B14" i="1"/>
  <c r="E13" i="1"/>
  <c r="D13" i="1"/>
  <c r="C13" i="1"/>
  <c r="B13" i="1"/>
  <c r="E12" i="1"/>
  <c r="D12" i="1"/>
  <c r="C12" i="1"/>
  <c r="B12" i="1"/>
  <c r="D62" i="1" l="1"/>
  <c r="C62" i="1"/>
  <c r="E66" i="1"/>
  <c r="F65" i="1"/>
  <c r="B65" i="1"/>
  <c r="C64" i="1"/>
  <c r="D63" i="1"/>
  <c r="E62" i="1"/>
  <c r="D66" i="1"/>
  <c r="E65" i="1"/>
  <c r="F64" i="1"/>
  <c r="B64" i="1"/>
  <c r="C63" i="1"/>
  <c r="C66" i="1"/>
  <c r="D65" i="1"/>
  <c r="E64" i="1"/>
  <c r="F63" i="1"/>
  <c r="B63" i="1"/>
  <c r="F66" i="1"/>
  <c r="B66" i="1"/>
  <c r="C65" i="1"/>
  <c r="D64" i="1"/>
  <c r="E63" i="1"/>
  <c r="F62" i="1"/>
  <c r="I26" i="1"/>
  <c r="I25" i="1"/>
  <c r="I24" i="1"/>
  <c r="H26" i="1"/>
  <c r="H25" i="1"/>
  <c r="H24" i="1"/>
  <c r="K26" i="1"/>
  <c r="K25" i="1"/>
  <c r="K24" i="1"/>
  <c r="K23" i="1"/>
  <c r="J26" i="1"/>
  <c r="J25" i="1"/>
  <c r="J24" i="1"/>
  <c r="J23" i="1"/>
  <c r="I23" i="1"/>
</calcChain>
</file>

<file path=xl/sharedStrings.xml><?xml version="1.0" encoding="utf-8"?>
<sst xmlns="http://schemas.openxmlformats.org/spreadsheetml/2006/main" count="98" uniqueCount="50">
  <si>
    <t>A-matrix</t>
  </si>
  <si>
    <t>I-matrix</t>
  </si>
  <si>
    <t>I-A matrix</t>
  </si>
  <si>
    <t>backward production linkages</t>
  </si>
  <si>
    <t>Leontief inverse</t>
  </si>
  <si>
    <t>Job creation</t>
  </si>
  <si>
    <t>direct job creation</t>
  </si>
  <si>
    <t>indirect job creation</t>
  </si>
  <si>
    <t>total job creation</t>
  </si>
  <si>
    <t>Ag</t>
  </si>
  <si>
    <t>HI</t>
  </si>
  <si>
    <t>CGI</t>
  </si>
  <si>
    <t>WRT</t>
  </si>
  <si>
    <t>OS</t>
  </si>
  <si>
    <t>VA</t>
  </si>
  <si>
    <t>GO</t>
  </si>
  <si>
    <t>FD</t>
  </si>
  <si>
    <t>D</t>
  </si>
  <si>
    <t>backw pl</t>
  </si>
  <si>
    <t>f</t>
  </si>
  <si>
    <t>total GHG emissions</t>
  </si>
  <si>
    <t>direct GHG emissions</t>
  </si>
  <si>
    <t>indirect GHG emissions</t>
  </si>
  <si>
    <t>FRANCE</t>
  </si>
  <si>
    <t>BPLinkages</t>
  </si>
  <si>
    <t>VA-intensities</t>
  </si>
  <si>
    <t>Total</t>
  </si>
  <si>
    <t>Agriculture</t>
  </si>
  <si>
    <t>Mining</t>
  </si>
  <si>
    <t>Manufacturing</t>
  </si>
  <si>
    <t>Electricity, gas &amp; water supply</t>
  </si>
  <si>
    <t>Construction</t>
  </si>
  <si>
    <t>Wholesale, retail, transportation</t>
  </si>
  <si>
    <t>Information &amp; other business services</t>
  </si>
  <si>
    <t>FIRE</t>
  </si>
  <si>
    <t>Public administration</t>
  </si>
  <si>
    <t>Other services</t>
  </si>
  <si>
    <t>Jobs</t>
  </si>
  <si>
    <t>Job intens</t>
  </si>
  <si>
    <t>job</t>
  </si>
  <si>
    <t>intensity</t>
  </si>
  <si>
    <t>GHG</t>
  </si>
  <si>
    <t>tonnes of CO2 eq</t>
  </si>
  <si>
    <t>GHG multiplier</t>
  </si>
  <si>
    <t>GHG inten</t>
  </si>
  <si>
    <t>billions</t>
  </si>
  <si>
    <t>Total GHG emissions</t>
  </si>
  <si>
    <t>tonnes</t>
  </si>
  <si>
    <t>million</t>
  </si>
  <si>
    <t>million jobs/billion 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</si>
</sst>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"/>
    <numFmt numFmtId="165" formatCode="0.000"/>
    <numFmt numFmtId="166" formatCode="0.0000"/>
    <numFmt numFmtId="167" formatCode="#,##0.0_ ;\-#,##0.0\ "/>
    <numFmt numFmtId="168" formatCode="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2" fillId="0" borderId="0" xfId="0" applyFont="1"/>
    <xf numFmtId="2" fontId="0" fillId="2" borderId="0" xfId="0" applyNumberFormat="1" applyFill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7BD51-C0BF-4617-A1B5-3AC9B5792964}">
  <dimension ref="A3:AR1048576"/>
  <sheetViews>
    <sheetView tabSelected="1" topLeftCell="A90" workbookViewId="0">
      <selection activeCell="B111" sqref="B111"/>
    </sheetView>
  </sheetViews>
  <sheetFormatPr defaultRowHeight="15" x14ac:dyDescent="0.25"/>
  <cols>
    <col min="33" max="33" width="10" bestFit="1" customWidth="1"/>
  </cols>
  <sheetData>
    <row r="3" spans="2:7" ht="15.75" thickBot="1" x14ac:dyDescent="0.3"/>
    <row r="4" spans="2:7" ht="16.5" thickBot="1" x14ac:dyDescent="0.3">
      <c r="B4" s="1">
        <v>10</v>
      </c>
      <c r="C4" s="2">
        <v>0</v>
      </c>
      <c r="D4" s="2">
        <v>35</v>
      </c>
      <c r="E4" s="2">
        <v>25</v>
      </c>
      <c r="F4" s="2">
        <v>40</v>
      </c>
      <c r="G4" s="2">
        <v>110</v>
      </c>
    </row>
    <row r="5" spans="2:7" ht="16.5" thickBot="1" x14ac:dyDescent="0.3">
      <c r="B5" s="3">
        <v>1</v>
      </c>
      <c r="C5" s="4">
        <v>2</v>
      </c>
      <c r="D5" s="4">
        <v>60</v>
      </c>
      <c r="E5" s="4">
        <v>7</v>
      </c>
      <c r="F5" s="4">
        <v>10</v>
      </c>
      <c r="G5" s="4">
        <v>80</v>
      </c>
    </row>
    <row r="6" spans="2:7" ht="16.5" thickBot="1" x14ac:dyDescent="0.3">
      <c r="B6" s="3">
        <v>50</v>
      </c>
      <c r="C6" s="4">
        <v>28</v>
      </c>
      <c r="D6" s="4">
        <v>80</v>
      </c>
      <c r="E6" s="4">
        <v>42</v>
      </c>
      <c r="F6" s="4">
        <v>100</v>
      </c>
      <c r="G6" s="4">
        <v>300</v>
      </c>
    </row>
    <row r="7" spans="2:7" ht="16.5" thickBot="1" x14ac:dyDescent="0.3">
      <c r="B7" s="3">
        <v>25</v>
      </c>
      <c r="C7" s="4">
        <v>10</v>
      </c>
      <c r="D7" s="4">
        <v>35</v>
      </c>
      <c r="E7" s="4">
        <v>56</v>
      </c>
      <c r="F7" s="4">
        <v>174</v>
      </c>
      <c r="G7" s="4">
        <v>300</v>
      </c>
    </row>
    <row r="8" spans="2:7" ht="16.5" thickBot="1" x14ac:dyDescent="0.3">
      <c r="B8" s="3">
        <v>24</v>
      </c>
      <c r="C8" s="4">
        <v>40</v>
      </c>
      <c r="D8" s="4">
        <v>90</v>
      </c>
      <c r="E8" s="4">
        <v>170</v>
      </c>
      <c r="F8" s="4"/>
      <c r="G8" s="4"/>
    </row>
    <row r="9" spans="2:7" ht="16.5" thickBot="1" x14ac:dyDescent="0.3">
      <c r="B9" s="3">
        <v>110</v>
      </c>
      <c r="C9" s="4">
        <v>80</v>
      </c>
      <c r="D9" s="4">
        <v>300</v>
      </c>
      <c r="E9" s="4">
        <v>300</v>
      </c>
      <c r="F9" s="4"/>
      <c r="G9" s="4"/>
    </row>
    <row r="11" spans="2:7" x14ac:dyDescent="0.25">
      <c r="B11" t="s">
        <v>0</v>
      </c>
    </row>
    <row r="12" spans="2:7" x14ac:dyDescent="0.25">
      <c r="B12" s="5">
        <f>+B4/B$9</f>
        <v>9.0909090909090912E-2</v>
      </c>
      <c r="C12" s="5">
        <f t="shared" ref="C12:E12" si="0">+C4/C$9</f>
        <v>0</v>
      </c>
      <c r="D12" s="5">
        <f t="shared" si="0"/>
        <v>0.11666666666666667</v>
      </c>
      <c r="E12" s="5">
        <f t="shared" si="0"/>
        <v>8.3333333333333329E-2</v>
      </c>
    </row>
    <row r="13" spans="2:7" x14ac:dyDescent="0.25">
      <c r="B13" s="5">
        <f t="shared" ref="B13:E13" si="1">+B5/B$9</f>
        <v>9.0909090909090905E-3</v>
      </c>
      <c r="C13" s="5">
        <f t="shared" si="1"/>
        <v>2.5000000000000001E-2</v>
      </c>
      <c r="D13" s="5">
        <f t="shared" si="1"/>
        <v>0.2</v>
      </c>
      <c r="E13" s="5">
        <f t="shared" si="1"/>
        <v>2.3333333333333334E-2</v>
      </c>
    </row>
    <row r="14" spans="2:7" x14ac:dyDescent="0.25">
      <c r="B14" s="5">
        <f t="shared" ref="B14:E14" si="2">+B6/B$9</f>
        <v>0.45454545454545453</v>
      </c>
      <c r="C14" s="5">
        <f t="shared" si="2"/>
        <v>0.35</v>
      </c>
      <c r="D14" s="5">
        <f t="shared" si="2"/>
        <v>0.26666666666666666</v>
      </c>
      <c r="E14" s="5">
        <f t="shared" si="2"/>
        <v>0.14000000000000001</v>
      </c>
    </row>
    <row r="15" spans="2:7" x14ac:dyDescent="0.25">
      <c r="B15" s="5">
        <f t="shared" ref="B15:E15" si="3">+B7/B$9</f>
        <v>0.22727272727272727</v>
      </c>
      <c r="C15" s="5">
        <f t="shared" si="3"/>
        <v>0.125</v>
      </c>
      <c r="D15" s="5">
        <f t="shared" si="3"/>
        <v>0.11666666666666667</v>
      </c>
      <c r="E15" s="5">
        <f t="shared" si="3"/>
        <v>0.18666666666666668</v>
      </c>
    </row>
    <row r="17" spans="2:18" x14ac:dyDescent="0.25">
      <c r="B17" t="s">
        <v>1</v>
      </c>
      <c r="H17" t="s">
        <v>2</v>
      </c>
    </row>
    <row r="18" spans="2:18" x14ac:dyDescent="0.25">
      <c r="B18">
        <v>1</v>
      </c>
      <c r="C18">
        <v>0</v>
      </c>
      <c r="D18">
        <v>0</v>
      </c>
      <c r="E18">
        <v>0</v>
      </c>
      <c r="H18" s="5">
        <f>+B18-B12</f>
        <v>0.90909090909090906</v>
      </c>
      <c r="I18" s="5">
        <f t="shared" ref="I18:K18" si="4">+C18-C12</f>
        <v>0</v>
      </c>
      <c r="J18" s="5">
        <f t="shared" si="4"/>
        <v>-0.11666666666666667</v>
      </c>
      <c r="K18" s="5">
        <f t="shared" si="4"/>
        <v>-8.3333333333333329E-2</v>
      </c>
    </row>
    <row r="19" spans="2:18" x14ac:dyDescent="0.25">
      <c r="B19">
        <v>0</v>
      </c>
      <c r="C19">
        <v>1</v>
      </c>
      <c r="D19">
        <v>0</v>
      </c>
      <c r="E19">
        <v>0</v>
      </c>
      <c r="H19" s="5">
        <f t="shared" ref="H19:K19" si="5">+B19-B13</f>
        <v>-9.0909090909090905E-3</v>
      </c>
      <c r="I19" s="5">
        <f t="shared" si="5"/>
        <v>0.97499999999999998</v>
      </c>
      <c r="J19" s="5">
        <f t="shared" si="5"/>
        <v>-0.2</v>
      </c>
      <c r="K19" s="5">
        <f t="shared" si="5"/>
        <v>-2.3333333333333334E-2</v>
      </c>
    </row>
    <row r="20" spans="2:18" x14ac:dyDescent="0.25">
      <c r="B20">
        <v>0</v>
      </c>
      <c r="C20">
        <v>0</v>
      </c>
      <c r="D20">
        <v>1</v>
      </c>
      <c r="E20">
        <v>0</v>
      </c>
      <c r="H20" s="5">
        <f t="shared" ref="H20:K20" si="6">+B20-B14</f>
        <v>-0.45454545454545453</v>
      </c>
      <c r="I20" s="5">
        <f t="shared" si="6"/>
        <v>-0.35</v>
      </c>
      <c r="J20" s="5">
        <f t="shared" si="6"/>
        <v>0.73333333333333339</v>
      </c>
      <c r="K20" s="5">
        <f t="shared" si="6"/>
        <v>-0.14000000000000001</v>
      </c>
    </row>
    <row r="21" spans="2:18" x14ac:dyDescent="0.25">
      <c r="B21">
        <v>0</v>
      </c>
      <c r="C21">
        <v>0</v>
      </c>
      <c r="D21">
        <v>0</v>
      </c>
      <c r="E21">
        <v>1</v>
      </c>
      <c r="H21" s="5">
        <f t="shared" ref="H21:K21" si="7">+B21-B15</f>
        <v>-0.22727272727272727</v>
      </c>
      <c r="I21" s="5">
        <f t="shared" si="7"/>
        <v>-0.125</v>
      </c>
      <c r="J21" s="5">
        <f t="shared" si="7"/>
        <v>-0.11666666666666667</v>
      </c>
      <c r="K21" s="5">
        <f t="shared" si="7"/>
        <v>0.81333333333333335</v>
      </c>
    </row>
    <row r="22" spans="2:18" x14ac:dyDescent="0.25">
      <c r="H22" t="s">
        <v>4</v>
      </c>
      <c r="O22" t="s">
        <v>5</v>
      </c>
    </row>
    <row r="23" spans="2:18" x14ac:dyDescent="0.25">
      <c r="H23" s="5">
        <f t="array" ref="H23:K26">MINVERSE(H18:K21)</f>
        <v>1.2781748107279127</v>
      </c>
      <c r="I23" s="5">
        <v>0.11785372832968959</v>
      </c>
      <c r="J23" s="5">
        <v>0.26409248399139496</v>
      </c>
      <c r="K23" s="5">
        <v>0.17980012579567309</v>
      </c>
      <c r="M23" s="7">
        <v>0.1</v>
      </c>
      <c r="O23">
        <f>+$M23*H23</f>
        <v>0.12781748107279128</v>
      </c>
      <c r="P23">
        <f t="shared" ref="P23:P26" si="8">+$M23*I23</f>
        <v>1.178537283296896E-2</v>
      </c>
      <c r="Q23">
        <f t="shared" ref="Q23:Q26" si="9">+$M23*J23</f>
        <v>2.6409248399139496E-2</v>
      </c>
      <c r="R23">
        <f t="shared" ref="R23:R26" si="10">+$M23*K23</f>
        <v>1.7980012579567311E-2</v>
      </c>
    </row>
    <row r="24" spans="2:18" x14ac:dyDescent="0.25">
      <c r="H24" s="5">
        <v>0.23090654656934223</v>
      </c>
      <c r="I24" s="5">
        <v>1.1766986915912845</v>
      </c>
      <c r="J24" s="5">
        <v>0.37711444474787648</v>
      </c>
      <c r="K24" s="5">
        <v>0.12232934911796459</v>
      </c>
      <c r="M24" s="7">
        <v>0.05</v>
      </c>
      <c r="O24">
        <f t="shared" ref="O24:O26" si="11">+$M24*H24</f>
        <v>1.1545327328467112E-2</v>
      </c>
      <c r="P24">
        <f t="shared" si="8"/>
        <v>5.8834934579564228E-2</v>
      </c>
      <c r="Q24">
        <f t="shared" si="9"/>
        <v>1.8855722237393825E-2</v>
      </c>
      <c r="R24">
        <f t="shared" si="10"/>
        <v>6.1164674558982293E-3</v>
      </c>
    </row>
    <row r="25" spans="2:18" x14ac:dyDescent="0.25">
      <c r="H25" s="5">
        <v>1.0049433688040104</v>
      </c>
      <c r="I25" s="5">
        <v>0.69448623061957204</v>
      </c>
      <c r="J25" s="5">
        <v>1.7812482160517544</v>
      </c>
      <c r="K25" s="5">
        <v>0.42949759388774983</v>
      </c>
      <c r="M25" s="7">
        <v>0.2</v>
      </c>
      <c r="O25">
        <f t="shared" si="11"/>
        <v>0.20098867376080209</v>
      </c>
      <c r="P25">
        <f t="shared" si="8"/>
        <v>0.13889724612391441</v>
      </c>
      <c r="Q25">
        <f t="shared" si="9"/>
        <v>0.35624964321035091</v>
      </c>
      <c r="R25">
        <f t="shared" si="10"/>
        <v>8.5899518777549977E-2</v>
      </c>
    </row>
    <row r="26" spans="2:18" x14ac:dyDescent="0.25">
      <c r="H26" s="5">
        <v>0.53680449161525046</v>
      </c>
      <c r="I26" s="5">
        <v>0.31339631345648561</v>
      </c>
      <c r="J26" s="5">
        <v>0.3872614137973065</v>
      </c>
      <c r="K26" s="5">
        <v>1.3601592863281293</v>
      </c>
      <c r="M26" s="7">
        <v>0.6</v>
      </c>
      <c r="O26">
        <f t="shared" si="11"/>
        <v>0.32208269496915026</v>
      </c>
      <c r="P26">
        <f t="shared" si="8"/>
        <v>0.18803778807389135</v>
      </c>
      <c r="Q26">
        <f t="shared" si="9"/>
        <v>0.23235684827838388</v>
      </c>
      <c r="R26">
        <f t="shared" si="10"/>
        <v>0.81609557179687753</v>
      </c>
    </row>
    <row r="28" spans="2:18" x14ac:dyDescent="0.25">
      <c r="E28" t="s">
        <v>3</v>
      </c>
      <c r="H28" s="5">
        <f>SUM(H23:H26)</f>
        <v>3.0508292177165157</v>
      </c>
      <c r="I28" s="5">
        <f t="shared" ref="I28:K28" si="12">SUM(I23:I26)</f>
        <v>2.3024349639970318</v>
      </c>
      <c r="J28" s="5">
        <f t="shared" si="12"/>
        <v>2.8097165585883319</v>
      </c>
      <c r="K28" s="5">
        <f t="shared" si="12"/>
        <v>2.0917863551295168</v>
      </c>
      <c r="M28" t="s">
        <v>8</v>
      </c>
      <c r="O28" s="6">
        <f>SUM(O23:O26)</f>
        <v>0.66243417713121078</v>
      </c>
      <c r="P28" s="6">
        <f t="shared" ref="P28:R28" si="13">SUM(P23:P26)</f>
        <v>0.39755534161033895</v>
      </c>
      <c r="Q28" s="6">
        <f t="shared" si="13"/>
        <v>0.63387146212526813</v>
      </c>
      <c r="R28" s="6">
        <f t="shared" si="13"/>
        <v>0.926091570609893</v>
      </c>
    </row>
    <row r="29" spans="2:18" x14ac:dyDescent="0.25">
      <c r="M29" t="s">
        <v>6</v>
      </c>
      <c r="O29" s="6">
        <v>0.1</v>
      </c>
      <c r="P29" s="6">
        <v>0.05</v>
      </c>
      <c r="Q29" s="6">
        <v>0.2</v>
      </c>
      <c r="R29" s="6">
        <v>0.6</v>
      </c>
    </row>
    <row r="30" spans="2:18" x14ac:dyDescent="0.25">
      <c r="M30" t="s">
        <v>7</v>
      </c>
      <c r="O30" s="6">
        <f>+O28-O29</f>
        <v>0.5624341771312108</v>
      </c>
      <c r="P30" s="6">
        <f t="shared" ref="P30:R30" si="14">+P28-P29</f>
        <v>0.34755534161033896</v>
      </c>
      <c r="Q30" s="6">
        <f t="shared" si="14"/>
        <v>0.43387146212526811</v>
      </c>
      <c r="R30" s="6">
        <f t="shared" si="14"/>
        <v>0.32609157060989302</v>
      </c>
    </row>
    <row r="33" spans="1:8" x14ac:dyDescent="0.25">
      <c r="B33" t="s">
        <v>9</v>
      </c>
      <c r="C33" t="s">
        <v>10</v>
      </c>
      <c r="D33" t="s">
        <v>11</v>
      </c>
      <c r="E33" t="s">
        <v>12</v>
      </c>
      <c r="F33" t="s">
        <v>13</v>
      </c>
      <c r="G33" t="s">
        <v>16</v>
      </c>
      <c r="H33" t="s">
        <v>17</v>
      </c>
    </row>
    <row r="34" spans="1:8" x14ac:dyDescent="0.25">
      <c r="A34" t="s">
        <v>9</v>
      </c>
      <c r="B34">
        <v>1000</v>
      </c>
      <c r="C34">
        <v>50</v>
      </c>
      <c r="D34">
        <v>800</v>
      </c>
      <c r="E34">
        <v>100</v>
      </c>
      <c r="F34">
        <v>200</v>
      </c>
      <c r="G34">
        <f>+H34-B34-C34-D34-E34-F34</f>
        <v>450</v>
      </c>
      <c r="H34">
        <f>+B40</f>
        <v>2600</v>
      </c>
    </row>
    <row r="35" spans="1:8" x14ac:dyDescent="0.25">
      <c r="A35" t="s">
        <v>10</v>
      </c>
      <c r="B35">
        <v>500</v>
      </c>
      <c r="C35">
        <v>2000</v>
      </c>
      <c r="D35">
        <v>800</v>
      </c>
      <c r="E35">
        <v>300</v>
      </c>
      <c r="F35">
        <v>0</v>
      </c>
      <c r="G35">
        <f t="shared" ref="G35:G38" si="15">+H35-B35-C35-D35-E35-F35</f>
        <v>100</v>
      </c>
      <c r="H35">
        <f>+C40</f>
        <v>3700</v>
      </c>
    </row>
    <row r="36" spans="1:8" x14ac:dyDescent="0.25">
      <c r="A36" t="s">
        <v>11</v>
      </c>
      <c r="B36">
        <v>100</v>
      </c>
      <c r="C36">
        <v>250</v>
      </c>
      <c r="D36">
        <v>1200</v>
      </c>
      <c r="E36">
        <v>200</v>
      </c>
      <c r="F36">
        <v>500</v>
      </c>
      <c r="G36">
        <f t="shared" si="15"/>
        <v>2650</v>
      </c>
      <c r="H36">
        <f>+D40</f>
        <v>4900</v>
      </c>
    </row>
    <row r="37" spans="1:8" x14ac:dyDescent="0.25">
      <c r="A37" t="s">
        <v>12</v>
      </c>
      <c r="B37">
        <v>200</v>
      </c>
      <c r="C37">
        <v>200</v>
      </c>
      <c r="D37">
        <v>400</v>
      </c>
      <c r="E37">
        <v>100</v>
      </c>
      <c r="F37">
        <v>300</v>
      </c>
      <c r="G37">
        <f t="shared" si="15"/>
        <v>200</v>
      </c>
      <c r="H37">
        <f>+E40</f>
        <v>1400</v>
      </c>
    </row>
    <row r="38" spans="1:8" x14ac:dyDescent="0.25">
      <c r="A38" t="s">
        <v>13</v>
      </c>
      <c r="B38">
        <v>200</v>
      </c>
      <c r="C38">
        <v>100</v>
      </c>
      <c r="D38">
        <v>300</v>
      </c>
      <c r="E38">
        <v>200</v>
      </c>
      <c r="F38">
        <v>550</v>
      </c>
      <c r="G38">
        <f t="shared" si="15"/>
        <v>1450</v>
      </c>
      <c r="H38">
        <f>+F40</f>
        <v>2800</v>
      </c>
    </row>
    <row r="39" spans="1:8" x14ac:dyDescent="0.25">
      <c r="A39" t="s">
        <v>14</v>
      </c>
      <c r="B39">
        <v>600</v>
      </c>
      <c r="C39">
        <v>1100</v>
      </c>
      <c r="D39">
        <v>1400</v>
      </c>
      <c r="E39">
        <v>500</v>
      </c>
      <c r="F39">
        <v>1250</v>
      </c>
    </row>
    <row r="40" spans="1:8" x14ac:dyDescent="0.25">
      <c r="A40" t="s">
        <v>15</v>
      </c>
      <c r="B40">
        <f>SUM(B34:B39)</f>
        <v>2600</v>
      </c>
      <c r="C40">
        <f t="shared" ref="C40:F40" si="16">SUM(C34:C39)</f>
        <v>3700</v>
      </c>
      <c r="D40">
        <f t="shared" si="16"/>
        <v>4900</v>
      </c>
      <c r="E40">
        <f t="shared" si="16"/>
        <v>1400</v>
      </c>
      <c r="F40">
        <f t="shared" si="16"/>
        <v>2800</v>
      </c>
    </row>
    <row r="42" spans="1:8" x14ac:dyDescent="0.25">
      <c r="B42" t="s">
        <v>0</v>
      </c>
    </row>
    <row r="43" spans="1:8" x14ac:dyDescent="0.25">
      <c r="B43">
        <f>+B34/B$40</f>
        <v>0.38461538461538464</v>
      </c>
      <c r="C43">
        <f t="shared" ref="C43:F43" si="17">+C34/C$40</f>
        <v>1.3513513513513514E-2</v>
      </c>
      <c r="D43">
        <f t="shared" si="17"/>
        <v>0.16326530612244897</v>
      </c>
      <c r="E43">
        <f t="shared" si="17"/>
        <v>7.1428571428571425E-2</v>
      </c>
      <c r="F43">
        <f t="shared" si="17"/>
        <v>7.1428571428571425E-2</v>
      </c>
    </row>
    <row r="44" spans="1:8" x14ac:dyDescent="0.25">
      <c r="B44">
        <f t="shared" ref="B44:F44" si="18">+B35/B$40</f>
        <v>0.19230769230769232</v>
      </c>
      <c r="C44">
        <f t="shared" si="18"/>
        <v>0.54054054054054057</v>
      </c>
      <c r="D44">
        <f t="shared" si="18"/>
        <v>0.16326530612244897</v>
      </c>
      <c r="E44">
        <f t="shared" si="18"/>
        <v>0.21428571428571427</v>
      </c>
      <c r="F44">
        <f t="shared" si="18"/>
        <v>0</v>
      </c>
    </row>
    <row r="45" spans="1:8" x14ac:dyDescent="0.25">
      <c r="B45">
        <f t="shared" ref="B45:F45" si="19">+B36/B$40</f>
        <v>3.8461538461538464E-2</v>
      </c>
      <c r="C45">
        <f t="shared" si="19"/>
        <v>6.7567567567567571E-2</v>
      </c>
      <c r="D45">
        <f t="shared" si="19"/>
        <v>0.24489795918367346</v>
      </c>
      <c r="E45">
        <f t="shared" si="19"/>
        <v>0.14285714285714285</v>
      </c>
      <c r="F45">
        <f t="shared" si="19"/>
        <v>0.17857142857142858</v>
      </c>
    </row>
    <row r="46" spans="1:8" x14ac:dyDescent="0.25">
      <c r="B46">
        <f t="shared" ref="B46:F46" si="20">+B37/B$40</f>
        <v>7.6923076923076927E-2</v>
      </c>
      <c r="C46">
        <f t="shared" si="20"/>
        <v>5.4054054054054057E-2</v>
      </c>
      <c r="D46">
        <f t="shared" si="20"/>
        <v>8.1632653061224483E-2</v>
      </c>
      <c r="E46">
        <f t="shared" si="20"/>
        <v>7.1428571428571425E-2</v>
      </c>
      <c r="F46">
        <f t="shared" si="20"/>
        <v>0.10714285714285714</v>
      </c>
    </row>
    <row r="47" spans="1:8" x14ac:dyDescent="0.25">
      <c r="B47">
        <f t="shared" ref="B47:F47" si="21">+B38/B$40</f>
        <v>7.6923076923076927E-2</v>
      </c>
      <c r="C47">
        <f t="shared" si="21"/>
        <v>2.7027027027027029E-2</v>
      </c>
      <c r="D47">
        <f t="shared" si="21"/>
        <v>6.1224489795918366E-2</v>
      </c>
      <c r="E47">
        <f t="shared" si="21"/>
        <v>0.14285714285714285</v>
      </c>
      <c r="F47">
        <f t="shared" si="21"/>
        <v>0.19642857142857142</v>
      </c>
    </row>
    <row r="49" spans="2:14" x14ac:dyDescent="0.25">
      <c r="B49">
        <v>1</v>
      </c>
      <c r="C49">
        <v>0</v>
      </c>
      <c r="D49">
        <v>0</v>
      </c>
      <c r="E49">
        <v>0</v>
      </c>
      <c r="F49">
        <v>0</v>
      </c>
    </row>
    <row r="50" spans="2:14" x14ac:dyDescent="0.25">
      <c r="B50">
        <v>0</v>
      </c>
      <c r="C50">
        <v>1</v>
      </c>
      <c r="D50">
        <v>0</v>
      </c>
      <c r="E50">
        <v>0</v>
      </c>
      <c r="F50">
        <v>0</v>
      </c>
    </row>
    <row r="51" spans="2:14" x14ac:dyDescent="0.25">
      <c r="B51">
        <v>0</v>
      </c>
      <c r="C51">
        <v>0</v>
      </c>
      <c r="D51">
        <v>1</v>
      </c>
      <c r="E51">
        <v>0</v>
      </c>
      <c r="F51">
        <v>0</v>
      </c>
    </row>
    <row r="52" spans="2:14" x14ac:dyDescent="0.25">
      <c r="B52">
        <v>0</v>
      </c>
      <c r="C52">
        <v>0</v>
      </c>
      <c r="D52">
        <v>0</v>
      </c>
      <c r="E52">
        <v>1</v>
      </c>
      <c r="F52">
        <v>0</v>
      </c>
    </row>
    <row r="53" spans="2:14" x14ac:dyDescent="0.25">
      <c r="B53">
        <v>0</v>
      </c>
      <c r="C53">
        <v>0</v>
      </c>
      <c r="D53">
        <v>0</v>
      </c>
      <c r="E53">
        <v>0</v>
      </c>
      <c r="F53">
        <v>1</v>
      </c>
    </row>
    <row r="55" spans="2:14" x14ac:dyDescent="0.25">
      <c r="B55">
        <f>+B49-B43</f>
        <v>0.61538461538461542</v>
      </c>
      <c r="C55">
        <f t="shared" ref="C55:F55" si="22">+C49-C43</f>
        <v>-1.3513513513513514E-2</v>
      </c>
      <c r="D55">
        <f t="shared" si="22"/>
        <v>-0.16326530612244897</v>
      </c>
      <c r="E55">
        <f t="shared" si="22"/>
        <v>-7.1428571428571425E-2</v>
      </c>
      <c r="F55">
        <f t="shared" si="22"/>
        <v>-7.1428571428571425E-2</v>
      </c>
    </row>
    <row r="56" spans="2:14" x14ac:dyDescent="0.25">
      <c r="B56">
        <f t="shared" ref="B56:F56" si="23">+B50-B44</f>
        <v>-0.19230769230769232</v>
      </c>
      <c r="C56">
        <f t="shared" si="23"/>
        <v>0.45945945945945943</v>
      </c>
      <c r="D56">
        <f t="shared" si="23"/>
        <v>-0.16326530612244897</v>
      </c>
      <c r="E56">
        <f t="shared" si="23"/>
        <v>-0.21428571428571427</v>
      </c>
      <c r="F56">
        <f t="shared" si="23"/>
        <v>0</v>
      </c>
    </row>
    <row r="57" spans="2:14" x14ac:dyDescent="0.25">
      <c r="B57">
        <f t="shared" ref="B57:F57" si="24">+B51-B45</f>
        <v>-3.8461538461538464E-2</v>
      </c>
      <c r="C57">
        <f t="shared" si="24"/>
        <v>-6.7567567567567571E-2</v>
      </c>
      <c r="D57">
        <f t="shared" si="24"/>
        <v>0.75510204081632648</v>
      </c>
      <c r="E57">
        <f t="shared" si="24"/>
        <v>-0.14285714285714285</v>
      </c>
      <c r="F57">
        <f t="shared" si="24"/>
        <v>-0.17857142857142858</v>
      </c>
    </row>
    <row r="58" spans="2:14" x14ac:dyDescent="0.25">
      <c r="B58">
        <f t="shared" ref="B58:F58" si="25">+B52-B46</f>
        <v>-7.6923076923076927E-2</v>
      </c>
      <c r="C58">
        <f t="shared" si="25"/>
        <v>-5.4054054054054057E-2</v>
      </c>
      <c r="D58">
        <f t="shared" si="25"/>
        <v>-8.1632653061224483E-2</v>
      </c>
      <c r="E58">
        <f t="shared" si="25"/>
        <v>0.9285714285714286</v>
      </c>
      <c r="F58">
        <f t="shared" si="25"/>
        <v>-0.10714285714285714</v>
      </c>
    </row>
    <row r="59" spans="2:14" x14ac:dyDescent="0.25">
      <c r="B59">
        <f t="shared" ref="B59:F59" si="26">+B53-B47</f>
        <v>-7.6923076923076927E-2</v>
      </c>
      <c r="C59">
        <f t="shared" si="26"/>
        <v>-2.7027027027027029E-2</v>
      </c>
      <c r="D59">
        <f t="shared" si="26"/>
        <v>-6.1224489795918366E-2</v>
      </c>
      <c r="E59">
        <f t="shared" si="26"/>
        <v>-0.14285714285714285</v>
      </c>
      <c r="F59">
        <f t="shared" si="26"/>
        <v>0.8035714285714286</v>
      </c>
    </row>
    <row r="61" spans="2:14" x14ac:dyDescent="0.25">
      <c r="B61" t="s">
        <v>4</v>
      </c>
      <c r="H61" t="s">
        <v>19</v>
      </c>
    </row>
    <row r="62" spans="2:14" x14ac:dyDescent="0.25">
      <c r="B62" s="5">
        <f t="array" ref="B62:F66">MINVERSE(B55:F59)</f>
        <v>1.7858429799175417</v>
      </c>
      <c r="C62" s="5">
        <v>0.1764961586674359</v>
      </c>
      <c r="D62" s="5">
        <v>0.48141316546693708</v>
      </c>
      <c r="E62" s="5">
        <v>0.2991834337820185</v>
      </c>
      <c r="F62" s="5">
        <v>0.30561342615625886</v>
      </c>
      <c r="H62">
        <v>0.5</v>
      </c>
      <c r="J62">
        <f>+$H62*B62</f>
        <v>0.89292148995877085</v>
      </c>
      <c r="K62">
        <f t="shared" ref="K62:K66" si="27">+$H62*C62</f>
        <v>8.8248079333717949E-2</v>
      </c>
      <c r="L62">
        <f t="shared" ref="L62:L66" si="28">+$H62*D62</f>
        <v>0.24070658273346854</v>
      </c>
      <c r="M62">
        <f t="shared" ref="M62:M66" si="29">+$H62*E62</f>
        <v>0.14959171689100925</v>
      </c>
      <c r="N62">
        <f t="shared" ref="N62:N66" si="30">+$H62*F62</f>
        <v>0.15280671307812943</v>
      </c>
    </row>
    <row r="63" spans="2:14" x14ac:dyDescent="0.25">
      <c r="B63" s="5">
        <v>0.97328294817097427</v>
      </c>
      <c r="C63" s="5">
        <v>2.4528892313494564</v>
      </c>
      <c r="D63" s="5">
        <v>0.86246750392609894</v>
      </c>
      <c r="E63" s="5">
        <v>0.83349994400891647</v>
      </c>
      <c r="F63" s="5">
        <v>0.38930681102218634</v>
      </c>
      <c r="H63">
        <v>0.8</v>
      </c>
      <c r="J63">
        <f t="shared" ref="J63:J66" si="31">+$H63*B63</f>
        <v>0.77862635853677942</v>
      </c>
      <c r="K63">
        <f t="shared" si="27"/>
        <v>1.9623113850795653</v>
      </c>
      <c r="L63">
        <f t="shared" si="28"/>
        <v>0.6899740031408792</v>
      </c>
      <c r="M63">
        <f t="shared" si="29"/>
        <v>0.6667999552071332</v>
      </c>
      <c r="N63">
        <f t="shared" si="30"/>
        <v>0.3114454488177491</v>
      </c>
    </row>
    <row r="64" spans="2:14" x14ac:dyDescent="0.25">
      <c r="B64" s="5">
        <v>0.29199839546012896</v>
      </c>
      <c r="C64" s="5">
        <v>0.30427985946399383</v>
      </c>
      <c r="D64" s="5">
        <v>1.5295693699405657</v>
      </c>
      <c r="E64" s="5">
        <v>0.39233215825565138</v>
      </c>
      <c r="F64" s="5">
        <v>0.41817067179511286</v>
      </c>
      <c r="H64">
        <v>0.4</v>
      </c>
      <c r="J64">
        <f t="shared" si="31"/>
        <v>0.11679935818405159</v>
      </c>
      <c r="K64">
        <f t="shared" si="27"/>
        <v>0.12171194378559753</v>
      </c>
      <c r="L64">
        <f t="shared" si="28"/>
        <v>0.6118277479762263</v>
      </c>
      <c r="M64">
        <f t="shared" si="29"/>
        <v>0.15693286330226056</v>
      </c>
      <c r="N64">
        <f t="shared" si="30"/>
        <v>0.16726826871804515</v>
      </c>
    </row>
    <row r="65" spans="1:14" x14ac:dyDescent="0.25">
      <c r="B65" s="5">
        <v>0.26170436858462393</v>
      </c>
      <c r="C65" s="5">
        <v>0.20245515254047305</v>
      </c>
      <c r="D65" s="5">
        <v>0.25183100524810176</v>
      </c>
      <c r="E65" s="5">
        <v>1.2197263310737174</v>
      </c>
      <c r="F65" s="5">
        <v>0.24185523362804037</v>
      </c>
      <c r="H65">
        <v>0.3</v>
      </c>
      <c r="J65">
        <f t="shared" si="31"/>
        <v>7.8511310575387169E-2</v>
      </c>
      <c r="K65">
        <f t="shared" si="27"/>
        <v>6.0736545762141915E-2</v>
      </c>
      <c r="L65">
        <f t="shared" si="28"/>
        <v>7.554930157443053E-2</v>
      </c>
      <c r="M65">
        <f t="shared" si="29"/>
        <v>0.36591789932211521</v>
      </c>
      <c r="N65">
        <f t="shared" si="30"/>
        <v>7.2556570088412112E-2</v>
      </c>
    </row>
    <row r="66" spans="1:14" x14ac:dyDescent="0.25">
      <c r="B66" s="5">
        <v>0.27246025036458743</v>
      </c>
      <c r="C66" s="5">
        <v>0.1585701910355532</v>
      </c>
      <c r="D66" s="5">
        <v>0.23640048652540416</v>
      </c>
      <c r="E66" s="5">
        <v>0.30340562404348559</v>
      </c>
      <c r="F66" s="5">
        <v>1.361650658021629</v>
      </c>
      <c r="H66">
        <v>0.1</v>
      </c>
      <c r="J66">
        <f t="shared" si="31"/>
        <v>2.7246025036458746E-2</v>
      </c>
      <c r="K66">
        <f t="shared" si="27"/>
        <v>1.5857019103555321E-2</v>
      </c>
      <c r="L66">
        <f t="shared" si="28"/>
        <v>2.3640048652540418E-2</v>
      </c>
      <c r="M66">
        <f t="shared" si="29"/>
        <v>3.034056240434856E-2</v>
      </c>
      <c r="N66">
        <f t="shared" si="30"/>
        <v>0.13616506580216289</v>
      </c>
    </row>
    <row r="67" spans="1:14" x14ac:dyDescent="0.25">
      <c r="B67" s="5"/>
      <c r="C67" s="5"/>
      <c r="D67" s="5"/>
      <c r="E67" s="5"/>
      <c r="F67" s="5"/>
    </row>
    <row r="68" spans="1:14" x14ac:dyDescent="0.25">
      <c r="A68" t="s">
        <v>18</v>
      </c>
      <c r="B68" s="5">
        <f>SUM(B62:B66)</f>
        <v>3.5852889424978565</v>
      </c>
      <c r="C68" s="5">
        <f t="shared" ref="C68:F68" si="32">SUM(C62:C66)</f>
        <v>3.2946905930569126</v>
      </c>
      <c r="D68" s="5">
        <f t="shared" si="32"/>
        <v>3.3616815311071075</v>
      </c>
      <c r="E68" s="5">
        <f t="shared" si="32"/>
        <v>3.0481474911637894</v>
      </c>
      <c r="F68" s="5">
        <f t="shared" si="32"/>
        <v>2.7165968006232273</v>
      </c>
      <c r="H68" t="s">
        <v>20</v>
      </c>
      <c r="J68" s="7">
        <f>SUM(J62:J66)</f>
        <v>1.8941045422914478</v>
      </c>
      <c r="K68" s="7">
        <f t="shared" ref="K68:N68" si="33">SUM(K62:K66)</f>
        <v>2.248864973064578</v>
      </c>
      <c r="L68" s="7">
        <f t="shared" si="33"/>
        <v>1.641697684077545</v>
      </c>
      <c r="M68" s="7">
        <f t="shared" si="33"/>
        <v>1.3695829971268667</v>
      </c>
      <c r="N68" s="7">
        <f t="shared" si="33"/>
        <v>0.84024206650449873</v>
      </c>
    </row>
    <row r="69" spans="1:14" x14ac:dyDescent="0.25">
      <c r="H69" t="s">
        <v>21</v>
      </c>
      <c r="J69" s="7">
        <v>0.5</v>
      </c>
      <c r="K69" s="7">
        <v>0.8</v>
      </c>
      <c r="L69" s="7">
        <v>0.4</v>
      </c>
      <c r="M69" s="7">
        <v>0.3</v>
      </c>
      <c r="N69" s="7">
        <v>0.1</v>
      </c>
    </row>
    <row r="70" spans="1:14" x14ac:dyDescent="0.25">
      <c r="H70" t="s">
        <v>22</v>
      </c>
      <c r="J70" s="7">
        <f>+J68-J69</f>
        <v>1.3941045422914478</v>
      </c>
      <c r="K70" s="7">
        <f t="shared" ref="K70:N70" si="34">+K68-K69</f>
        <v>1.448864973064578</v>
      </c>
      <c r="L70" s="7">
        <f t="shared" si="34"/>
        <v>1.2416976840775451</v>
      </c>
      <c r="M70" s="7">
        <f t="shared" si="34"/>
        <v>1.0695829971268667</v>
      </c>
      <c r="N70" s="7">
        <f t="shared" si="34"/>
        <v>0.74024206650449875</v>
      </c>
    </row>
    <row r="76" spans="1:14" x14ac:dyDescent="0.25">
      <c r="A76" t="s">
        <v>23</v>
      </c>
    </row>
    <row r="77" spans="1:14" x14ac:dyDescent="0.25">
      <c r="B77" s="8">
        <v>10.630357142857143</v>
      </c>
      <c r="C77" s="8">
        <v>4.4642857142857141E-4</v>
      </c>
      <c r="D77" s="8">
        <v>34.173482142857154</v>
      </c>
      <c r="E77" s="8">
        <v>8.6874999999999994E-2</v>
      </c>
      <c r="F77" s="8">
        <v>0.25553571428571425</v>
      </c>
      <c r="G77" s="8">
        <v>0.19294642857142855</v>
      </c>
      <c r="H77" s="8">
        <v>0.67428571428571427</v>
      </c>
      <c r="I77" s="8">
        <v>1.8392857142857141E-2</v>
      </c>
      <c r="J77" s="8">
        <v>1.0907142857142855</v>
      </c>
      <c r="K77" s="8">
        <v>3.426071428571428</v>
      </c>
    </row>
    <row r="78" spans="1:14" x14ac:dyDescent="0.25">
      <c r="B78" s="8">
        <v>0.20616071428571425</v>
      </c>
      <c r="C78" s="8">
        <v>0.20446428571428571</v>
      </c>
      <c r="D78" s="8">
        <v>21.12419642857142</v>
      </c>
      <c r="E78" s="8">
        <v>9.3063392857142837</v>
      </c>
      <c r="F78" s="8">
        <v>2.1912500000000001</v>
      </c>
      <c r="G78" s="8">
        <v>0.29142857142857137</v>
      </c>
      <c r="H78" s="8">
        <v>0.44008928571428568</v>
      </c>
      <c r="I78" s="8">
        <v>0.16187499999999999</v>
      </c>
      <c r="J78" s="8">
        <v>0.28749999999999998</v>
      </c>
      <c r="K78" s="8">
        <v>0.43642857142857133</v>
      </c>
    </row>
    <row r="79" spans="1:14" x14ac:dyDescent="0.25">
      <c r="B79" s="8">
        <v>17.37419642857143</v>
      </c>
      <c r="C79" s="8">
        <v>0.61241071428571414</v>
      </c>
      <c r="D79" s="8">
        <v>196.99892857142856</v>
      </c>
      <c r="E79" s="8">
        <v>9.8381249999999998</v>
      </c>
      <c r="F79" s="8">
        <v>55.486607142857132</v>
      </c>
      <c r="G79" s="8">
        <v>35.09392857142857</v>
      </c>
      <c r="H79" s="8">
        <v>30.362767857142856</v>
      </c>
      <c r="I79" s="8">
        <v>7.1416071428571426</v>
      </c>
      <c r="J79" s="8">
        <v>27.229285714285716</v>
      </c>
      <c r="K79" s="8">
        <v>31.395446428571418</v>
      </c>
    </row>
    <row r="80" spans="1:14" x14ac:dyDescent="0.25">
      <c r="B80" s="8">
        <v>1.5797321428571427</v>
      </c>
      <c r="C80" s="8">
        <v>0.2508035714285714</v>
      </c>
      <c r="D80" s="8">
        <v>21.20553571428572</v>
      </c>
      <c r="E80" s="8">
        <v>30.452232142857138</v>
      </c>
      <c r="F80" s="8">
        <v>2.5469642857142851</v>
      </c>
      <c r="G80" s="8">
        <v>10.331607142857141</v>
      </c>
      <c r="H80" s="8">
        <v>13.380178571428569</v>
      </c>
      <c r="I80" s="8">
        <v>6.5601785714285707</v>
      </c>
      <c r="J80" s="8">
        <v>11.513928571428568</v>
      </c>
      <c r="K80" s="8">
        <v>10.719017857142855</v>
      </c>
    </row>
    <row r="81" spans="1:11" x14ac:dyDescent="0.25">
      <c r="B81" s="8">
        <v>0.36696428571428563</v>
      </c>
      <c r="C81" s="8">
        <v>5.4553571428571423E-2</v>
      </c>
      <c r="D81" s="8">
        <v>2.1389285714285711</v>
      </c>
      <c r="E81" s="8">
        <v>1.9351785714285714</v>
      </c>
      <c r="F81" s="8">
        <v>19.819107142857142</v>
      </c>
      <c r="G81" s="8">
        <v>3.5024999999999995</v>
      </c>
      <c r="H81" s="8">
        <v>10.936785714285714</v>
      </c>
      <c r="I81" s="8">
        <v>7.7372321428571427</v>
      </c>
      <c r="J81" s="8">
        <v>5.9266071428571427</v>
      </c>
      <c r="K81" s="8">
        <v>2.1993749999999999</v>
      </c>
    </row>
    <row r="82" spans="1:11" x14ac:dyDescent="0.25">
      <c r="B82" s="8">
        <v>12.70892857142857</v>
      </c>
      <c r="C82" s="8">
        <v>0.56392857142857156</v>
      </c>
      <c r="D82" s="8">
        <v>101.01116071428572</v>
      </c>
      <c r="E82" s="8">
        <v>8.1516964285714266</v>
      </c>
      <c r="F82" s="8">
        <v>24.040178571428569</v>
      </c>
      <c r="G82" s="8">
        <v>99.822946428571427</v>
      </c>
      <c r="H82" s="8">
        <v>37.36249999999999</v>
      </c>
      <c r="I82" s="8">
        <v>8.4947321428571421</v>
      </c>
      <c r="J82" s="8">
        <v>30.33464285714285</v>
      </c>
      <c r="K82" s="8">
        <v>25.357678571428565</v>
      </c>
    </row>
    <row r="83" spans="1:11" x14ac:dyDescent="0.25">
      <c r="B83" s="8">
        <v>2.4612499999999997</v>
      </c>
      <c r="C83" s="8">
        <v>0.41383928571428569</v>
      </c>
      <c r="D83" s="8">
        <v>52.043660714285714</v>
      </c>
      <c r="E83" s="8">
        <v>12.746785714285712</v>
      </c>
      <c r="F83" s="8">
        <v>30.299999999999997</v>
      </c>
      <c r="G83" s="8">
        <v>77.021428571428558</v>
      </c>
      <c r="H83" s="8">
        <v>195.19732142857143</v>
      </c>
      <c r="I83" s="8">
        <v>45.41491071428571</v>
      </c>
      <c r="J83" s="8">
        <v>150.13705357142857</v>
      </c>
      <c r="K83" s="8">
        <v>35.507232142857134</v>
      </c>
    </row>
    <row r="84" spans="1:11" x14ac:dyDescent="0.25">
      <c r="B84" s="8">
        <v>2.6050892857142856</v>
      </c>
      <c r="C84" s="8">
        <v>0.18562500000000001</v>
      </c>
      <c r="D84" s="8">
        <v>19.736785714285713</v>
      </c>
      <c r="E84" s="8">
        <v>5.445982142857142</v>
      </c>
      <c r="F84" s="8">
        <v>9.666696428571429</v>
      </c>
      <c r="G84" s="8">
        <v>43.790803571428562</v>
      </c>
      <c r="H84" s="8">
        <v>64.414821428571429</v>
      </c>
      <c r="I84" s="8">
        <v>96.931696428571428</v>
      </c>
      <c r="J84" s="8">
        <v>39.554196428571423</v>
      </c>
      <c r="K84" s="8">
        <v>18.258571428571425</v>
      </c>
    </row>
    <row r="85" spans="1:11" x14ac:dyDescent="0.25">
      <c r="B85" s="8">
        <v>0.16178571428571428</v>
      </c>
      <c r="C85" s="8">
        <v>1.2321428571428572E-2</v>
      </c>
      <c r="D85" s="8">
        <v>2.7519642857142856</v>
      </c>
      <c r="E85" s="8">
        <v>2.1796428571428565</v>
      </c>
      <c r="F85" s="8">
        <v>0.92357142857142849</v>
      </c>
      <c r="G85" s="8">
        <v>2.2352678571428566</v>
      </c>
      <c r="H85" s="8">
        <v>3.8849107142857147</v>
      </c>
      <c r="I85" s="8">
        <v>1.4727678571428571</v>
      </c>
      <c r="J85" s="8">
        <v>3.5651785714285711</v>
      </c>
      <c r="K85" s="8">
        <v>1.3875892857142855</v>
      </c>
    </row>
    <row r="86" spans="1:11" x14ac:dyDescent="0.25">
      <c r="B86" s="8">
        <v>0.24473214285714284</v>
      </c>
      <c r="C86" s="8">
        <v>4.973214285714285E-2</v>
      </c>
      <c r="D86" s="8">
        <v>10.486517857142857</v>
      </c>
      <c r="E86" s="8">
        <v>2.8122321428571424</v>
      </c>
      <c r="F86" s="8">
        <v>3.5171428571428573</v>
      </c>
      <c r="G86" s="8">
        <v>17.97330357142857</v>
      </c>
      <c r="H86" s="8">
        <v>32.802589285714284</v>
      </c>
      <c r="I86" s="8">
        <v>15.500803571428571</v>
      </c>
      <c r="J86" s="8">
        <v>28.399285714285714</v>
      </c>
      <c r="K86" s="8">
        <v>28.37044642857143</v>
      </c>
    </row>
    <row r="87" spans="1:11" x14ac:dyDescent="0.25">
      <c r="B87" s="8">
        <v>36.780714285714282</v>
      </c>
      <c r="C87" s="8">
        <v>2.1107142857142853</v>
      </c>
      <c r="D87" s="8">
        <v>254.74848214285709</v>
      </c>
      <c r="E87" s="8">
        <v>52.700357142857136</v>
      </c>
      <c r="F87" s="8">
        <v>112.6460714285714</v>
      </c>
      <c r="G87" s="8">
        <v>318.89705357142856</v>
      </c>
      <c r="H87" s="8">
        <v>624.75848214285725</v>
      </c>
      <c r="I87" s="8">
        <v>346.78580357142857</v>
      </c>
      <c r="J87" s="8">
        <v>421.76741071428569</v>
      </c>
      <c r="K87" s="8">
        <v>395.12687500000004</v>
      </c>
    </row>
    <row r="88" spans="1:11" x14ac:dyDescent="0.25">
      <c r="A88" t="s">
        <v>15</v>
      </c>
      <c r="B88" s="8">
        <v>85.119910714285709</v>
      </c>
      <c r="C88" s="8">
        <v>4.4588392857142853</v>
      </c>
      <c r="D88" s="8">
        <v>716.41964285714278</v>
      </c>
      <c r="E88" s="8">
        <v>135.65544642857142</v>
      </c>
      <c r="F88" s="8">
        <v>261.39312499999994</v>
      </c>
      <c r="G88" s="8">
        <v>609.15321428571428</v>
      </c>
      <c r="H88" s="8">
        <v>1014.2147321428572</v>
      </c>
      <c r="I88" s="8">
        <v>536.22</v>
      </c>
      <c r="J88" s="8">
        <v>719.80580357142856</v>
      </c>
      <c r="K88" s="8">
        <v>552.18473214285723</v>
      </c>
    </row>
    <row r="89" spans="1:11" x14ac:dyDescent="0.25">
      <c r="A89" t="s">
        <v>37</v>
      </c>
      <c r="B89">
        <v>0.746</v>
      </c>
      <c r="C89">
        <v>1.7999999999999999E-2</v>
      </c>
      <c r="D89">
        <v>2.653</v>
      </c>
      <c r="E89">
        <v>0.29199999999999998</v>
      </c>
      <c r="F89">
        <v>1.7669999999999999</v>
      </c>
      <c r="G89">
        <v>4.9740000000000002</v>
      </c>
      <c r="H89">
        <v>4.8120000000000003</v>
      </c>
      <c r="I89">
        <v>1.1319999999999999</v>
      </c>
      <c r="J89">
        <v>2.4660000000000002</v>
      </c>
      <c r="K89">
        <v>8.5730000000000004</v>
      </c>
    </row>
    <row r="90" spans="1:11" x14ac:dyDescent="0.25">
      <c r="A90" t="s">
        <v>38</v>
      </c>
      <c r="B90" s="12">
        <v>8.7641069373772087</v>
      </c>
      <c r="C90" s="12">
        <v>4.0369250485592429</v>
      </c>
      <c r="D90" s="12">
        <v>3.7031368785752568</v>
      </c>
      <c r="E90" s="12">
        <v>2.1525121746862621</v>
      </c>
      <c r="F90" s="12">
        <v>6.759932955390469</v>
      </c>
      <c r="G90" s="12">
        <v>8.1654333972980062</v>
      </c>
      <c r="H90" s="12">
        <v>4.744557387598868</v>
      </c>
      <c r="I90" s="12">
        <v>2.1110738129872066</v>
      </c>
      <c r="J90" s="12">
        <v>3.4259240308490946</v>
      </c>
      <c r="K90" s="12">
        <v>15.52560130869764</v>
      </c>
    </row>
    <row r="91" spans="1:11" x14ac:dyDescent="0.25">
      <c r="A91" t="s">
        <v>41</v>
      </c>
      <c r="B91">
        <v>90700731</v>
      </c>
      <c r="C91">
        <v>1140574</v>
      </c>
      <c r="D91">
        <v>91179647</v>
      </c>
      <c r="E91">
        <v>49635891</v>
      </c>
      <c r="F91">
        <v>9037853</v>
      </c>
      <c r="G91">
        <v>55259520</v>
      </c>
      <c r="H91">
        <v>10523742</v>
      </c>
      <c r="I91">
        <v>1418161</v>
      </c>
      <c r="J91">
        <v>2714688</v>
      </c>
      <c r="K91">
        <v>19110091</v>
      </c>
    </row>
    <row r="92" spans="1:11" x14ac:dyDescent="0.25">
      <c r="A92" t="s">
        <v>44</v>
      </c>
      <c r="B92">
        <v>1065.5642168663326</v>
      </c>
      <c r="C92">
        <v>255.80065279641164</v>
      </c>
      <c r="D92">
        <v>127.27128284250803</v>
      </c>
      <c r="E92">
        <v>365.89677972226121</v>
      </c>
      <c r="F92">
        <v>34.575710436148626</v>
      </c>
      <c r="G92">
        <v>90.715305614526955</v>
      </c>
      <c r="H92">
        <v>10.376246436260283</v>
      </c>
      <c r="I92">
        <v>2.6447372347170939</v>
      </c>
      <c r="J92">
        <v>3.7714172163250881</v>
      </c>
      <c r="K92">
        <v>34.608148120719811</v>
      </c>
    </row>
    <row r="94" spans="1:11" x14ac:dyDescent="0.25">
      <c r="B94" t="s">
        <v>0</v>
      </c>
    </row>
    <row r="95" spans="1:11" x14ac:dyDescent="0.25">
      <c r="B95" s="9">
        <f t="shared" ref="B95:K95" si="35">+B77/B$88</f>
        <v>0.12488684555296468</v>
      </c>
      <c r="C95" s="9">
        <f t="shared" si="35"/>
        <v>1.0012214902180661E-4</v>
      </c>
      <c r="D95" s="9">
        <f t="shared" si="35"/>
        <v>4.7700370144194239E-2</v>
      </c>
      <c r="E95" s="9">
        <f t="shared" si="35"/>
        <v>6.4040923005434589E-4</v>
      </c>
      <c r="F95" s="9">
        <f t="shared" si="35"/>
        <v>9.7759156552305773E-4</v>
      </c>
      <c r="G95" s="9">
        <f t="shared" si="35"/>
        <v>3.1674531800291854E-4</v>
      </c>
      <c r="H95" s="9">
        <f t="shared" si="35"/>
        <v>6.6483525915766106E-4</v>
      </c>
      <c r="I95" s="9">
        <f t="shared" si="35"/>
        <v>3.4300953233480926E-5</v>
      </c>
      <c r="J95" s="9">
        <f t="shared" si="35"/>
        <v>1.5152896521569246E-3</v>
      </c>
      <c r="K95" s="9">
        <f t="shared" si="35"/>
        <v>6.2045747177324343E-3</v>
      </c>
    </row>
    <row r="96" spans="1:11" x14ac:dyDescent="0.25">
      <c r="B96" s="9">
        <f t="shared" ref="B96:K96" si="36">+B78/B$88</f>
        <v>2.4220034132521034E-3</v>
      </c>
      <c r="C96" s="9">
        <f t="shared" si="36"/>
        <v>4.5855944251987427E-2</v>
      </c>
      <c r="D96" s="9">
        <f t="shared" si="36"/>
        <v>2.9485786213686603E-2</v>
      </c>
      <c r="E96" s="9">
        <f t="shared" si="36"/>
        <v>6.8602769226921392E-2</v>
      </c>
      <c r="F96" s="9">
        <f t="shared" si="36"/>
        <v>8.3829672260890588E-3</v>
      </c>
      <c r="G96" s="9">
        <f t="shared" si="36"/>
        <v>4.7841588059302454E-4</v>
      </c>
      <c r="H96" s="9">
        <f t="shared" si="36"/>
        <v>4.3392121191579864E-4</v>
      </c>
      <c r="I96" s="9">
        <f t="shared" si="36"/>
        <v>3.0188169035097532E-4</v>
      </c>
      <c r="J96" s="9">
        <f t="shared" si="36"/>
        <v>3.9941328421294186E-4</v>
      </c>
      <c r="K96" s="9">
        <f t="shared" si="36"/>
        <v>7.9036696602408356E-4</v>
      </c>
    </row>
    <row r="97" spans="2:11" x14ac:dyDescent="0.25">
      <c r="B97" s="9">
        <f t="shared" ref="B97:K97" si="37">+B79/B$88</f>
        <v>0.20411436387533136</v>
      </c>
      <c r="C97" s="9">
        <f t="shared" si="37"/>
        <v>0.13734756402811427</v>
      </c>
      <c r="D97" s="9">
        <f t="shared" si="37"/>
        <v>0.27497700619399545</v>
      </c>
      <c r="E97" s="9">
        <f t="shared" si="37"/>
        <v>7.2522889858168779E-2</v>
      </c>
      <c r="F97" s="9">
        <f t="shared" si="37"/>
        <v>0.21227263396027399</v>
      </c>
      <c r="G97" s="9">
        <f t="shared" si="37"/>
        <v>5.7611004503323994E-2</v>
      </c>
      <c r="H97" s="9">
        <f t="shared" si="37"/>
        <v>2.993721831765515E-2</v>
      </c>
      <c r="I97" s="9">
        <f t="shared" si="37"/>
        <v>1.3318427404530122E-2</v>
      </c>
      <c r="J97" s="9">
        <f t="shared" si="37"/>
        <v>3.7828655422314429E-2</v>
      </c>
      <c r="K97" s="9">
        <f t="shared" si="37"/>
        <v>5.6856781075303287E-2</v>
      </c>
    </row>
    <row r="98" spans="2:11" x14ac:dyDescent="0.25">
      <c r="B98" s="9">
        <f t="shared" ref="B98:K98" si="38">+B80/B$88</f>
        <v>1.8558902724412935E-2</v>
      </c>
      <c r="C98" s="9">
        <f t="shared" si="38"/>
        <v>5.6248623320450948E-2</v>
      </c>
      <c r="D98" s="9">
        <f t="shared" si="38"/>
        <v>2.9599322025448981E-2</v>
      </c>
      <c r="E98" s="9">
        <f t="shared" si="38"/>
        <v>0.224482193266686</v>
      </c>
      <c r="F98" s="9">
        <f t="shared" si="38"/>
        <v>9.7438074766284903E-3</v>
      </c>
      <c r="G98" s="9">
        <f t="shared" si="38"/>
        <v>1.6960605149185431E-2</v>
      </c>
      <c r="H98" s="9">
        <f t="shared" si="38"/>
        <v>1.31926486052501E-2</v>
      </c>
      <c r="I98" s="9">
        <f t="shared" si="38"/>
        <v>1.2234117659596006E-2</v>
      </c>
      <c r="J98" s="9">
        <f t="shared" si="38"/>
        <v>1.5995881825765255E-2</v>
      </c>
      <c r="K98" s="9">
        <f t="shared" si="38"/>
        <v>1.9412014192325962E-2</v>
      </c>
    </row>
    <row r="99" spans="2:11" x14ac:dyDescent="0.25">
      <c r="B99" s="9">
        <f t="shared" ref="B99:K99" si="39">+B81/B$88</f>
        <v>4.3111450967804861E-3</v>
      </c>
      <c r="C99" s="9">
        <f t="shared" si="39"/>
        <v>1.2234926610464767E-2</v>
      </c>
      <c r="D99" s="9">
        <f t="shared" si="39"/>
        <v>2.9855805780231556E-3</v>
      </c>
      <c r="E99" s="9">
        <f t="shared" si="39"/>
        <v>1.426539532599989E-2</v>
      </c>
      <c r="F99" s="9">
        <f t="shared" si="39"/>
        <v>7.5821072734247111E-2</v>
      </c>
      <c r="G99" s="9">
        <f t="shared" si="39"/>
        <v>5.7497849766860194E-3</v>
      </c>
      <c r="H99" s="9">
        <f t="shared" si="39"/>
        <v>1.0783501134102253E-2</v>
      </c>
      <c r="I99" s="9">
        <f t="shared" si="39"/>
        <v>1.4429212157057071E-2</v>
      </c>
      <c r="J99" s="9">
        <f t="shared" si="39"/>
        <v>8.2336195588467876E-3</v>
      </c>
      <c r="K99" s="9">
        <f t="shared" si="39"/>
        <v>3.9830420364302893E-3</v>
      </c>
    </row>
    <row r="100" spans="2:11" x14ac:dyDescent="0.25">
      <c r="B100" s="9">
        <f t="shared" ref="B100:K100" si="40">+B82/B$88</f>
        <v>0.14930617836392568</v>
      </c>
      <c r="C100" s="9">
        <f t="shared" si="40"/>
        <v>0.12647429864434614</v>
      </c>
      <c r="D100" s="9">
        <f t="shared" si="40"/>
        <v>0.14099440421740053</v>
      </c>
      <c r="E100" s="9">
        <f t="shared" si="40"/>
        <v>6.0091184270022323E-2</v>
      </c>
      <c r="F100" s="9">
        <f t="shared" si="40"/>
        <v>9.1969437112887242E-2</v>
      </c>
      <c r="G100" s="9">
        <f t="shared" si="40"/>
        <v>0.16387165673191531</v>
      </c>
      <c r="H100" s="9">
        <f t="shared" si="40"/>
        <v>3.6838845676259904E-2</v>
      </c>
      <c r="I100" s="9">
        <f t="shared" si="40"/>
        <v>1.5841878599934991E-2</v>
      </c>
      <c r="J100" s="9">
        <f t="shared" si="40"/>
        <v>4.2142815057384639E-2</v>
      </c>
      <c r="K100" s="9">
        <f t="shared" si="40"/>
        <v>4.5922455104876407E-2</v>
      </c>
    </row>
    <row r="101" spans="2:11" x14ac:dyDescent="0.25">
      <c r="B101" s="9">
        <f t="shared" ref="B101:K101" si="41">+B83/B$88</f>
        <v>2.8915091420401679E-2</v>
      </c>
      <c r="C101" s="9">
        <f t="shared" si="41"/>
        <v>9.2813232143214727E-2</v>
      </c>
      <c r="D101" s="9">
        <f t="shared" si="41"/>
        <v>7.2644100749012328E-2</v>
      </c>
      <c r="E101" s="9">
        <f t="shared" si="41"/>
        <v>9.3964422733277111E-2</v>
      </c>
      <c r="F101" s="9">
        <f t="shared" si="41"/>
        <v>0.1159173562808892</v>
      </c>
      <c r="G101" s="9">
        <f t="shared" si="41"/>
        <v>0.12644015785378881</v>
      </c>
      <c r="H101" s="9">
        <f t="shared" si="41"/>
        <v>0.19246153229913535</v>
      </c>
      <c r="I101" s="9">
        <f t="shared" si="41"/>
        <v>8.4694548346361018E-2</v>
      </c>
      <c r="J101" s="9">
        <f t="shared" si="41"/>
        <v>0.20857994312702149</v>
      </c>
      <c r="K101" s="9">
        <f t="shared" si="41"/>
        <v>6.4303176230651307E-2</v>
      </c>
    </row>
    <row r="102" spans="2:11" x14ac:dyDescent="0.25">
      <c r="B102" s="9">
        <f t="shared" ref="B102:K102" si="42">+B84/B$88</f>
        <v>3.0604934425490091E-2</v>
      </c>
      <c r="C102" s="9">
        <f t="shared" si="42"/>
        <v>4.1630789563267191E-2</v>
      </c>
      <c r="D102" s="9">
        <f t="shared" si="42"/>
        <v>2.7549196774635777E-2</v>
      </c>
      <c r="E102" s="9">
        <f t="shared" si="42"/>
        <v>4.0145694745287591E-2</v>
      </c>
      <c r="F102" s="9">
        <f t="shared" si="42"/>
        <v>3.6981448645871738E-2</v>
      </c>
      <c r="G102" s="9">
        <f t="shared" si="42"/>
        <v>7.1887995572307919E-2</v>
      </c>
      <c r="H102" s="9">
        <f t="shared" si="42"/>
        <v>6.3512015145426107E-2</v>
      </c>
      <c r="I102" s="9">
        <f t="shared" si="42"/>
        <v>0.18076852118267023</v>
      </c>
      <c r="J102" s="9">
        <f t="shared" si="42"/>
        <v>5.4951205217180964E-2</v>
      </c>
      <c r="K102" s="9">
        <f t="shared" si="42"/>
        <v>3.3066056277426557E-2</v>
      </c>
    </row>
    <row r="103" spans="2:11" x14ac:dyDescent="0.25">
      <c r="B103" s="9">
        <f t="shared" ref="B103:K103" si="43">+B85/B$88</f>
        <v>1.9006800280696456E-3</v>
      </c>
      <c r="C103" s="9">
        <f t="shared" si="43"/>
        <v>2.7633713130018624E-3</v>
      </c>
      <c r="D103" s="9">
        <f t="shared" si="43"/>
        <v>3.841274193347375E-3</v>
      </c>
      <c r="E103" s="9">
        <f t="shared" si="43"/>
        <v>1.606749241941078E-2</v>
      </c>
      <c r="F103" s="9">
        <f t="shared" si="43"/>
        <v>3.5332659517017854E-3</v>
      </c>
      <c r="G103" s="9">
        <f t="shared" si="43"/>
        <v>3.6694673929676376E-3</v>
      </c>
      <c r="H103" s="9">
        <f t="shared" si="43"/>
        <v>3.8304617268550044E-3</v>
      </c>
      <c r="I103" s="9">
        <f t="shared" si="43"/>
        <v>2.7465739009042128E-3</v>
      </c>
      <c r="J103" s="9">
        <f t="shared" si="43"/>
        <v>4.952972807025704E-3</v>
      </c>
      <c r="K103" s="9">
        <f t="shared" si="43"/>
        <v>2.5129077371072593E-3</v>
      </c>
    </row>
    <row r="104" spans="2:11" x14ac:dyDescent="0.25">
      <c r="B104" s="9">
        <f t="shared" ref="B104:K104" si="44">+B86/B$88</f>
        <v>2.8751456715998334E-3</v>
      </c>
      <c r="C104" s="9">
        <f t="shared" si="44"/>
        <v>1.1153607401029254E-2</v>
      </c>
      <c r="D104" s="9">
        <f t="shared" si="44"/>
        <v>1.4637395780106933E-2</v>
      </c>
      <c r="E104" s="9">
        <f t="shared" si="44"/>
        <v>2.0730698375150802E-2</v>
      </c>
      <c r="F104" s="9">
        <f t="shared" si="44"/>
        <v>1.3455376292482283E-2</v>
      </c>
      <c r="G104" s="9">
        <f t="shared" si="44"/>
        <v>2.9505390679919252E-2</v>
      </c>
      <c r="H104" s="9">
        <f t="shared" si="44"/>
        <v>3.2342844415608307E-2</v>
      </c>
      <c r="I104" s="9">
        <f t="shared" si="44"/>
        <v>2.8907544611220339E-2</v>
      </c>
      <c r="J104" s="9">
        <f t="shared" si="44"/>
        <v>3.9454093831111439E-2</v>
      </c>
      <c r="K104" s="9">
        <f t="shared" si="44"/>
        <v>5.1378541957280401E-2</v>
      </c>
    </row>
    <row r="105" spans="2:11" x14ac:dyDescent="0.25">
      <c r="B105" s="9"/>
      <c r="C105" s="9"/>
      <c r="D105" s="9"/>
      <c r="E105" s="9"/>
      <c r="F105" s="9"/>
      <c r="G105" s="9"/>
      <c r="H105" s="9"/>
      <c r="I105" s="9"/>
      <c r="J105" s="9"/>
      <c r="K105" s="9"/>
    </row>
    <row r="107" spans="2:11" x14ac:dyDescent="0.25"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2:11" x14ac:dyDescent="0.25"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2:11" x14ac:dyDescent="0.25"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2:11" x14ac:dyDescent="0.25"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2:11" x14ac:dyDescent="0.25"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2:11" x14ac:dyDescent="0.25"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</row>
    <row r="113" spans="2:30" x14ac:dyDescent="0.25"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</row>
    <row r="114" spans="2:30" x14ac:dyDescent="0.25"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</row>
    <row r="115" spans="2:30" x14ac:dyDescent="0.25"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</row>
    <row r="116" spans="2:30" x14ac:dyDescent="0.25"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</row>
    <row r="119" spans="2:30" x14ac:dyDescent="0.25">
      <c r="B119" s="9">
        <f>+B107-B95</f>
        <v>0.8751131544470353</v>
      </c>
      <c r="C119" s="9">
        <f t="shared" ref="C119:K119" si="45">+C107-C95</f>
        <v>-1.0012214902180661E-4</v>
      </c>
      <c r="D119" s="9">
        <f t="shared" si="45"/>
        <v>-4.7700370144194239E-2</v>
      </c>
      <c r="E119" s="9">
        <f t="shared" si="45"/>
        <v>-6.4040923005434589E-4</v>
      </c>
      <c r="F119" s="9">
        <f t="shared" si="45"/>
        <v>-9.7759156552305773E-4</v>
      </c>
      <c r="G119" s="9">
        <f t="shared" si="45"/>
        <v>-3.1674531800291854E-4</v>
      </c>
      <c r="H119" s="9">
        <f t="shared" si="45"/>
        <v>-6.6483525915766106E-4</v>
      </c>
      <c r="I119" s="9">
        <f t="shared" si="45"/>
        <v>-3.4300953233480926E-5</v>
      </c>
      <c r="J119" s="9">
        <f t="shared" si="45"/>
        <v>-1.5152896521569246E-3</v>
      </c>
      <c r="K119" s="9">
        <f t="shared" si="45"/>
        <v>-6.2045747177324343E-3</v>
      </c>
    </row>
    <row r="120" spans="2:30" x14ac:dyDescent="0.25">
      <c r="B120" s="9">
        <f t="shared" ref="B120:K120" si="46">+B108-B96</f>
        <v>-2.4220034132521034E-3</v>
      </c>
      <c r="C120" s="9">
        <f t="shared" si="46"/>
        <v>0.95414405574801253</v>
      </c>
      <c r="D120" s="9">
        <f t="shared" si="46"/>
        <v>-2.9485786213686603E-2</v>
      </c>
      <c r="E120" s="9">
        <f t="shared" si="46"/>
        <v>-6.8602769226921392E-2</v>
      </c>
      <c r="F120" s="9">
        <f t="shared" si="46"/>
        <v>-8.3829672260890588E-3</v>
      </c>
      <c r="G120" s="9">
        <f t="shared" si="46"/>
        <v>-4.7841588059302454E-4</v>
      </c>
      <c r="H120" s="9">
        <f t="shared" si="46"/>
        <v>-4.3392121191579864E-4</v>
      </c>
      <c r="I120" s="9">
        <f t="shared" si="46"/>
        <v>-3.0188169035097532E-4</v>
      </c>
      <c r="J120" s="9">
        <f t="shared" si="46"/>
        <v>-3.9941328421294186E-4</v>
      </c>
      <c r="K120" s="9">
        <f t="shared" si="46"/>
        <v>-7.9036696602408356E-4</v>
      </c>
    </row>
    <row r="121" spans="2:30" x14ac:dyDescent="0.25">
      <c r="B121" s="9">
        <f t="shared" ref="B121:K121" si="47">+B109-B97</f>
        <v>-0.20411436387533136</v>
      </c>
      <c r="C121" s="9">
        <f t="shared" si="47"/>
        <v>-0.13734756402811427</v>
      </c>
      <c r="D121" s="9">
        <f t="shared" si="47"/>
        <v>0.72502299380600455</v>
      </c>
      <c r="E121" s="9">
        <f t="shared" si="47"/>
        <v>-7.2522889858168779E-2</v>
      </c>
      <c r="F121" s="9">
        <f t="shared" si="47"/>
        <v>-0.21227263396027399</v>
      </c>
      <c r="G121" s="9">
        <f t="shared" si="47"/>
        <v>-5.7611004503323994E-2</v>
      </c>
      <c r="H121" s="9">
        <f t="shared" si="47"/>
        <v>-2.993721831765515E-2</v>
      </c>
      <c r="I121" s="9">
        <f t="shared" si="47"/>
        <v>-1.3318427404530122E-2</v>
      </c>
      <c r="J121" s="9">
        <f t="shared" si="47"/>
        <v>-3.7828655422314429E-2</v>
      </c>
      <c r="K121" s="9">
        <f t="shared" si="47"/>
        <v>-5.6856781075303287E-2</v>
      </c>
    </row>
    <row r="122" spans="2:30" x14ac:dyDescent="0.25">
      <c r="B122" s="9">
        <f t="shared" ref="B122:K122" si="48">+B110-B98</f>
        <v>-1.8558902724412935E-2</v>
      </c>
      <c r="C122" s="9">
        <f t="shared" si="48"/>
        <v>-5.6248623320450948E-2</v>
      </c>
      <c r="D122" s="9">
        <f t="shared" si="48"/>
        <v>-2.9599322025448981E-2</v>
      </c>
      <c r="E122" s="9">
        <f t="shared" si="48"/>
        <v>0.77551780673331394</v>
      </c>
      <c r="F122" s="9">
        <f t="shared" si="48"/>
        <v>-9.7438074766284903E-3</v>
      </c>
      <c r="G122" s="9">
        <f t="shared" si="48"/>
        <v>-1.6960605149185431E-2</v>
      </c>
      <c r="H122" s="9">
        <f t="shared" si="48"/>
        <v>-1.31926486052501E-2</v>
      </c>
      <c r="I122" s="9">
        <f t="shared" si="48"/>
        <v>-1.2234117659596006E-2</v>
      </c>
      <c r="J122" s="9">
        <f t="shared" si="48"/>
        <v>-1.5995881825765255E-2</v>
      </c>
      <c r="K122" s="9">
        <f t="shared" si="48"/>
        <v>-1.9412014192325962E-2</v>
      </c>
    </row>
    <row r="123" spans="2:30" x14ac:dyDescent="0.25">
      <c r="B123" s="9">
        <f t="shared" ref="B123:K123" si="49">+B111-B99</f>
        <v>-4.3111450967804861E-3</v>
      </c>
      <c r="C123" s="9">
        <f t="shared" si="49"/>
        <v>-1.2234926610464767E-2</v>
      </c>
      <c r="D123" s="9">
        <f t="shared" si="49"/>
        <v>-2.9855805780231556E-3</v>
      </c>
      <c r="E123" s="9">
        <f t="shared" si="49"/>
        <v>-1.426539532599989E-2</v>
      </c>
      <c r="F123" s="9">
        <f t="shared" si="49"/>
        <v>0.9241789272657529</v>
      </c>
      <c r="G123" s="9">
        <f t="shared" si="49"/>
        <v>-5.7497849766860194E-3</v>
      </c>
      <c r="H123" s="9">
        <f t="shared" si="49"/>
        <v>-1.0783501134102253E-2</v>
      </c>
      <c r="I123" s="9">
        <f t="shared" si="49"/>
        <v>-1.4429212157057071E-2</v>
      </c>
      <c r="J123" s="9">
        <f t="shared" si="49"/>
        <v>-8.2336195588467876E-3</v>
      </c>
      <c r="K123" s="9">
        <f t="shared" si="49"/>
        <v>-3.9830420364302893E-3</v>
      </c>
    </row>
    <row r="124" spans="2:30" x14ac:dyDescent="0.25">
      <c r="B124" s="9">
        <f t="shared" ref="B124:K124" si="50">+B112-B100</f>
        <v>-0.14930617836392568</v>
      </c>
      <c r="C124" s="9">
        <f t="shared" si="50"/>
        <v>-0.12647429864434614</v>
      </c>
      <c r="D124" s="9">
        <f t="shared" si="50"/>
        <v>-0.14099440421740053</v>
      </c>
      <c r="E124" s="9">
        <f t="shared" si="50"/>
        <v>-6.0091184270022323E-2</v>
      </c>
      <c r="F124" s="9">
        <f t="shared" si="50"/>
        <v>-9.1969437112887242E-2</v>
      </c>
      <c r="G124" s="9">
        <f t="shared" si="50"/>
        <v>0.83612834326808472</v>
      </c>
      <c r="H124" s="9">
        <f t="shared" si="50"/>
        <v>-3.6838845676259904E-2</v>
      </c>
      <c r="I124" s="9">
        <f t="shared" si="50"/>
        <v>-1.5841878599934991E-2</v>
      </c>
      <c r="J124" s="9">
        <f t="shared" si="50"/>
        <v>-4.2142815057384639E-2</v>
      </c>
      <c r="K124" s="9">
        <f t="shared" si="50"/>
        <v>-4.5922455104876407E-2</v>
      </c>
    </row>
    <row r="125" spans="2:30" x14ac:dyDescent="0.25">
      <c r="B125" s="9">
        <f t="shared" ref="B125:K125" si="51">+B113-B101</f>
        <v>-2.8915091420401679E-2</v>
      </c>
      <c r="C125" s="9">
        <f t="shared" si="51"/>
        <v>-9.2813232143214727E-2</v>
      </c>
      <c r="D125" s="9">
        <f t="shared" si="51"/>
        <v>-7.2644100749012328E-2</v>
      </c>
      <c r="E125" s="9">
        <f t="shared" si="51"/>
        <v>-9.3964422733277111E-2</v>
      </c>
      <c r="F125" s="9">
        <f t="shared" si="51"/>
        <v>-0.1159173562808892</v>
      </c>
      <c r="G125" s="9">
        <f t="shared" si="51"/>
        <v>-0.12644015785378881</v>
      </c>
      <c r="H125" s="9">
        <f t="shared" si="51"/>
        <v>0.80753846770086468</v>
      </c>
      <c r="I125" s="9">
        <f t="shared" si="51"/>
        <v>-8.4694548346361018E-2</v>
      </c>
      <c r="J125" s="9">
        <f t="shared" si="51"/>
        <v>-0.20857994312702149</v>
      </c>
      <c r="K125" s="9">
        <f t="shared" si="51"/>
        <v>-6.4303176230651307E-2</v>
      </c>
    </row>
    <row r="126" spans="2:30" x14ac:dyDescent="0.25">
      <c r="B126" s="9">
        <f t="shared" ref="B126:K126" si="52">+B114-B102</f>
        <v>-3.0604934425490091E-2</v>
      </c>
      <c r="C126" s="9">
        <f t="shared" si="52"/>
        <v>-4.1630789563267191E-2</v>
      </c>
      <c r="D126" s="9">
        <f t="shared" si="52"/>
        <v>-2.7549196774635777E-2</v>
      </c>
      <c r="E126" s="9">
        <f t="shared" si="52"/>
        <v>-4.0145694745287591E-2</v>
      </c>
      <c r="F126" s="9">
        <f t="shared" si="52"/>
        <v>-3.6981448645871738E-2</v>
      </c>
      <c r="G126" s="9">
        <f t="shared" si="52"/>
        <v>-7.1887995572307919E-2</v>
      </c>
      <c r="H126" s="9">
        <f t="shared" si="52"/>
        <v>-6.3512015145426107E-2</v>
      </c>
      <c r="I126" s="9">
        <f t="shared" si="52"/>
        <v>0.81923147881732983</v>
      </c>
      <c r="J126" s="9">
        <f t="shared" si="52"/>
        <v>-5.4951205217180964E-2</v>
      </c>
      <c r="K126" s="9">
        <f t="shared" si="52"/>
        <v>-3.3066056277426557E-2</v>
      </c>
    </row>
    <row r="127" spans="2:30" x14ac:dyDescent="0.25">
      <c r="B127" s="9">
        <f t="shared" ref="B127:K127" si="53">+B115-B103</f>
        <v>-1.9006800280696456E-3</v>
      </c>
      <c r="C127" s="9">
        <f t="shared" si="53"/>
        <v>-2.7633713130018624E-3</v>
      </c>
      <c r="D127" s="9">
        <f t="shared" si="53"/>
        <v>-3.841274193347375E-3</v>
      </c>
      <c r="E127" s="9">
        <f t="shared" si="53"/>
        <v>-1.606749241941078E-2</v>
      </c>
      <c r="F127" s="9">
        <f t="shared" si="53"/>
        <v>-3.5332659517017854E-3</v>
      </c>
      <c r="G127" s="9">
        <f t="shared" si="53"/>
        <v>-3.6694673929676376E-3</v>
      </c>
      <c r="H127" s="9">
        <f t="shared" si="53"/>
        <v>-3.8304617268550044E-3</v>
      </c>
      <c r="I127" s="9">
        <f t="shared" si="53"/>
        <v>-2.7465739009042128E-3</v>
      </c>
      <c r="J127" s="9">
        <f t="shared" si="53"/>
        <v>0.99504702719297433</v>
      </c>
      <c r="K127" s="9">
        <f t="shared" si="53"/>
        <v>-2.5129077371072593E-3</v>
      </c>
    </row>
    <row r="128" spans="2:30" x14ac:dyDescent="0.25">
      <c r="B128" s="9">
        <f t="shared" ref="B128:K128" si="54">+B116-B104</f>
        <v>-2.8751456715998334E-3</v>
      </c>
      <c r="C128" s="9">
        <f t="shared" si="54"/>
        <v>-1.1153607401029254E-2</v>
      </c>
      <c r="D128" s="9">
        <f t="shared" si="54"/>
        <v>-1.4637395780106933E-2</v>
      </c>
      <c r="E128" s="9">
        <f t="shared" si="54"/>
        <v>-2.0730698375150802E-2</v>
      </c>
      <c r="F128" s="9">
        <f t="shared" si="54"/>
        <v>-1.3455376292482283E-2</v>
      </c>
      <c r="G128" s="9">
        <f t="shared" si="54"/>
        <v>-2.9505390679919252E-2</v>
      </c>
      <c r="H128" s="9">
        <f t="shared" si="54"/>
        <v>-3.2342844415608307E-2</v>
      </c>
      <c r="I128" s="9">
        <f t="shared" si="54"/>
        <v>-2.8907544611220339E-2</v>
      </c>
      <c r="J128" s="9">
        <f t="shared" si="54"/>
        <v>-3.9454093831111439E-2</v>
      </c>
      <c r="K128" s="9">
        <f t="shared" si="54"/>
        <v>0.94862145804271958</v>
      </c>
      <c r="AD128" t="s">
        <v>42</v>
      </c>
    </row>
    <row r="129" spans="1:44" x14ac:dyDescent="0.25">
      <c r="M129" t="s">
        <v>39</v>
      </c>
      <c r="O129" t="s">
        <v>37</v>
      </c>
      <c r="AE129" t="s">
        <v>41</v>
      </c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4" x14ac:dyDescent="0.25">
      <c r="B130" t="s">
        <v>4</v>
      </c>
      <c r="M130" t="s">
        <v>40</v>
      </c>
      <c r="N130" t="s">
        <v>26</v>
      </c>
      <c r="O130">
        <v>27.434000000000001</v>
      </c>
      <c r="AC130" t="s">
        <v>26</v>
      </c>
      <c r="AE130">
        <v>330720897</v>
      </c>
      <c r="AF130" s="13" t="s">
        <v>40</v>
      </c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4" x14ac:dyDescent="0.25">
      <c r="B131" s="9">
        <f t="array" ref="B131:K140">MINVERSE(B119:K128)</f>
        <v>1.1635680255515299</v>
      </c>
      <c r="C131" s="9">
        <v>1.4605593317305812E-2</v>
      </c>
      <c r="D131" s="9">
        <v>8.0291683751552212E-2</v>
      </c>
      <c r="E131" s="9">
        <v>1.2149363073124008E-2</v>
      </c>
      <c r="F131" s="9">
        <v>2.1791707455693234E-2</v>
      </c>
      <c r="G131" s="9">
        <v>8.0167708958283103E-3</v>
      </c>
      <c r="H131" s="9">
        <v>5.6298394137968173E-3</v>
      </c>
      <c r="I131" s="9">
        <v>3.1692193721331403E-3</v>
      </c>
      <c r="J131" s="9">
        <v>7.4427396758364401E-3</v>
      </c>
      <c r="K131" s="9">
        <v>1.3675021647910814E-2</v>
      </c>
      <c r="M131" s="12">
        <v>8.7641069373772087</v>
      </c>
      <c r="N131" t="s">
        <v>27</v>
      </c>
      <c r="O131">
        <v>0.746</v>
      </c>
      <c r="Q131" s="7">
        <f t="shared" ref="Q131:Q140" si="55">+$M131*B131</f>
        <v>10.197634604846465</v>
      </c>
      <c r="R131" s="7">
        <f t="shared" ref="R131:R140" si="56">+$M131*C131</f>
        <v>0.12800498171671007</v>
      </c>
      <c r="S131" s="7">
        <f t="shared" ref="S131:S140" si="57">+$M131*D131</f>
        <v>0.70368490258067562</v>
      </c>
      <c r="T131" s="7">
        <f t="shared" ref="T131:T140" si="58">+$M131*E131</f>
        <v>0.10647831719388061</v>
      </c>
      <c r="U131" s="7">
        <f t="shared" ref="U131:U140" si="59">+$M131*F131</f>
        <v>0.19098485448973571</v>
      </c>
      <c r="V131" s="7">
        <f t="shared" ref="V131:V140" si="60">+$M131*G131</f>
        <v>7.0259837423492594E-2</v>
      </c>
      <c r="W131" s="7">
        <f t="shared" ref="W131:W140" si="61">+$M131*H131</f>
        <v>4.9340514662776322E-2</v>
      </c>
      <c r="X131" s="7">
        <f t="shared" ref="X131:X140" si="62">+$M131*I131</f>
        <v>2.7775377485382297E-2</v>
      </c>
      <c r="Y131" s="7">
        <f t="shared" ref="Y131:Y140" si="63">+$M131*J131</f>
        <v>6.5228966426090745E-2</v>
      </c>
      <c r="Z131" s="7">
        <f t="shared" ref="Z131:Z140" si="64">+$M131*K131</f>
        <v>0.11984935209323867</v>
      </c>
      <c r="AC131" t="s">
        <v>27</v>
      </c>
      <c r="AE131">
        <v>90700731</v>
      </c>
      <c r="AF131">
        <v>1065.5642168663326</v>
      </c>
      <c r="AH131" s="13">
        <f>+$AF131*B131</f>
        <v>1239.8564519175209</v>
      </c>
      <c r="AI131" s="13">
        <f t="shared" ref="AI131:AI140" si="65">+$AF131*C131</f>
        <v>15.563197605023108</v>
      </c>
      <c r="AJ131" s="13">
        <f t="shared" ref="AJ131:AJ140" si="66">+$AF131*D131</f>
        <v>85.555945117601979</v>
      </c>
      <c r="AK131" s="13">
        <f t="shared" ref="AK131:AK140" si="67">+$AF131*E131</f>
        <v>12.945926548438123</v>
      </c>
      <c r="AL131" s="13">
        <f t="shared" ref="AL131:AL140" si="68">+$AF131*F131</f>
        <v>23.220463689205982</v>
      </c>
      <c r="AM131" s="13">
        <f t="shared" ref="AM131:AM140" si="69">+$AF131*G131</f>
        <v>8.5423842014101012</v>
      </c>
      <c r="AN131" s="13">
        <f t="shared" ref="AN131:AN140" si="70">+$AF131*H131</f>
        <v>5.9989554260456188</v>
      </c>
      <c r="AO131" s="13">
        <f t="shared" ref="AO131:AO140" si="71">+$AF131*I131</f>
        <v>3.3770067583446597</v>
      </c>
      <c r="AP131" s="13">
        <f t="shared" ref="AP131:AP140" si="72">+$AF131*J131</f>
        <v>7.9307170740226383</v>
      </c>
      <c r="AQ131" s="13">
        <f t="shared" ref="AQ131:AQ140" si="73">+$AF131*K131</f>
        <v>14.571613732886231</v>
      </c>
      <c r="AR131" s="13"/>
    </row>
    <row r="132" spans="1:44" x14ac:dyDescent="0.25">
      <c r="B132" s="9">
        <v>1.8827559869193242E-2</v>
      </c>
      <c r="C132" s="9">
        <v>1.0635426379444333</v>
      </c>
      <c r="D132" s="9">
        <v>5.1121960523922982E-2</v>
      </c>
      <c r="E132" s="9">
        <v>0.10112525992549326</v>
      </c>
      <c r="F132" s="9">
        <v>2.4231636659151699E-2</v>
      </c>
      <c r="G132" s="9">
        <v>7.8176521548362268E-3</v>
      </c>
      <c r="H132" s="9">
        <v>5.4567963537520033E-3</v>
      </c>
      <c r="I132" s="9">
        <v>4.1493374759386647E-3</v>
      </c>
      <c r="J132" s="9">
        <v>6.2129681061882831E-3</v>
      </c>
      <c r="K132" s="9">
        <v>7.153861635932921E-3</v>
      </c>
      <c r="M132" s="12">
        <v>4.0369250485592429</v>
      </c>
      <c r="N132" t="s">
        <v>28</v>
      </c>
      <c r="O132">
        <v>1.7999999999999999E-2</v>
      </c>
      <c r="Q132" s="7">
        <f t="shared" si="55"/>
        <v>7.6005448039194984E-2</v>
      </c>
      <c r="R132" s="7">
        <f t="shared" si="56"/>
        <v>4.2934419153286569</v>
      </c>
      <c r="S132" s="7">
        <f t="shared" si="57"/>
        <v>0.20637552297048148</v>
      </c>
      <c r="T132" s="7">
        <f t="shared" si="58"/>
        <v>0.40823509483528797</v>
      </c>
      <c r="U132" s="7">
        <f t="shared" si="59"/>
        <v>9.7821300996915911E-2</v>
      </c>
      <c r="V132" s="7">
        <f t="shared" si="60"/>
        <v>3.1559275804781503E-2</v>
      </c>
      <c r="W132" s="7">
        <f t="shared" si="61"/>
        <v>2.2028677885348204E-2</v>
      </c>
      <c r="X132" s="7">
        <f t="shared" si="62"/>
        <v>1.6750564391542381E-2</v>
      </c>
      <c r="Y132" s="7">
        <f t="shared" si="63"/>
        <v>2.5081286573771164E-2</v>
      </c>
      <c r="Z132" s="7">
        <f t="shared" si="64"/>
        <v>2.8879603232024612E-2</v>
      </c>
      <c r="AC132" t="s">
        <v>28</v>
      </c>
      <c r="AE132">
        <v>1140574</v>
      </c>
      <c r="AF132">
        <v>255.80065279641164</v>
      </c>
      <c r="AH132" s="13">
        <f t="shared" ref="AH132:AH140" si="74">+$AF132*B132</f>
        <v>4.8161021051031536</v>
      </c>
      <c r="AI132" s="13">
        <f t="shared" si="65"/>
        <v>272.05490106300368</v>
      </c>
      <c r="AJ132" s="13">
        <f t="shared" si="66"/>
        <v>13.077030874251886</v>
      </c>
      <c r="AK132" s="13">
        <f t="shared" si="67"/>
        <v>25.867907503147983</v>
      </c>
      <c r="AL132" s="13">
        <f t="shared" si="68"/>
        <v>6.1984684757364636</v>
      </c>
      <c r="AM132" s="13">
        <f t="shared" si="69"/>
        <v>1.9997605245423808</v>
      </c>
      <c r="AN132" s="13">
        <f t="shared" si="70"/>
        <v>1.3958520694668413</v>
      </c>
      <c r="AO132" s="13">
        <f t="shared" si="71"/>
        <v>1.0614032350177254</v>
      </c>
      <c r="AP132" s="13">
        <f t="shared" si="72"/>
        <v>1.5892812973662482</v>
      </c>
      <c r="AQ132" s="13">
        <f t="shared" si="73"/>
        <v>1.8299624764868465</v>
      </c>
      <c r="AR132" s="13"/>
    </row>
    <row r="133" spans="1:44" x14ac:dyDescent="0.25">
      <c r="B133" s="9">
        <v>0.37375016960069929</v>
      </c>
      <c r="C133" s="9">
        <v>0.25432220150900803</v>
      </c>
      <c r="D133" s="9">
        <v>1.4605433927821316</v>
      </c>
      <c r="E133" s="9">
        <v>0.19259023156360064</v>
      </c>
      <c r="F133" s="9">
        <v>0.36637487766374893</v>
      </c>
      <c r="G133" s="9">
        <v>0.12733936285206982</v>
      </c>
      <c r="H133" s="9">
        <v>7.6988348723818323E-2</v>
      </c>
      <c r="I133" s="9">
        <v>4.7753891893056226E-2</v>
      </c>
      <c r="J133" s="9">
        <v>9.0813207084548347E-2</v>
      </c>
      <c r="K133" s="9">
        <v>0.10896357471359519</v>
      </c>
      <c r="M133" s="12">
        <v>3.7031368785752568</v>
      </c>
      <c r="N133" t="s">
        <v>29</v>
      </c>
      <c r="O133">
        <v>2.653</v>
      </c>
      <c r="Q133" s="7">
        <f t="shared" si="55"/>
        <v>1.3840480364221064</v>
      </c>
      <c r="R133" s="7">
        <f t="shared" si="56"/>
        <v>0.94178992344845547</v>
      </c>
      <c r="S133" s="7">
        <f t="shared" si="57"/>
        <v>5.4085921005709379</v>
      </c>
      <c r="T133" s="7">
        <f t="shared" si="58"/>
        <v>0.71318798895651792</v>
      </c>
      <c r="U133" s="7">
        <f t="shared" si="59"/>
        <v>1.3567363208601269</v>
      </c>
      <c r="V133" s="7">
        <f t="shared" si="60"/>
        <v>0.47155509067177581</v>
      </c>
      <c r="W133" s="7">
        <f t="shared" si="61"/>
        <v>0.28509839337978393</v>
      </c>
      <c r="X133" s="7">
        <f t="shared" si="62"/>
        <v>0.1768391981646725</v>
      </c>
      <c r="Y133" s="7">
        <f t="shared" si="63"/>
        <v>0.33629373621648279</v>
      </c>
      <c r="Z133" s="7">
        <f t="shared" si="64"/>
        <v>0.40350703194330467</v>
      </c>
      <c r="AC133" t="s">
        <v>29</v>
      </c>
      <c r="AE133">
        <v>91179647</v>
      </c>
      <c r="AF133">
        <v>127.27128284250803</v>
      </c>
      <c r="AH133" s="13">
        <f t="shared" si="74"/>
        <v>47.567663547685946</v>
      </c>
      <c r="AI133" s="13">
        <f t="shared" si="65"/>
        <v>32.367912841382285</v>
      </c>
      <c r="AJ133" s="13">
        <f t="shared" si="66"/>
        <v>185.88523124653096</v>
      </c>
      <c r="AK133" s="13">
        <f t="shared" si="67"/>
        <v>24.511205834035135</v>
      </c>
      <c r="AL133" s="13">
        <f t="shared" si="68"/>
        <v>46.629000681532268</v>
      </c>
      <c r="AM133" s="13">
        <f t="shared" si="69"/>
        <v>16.206644066530536</v>
      </c>
      <c r="AN133" s="13">
        <f t="shared" si="70"/>
        <v>9.7984059060067246</v>
      </c>
      <c r="AO133" s="13">
        <f t="shared" si="71"/>
        <v>6.0776990819517103</v>
      </c>
      <c r="AP133" s="13">
        <f t="shared" si="72"/>
        <v>11.557913364692807</v>
      </c>
      <c r="AQ133" s="13">
        <f t="shared" si="73"/>
        <v>13.867933936904729</v>
      </c>
      <c r="AR133" s="13"/>
    </row>
    <row r="134" spans="1:44" x14ac:dyDescent="0.25">
      <c r="B134" s="9">
        <v>5.4826859155358752E-2</v>
      </c>
      <c r="C134" s="9">
        <v>9.8897664105617691E-2</v>
      </c>
      <c r="D134" s="9">
        <v>7.4440823691028932E-2</v>
      </c>
      <c r="E134" s="9">
        <v>1.3159512265441704</v>
      </c>
      <c r="F134" s="9">
        <v>4.1553637587288778E-2</v>
      </c>
      <c r="G134" s="9">
        <v>4.0590132162894428E-2</v>
      </c>
      <c r="H134" s="9">
        <v>3.0540262230650584E-2</v>
      </c>
      <c r="I134" s="9">
        <v>2.7002458415847527E-2</v>
      </c>
      <c r="J134" s="9">
        <v>3.5533817461971838E-2</v>
      </c>
      <c r="K134" s="9">
        <v>3.7076511690159318E-2</v>
      </c>
      <c r="M134" s="12">
        <v>2.1525121746862621</v>
      </c>
      <c r="N134" t="s">
        <v>30</v>
      </c>
      <c r="O134">
        <v>0.29199999999999998</v>
      </c>
      <c r="Q134" s="7">
        <f t="shared" si="55"/>
        <v>0.11801548183171867</v>
      </c>
      <c r="R134" s="7">
        <f t="shared" si="56"/>
        <v>0.21287842603537463</v>
      </c>
      <c r="S134" s="7">
        <f t="shared" si="57"/>
        <v>0.16023477928861329</v>
      </c>
      <c r="T134" s="7">
        <f t="shared" si="58"/>
        <v>2.8326010364296463</v>
      </c>
      <c r="U134" s="7">
        <f t="shared" si="59"/>
        <v>8.9444710809139766E-2</v>
      </c>
      <c r="V134" s="7">
        <f t="shared" si="60"/>
        <v>8.7370753652754679E-2</v>
      </c>
      <c r="W134" s="7">
        <f t="shared" si="61"/>
        <v>6.5738286269586402E-2</v>
      </c>
      <c r="X134" s="7">
        <f t="shared" si="62"/>
        <v>5.8123120486571318E-2</v>
      </c>
      <c r="Y134" s="7">
        <f t="shared" si="63"/>
        <v>7.6486974699973675E-2</v>
      </c>
      <c r="Z134" s="7">
        <f t="shared" si="64"/>
        <v>7.9807642807965457E-2</v>
      </c>
      <c r="AC134" t="s">
        <v>30</v>
      </c>
      <c r="AE134">
        <v>49635891</v>
      </c>
      <c r="AF134">
        <v>365.89677972226121</v>
      </c>
      <c r="AH134" s="13">
        <f t="shared" si="74"/>
        <v>20.060971207231741</v>
      </c>
      <c r="AI134" s="13">
        <f t="shared" si="65"/>
        <v>36.186336818299374</v>
      </c>
      <c r="AJ134" s="13">
        <f t="shared" si="66"/>
        <v>27.237657668420098</v>
      </c>
      <c r="AK134" s="13">
        <f t="shared" si="67"/>
        <v>481.50231606407181</v>
      </c>
      <c r="AL134" s="13">
        <f t="shared" si="68"/>
        <v>15.204342178934876</v>
      </c>
      <c r="AM134" s="13">
        <f t="shared" si="69"/>
        <v>14.851798646904053</v>
      </c>
      <c r="AN134" s="13">
        <f t="shared" si="70"/>
        <v>11.17458360206845</v>
      </c>
      <c r="AO134" s="13">
        <f t="shared" si="71"/>
        <v>9.8801125789428816</v>
      </c>
      <c r="AP134" s="13">
        <f t="shared" si="72"/>
        <v>13.001709380574148</v>
      </c>
      <c r="AQ134" s="13">
        <f t="shared" si="73"/>
        <v>13.566176230764066</v>
      </c>
      <c r="AR134" s="13"/>
    </row>
    <row r="135" spans="1:44" x14ac:dyDescent="0.25">
      <c r="B135" s="9">
        <v>1.2942109582755589E-2</v>
      </c>
      <c r="C135" s="9">
        <v>2.2313975325295807E-2</v>
      </c>
      <c r="D135" s="9">
        <v>1.3094233591066583E-2</v>
      </c>
      <c r="E135" s="9">
        <v>2.8306984616533967E-2</v>
      </c>
      <c r="F135" s="9">
        <v>1.090352257837458</v>
      </c>
      <c r="G135" s="9">
        <v>1.4073853906896864E-2</v>
      </c>
      <c r="H135" s="9">
        <v>1.8361313102284383E-2</v>
      </c>
      <c r="I135" s="9">
        <v>2.2383321823448585E-2</v>
      </c>
      <c r="J135" s="9">
        <v>1.6033481877642631E-2</v>
      </c>
      <c r="K135" s="9">
        <v>8.7940899898327572E-3</v>
      </c>
      <c r="M135" s="12">
        <v>6.759932955390469</v>
      </c>
      <c r="N135" t="s">
        <v>31</v>
      </c>
      <c r="O135">
        <v>1.7669999999999999</v>
      </c>
      <c r="Q135" s="7">
        <f t="shared" si="55"/>
        <v>8.7487793080744294E-2</v>
      </c>
      <c r="R135" s="7">
        <f t="shared" si="56"/>
        <v>0.15084097716723688</v>
      </c>
      <c r="S135" s="7">
        <f t="shared" si="57"/>
        <v>8.8516141177831881E-2</v>
      </c>
      <c r="T135" s="7">
        <f t="shared" si="58"/>
        <v>0.19135331817703899</v>
      </c>
      <c r="U135" s="7">
        <f t="shared" si="59"/>
        <v>7.3707081607398388</v>
      </c>
      <c r="V135" s="7">
        <f t="shared" si="60"/>
        <v>9.5138308834583019E-2</v>
      </c>
      <c r="W135" s="7">
        <f t="shared" si="61"/>
        <v>0.12412124554437501</v>
      </c>
      <c r="X135" s="7">
        <f t="shared" si="62"/>
        <v>0.15130975484544076</v>
      </c>
      <c r="Y135" s="7">
        <f t="shared" si="63"/>
        <v>0.10838526253433228</v>
      </c>
      <c r="Z135" s="7">
        <f t="shared" si="64"/>
        <v>5.9447458734939888E-2</v>
      </c>
      <c r="AC135" t="s">
        <v>31</v>
      </c>
      <c r="AE135">
        <v>9037853</v>
      </c>
      <c r="AF135">
        <v>34.575710436148626</v>
      </c>
      <c r="AH135" s="13">
        <f t="shared" si="74"/>
        <v>0.44748263336626154</v>
      </c>
      <c r="AI135" s="13">
        <f t="shared" si="65"/>
        <v>0.77152154952679319</v>
      </c>
      <c r="AJ135" s="13">
        <f t="shared" si="66"/>
        <v>0.45274242902800876</v>
      </c>
      <c r="AK135" s="13">
        <f t="shared" si="67"/>
        <v>0.97873410342179212</v>
      </c>
      <c r="AL135" s="13">
        <f t="shared" si="68"/>
        <v>37.699703940388815</v>
      </c>
      <c r="AM135" s="13">
        <f t="shared" si="69"/>
        <v>0.48661349740552501</v>
      </c>
      <c r="AN135" s="13">
        <f t="shared" si="70"/>
        <v>0.63485544505204661</v>
      </c>
      <c r="AO135" s="13">
        <f t="shared" si="71"/>
        <v>0.77391925396668448</v>
      </c>
      <c r="AP135" s="13">
        <f t="shared" si="72"/>
        <v>0.55436902668460819</v>
      </c>
      <c r="AQ135" s="13">
        <f t="shared" si="73"/>
        <v>0.3040619090378906</v>
      </c>
      <c r="AR135" s="13"/>
    </row>
    <row r="136" spans="1:44" x14ac:dyDescent="0.25">
      <c r="B136" s="9">
        <v>0.28915564490180401</v>
      </c>
      <c r="C136" s="9">
        <v>0.2297499888346915</v>
      </c>
      <c r="D136" s="9">
        <v>0.2894327002497708</v>
      </c>
      <c r="E136" s="9">
        <v>0.16415415162764799</v>
      </c>
      <c r="F136" s="9">
        <v>0.20777602037433754</v>
      </c>
      <c r="G136" s="9">
        <v>1.2408062710895005</v>
      </c>
      <c r="H136" s="9">
        <v>8.0914607835544175E-2</v>
      </c>
      <c r="I136" s="9">
        <v>4.6793640105972228E-2</v>
      </c>
      <c r="J136" s="9">
        <v>9.1602383016101269E-2</v>
      </c>
      <c r="K136" s="9">
        <v>9.1087372029040631E-2</v>
      </c>
      <c r="M136" s="12">
        <v>8.1654333972980062</v>
      </c>
      <c r="N136" s="11" t="s">
        <v>32</v>
      </c>
      <c r="O136">
        <v>4.9740000000000002</v>
      </c>
      <c r="Q136" s="7">
        <f t="shared" si="55"/>
        <v>2.3610811598984336</v>
      </c>
      <c r="R136" s="7">
        <f t="shared" si="56"/>
        <v>1.8760082318596341</v>
      </c>
      <c r="S136" s="7">
        <f t="shared" si="57"/>
        <v>2.3633434368896213</v>
      </c>
      <c r="T136" s="7">
        <f t="shared" si="58"/>
        <v>1.3403897920055177</v>
      </c>
      <c r="U136" s="7">
        <f t="shared" si="59"/>
        <v>1.6965812559222868</v>
      </c>
      <c r="V136" s="7">
        <f t="shared" si="60"/>
        <v>10.131720965531011</v>
      </c>
      <c r="W136" s="7">
        <f t="shared" si="61"/>
        <v>0.6607028411496233</v>
      </c>
      <c r="X136" s="7">
        <f t="shared" si="62"/>
        <v>0.38209035170244904</v>
      </c>
      <c r="Y136" s="7">
        <f t="shared" si="63"/>
        <v>0.74797315755175697</v>
      </c>
      <c r="Z136" s="7">
        <f t="shared" si="64"/>
        <v>0.74376786963803665</v>
      </c>
      <c r="AC136" s="11" t="s">
        <v>32</v>
      </c>
      <c r="AE136">
        <v>55259520</v>
      </c>
      <c r="AF136">
        <v>90.715305614526955</v>
      </c>
      <c r="AH136" s="13">
        <f t="shared" si="74"/>
        <v>26.230842697432784</v>
      </c>
      <c r="AI136" s="13">
        <f t="shared" si="65"/>
        <v>20.841840452073196</v>
      </c>
      <c r="AJ136" s="13">
        <f t="shared" si="66"/>
        <v>26.255975857995729</v>
      </c>
      <c r="AK136" s="13">
        <f t="shared" si="67"/>
        <v>14.891294032795484</v>
      </c>
      <c r="AL136" s="13">
        <f t="shared" si="68"/>
        <v>18.848465187628211</v>
      </c>
      <c r="AM136" s="13">
        <f t="shared" si="69"/>
        <v>112.56012009030562</v>
      </c>
      <c r="AN136" s="13">
        <f t="shared" si="70"/>
        <v>7.3401933784809872</v>
      </c>
      <c r="AO136" s="13">
        <f t="shared" si="71"/>
        <v>4.2448993630294565</v>
      </c>
      <c r="AP136" s="13">
        <f t="shared" si="72"/>
        <v>8.3097381703245805</v>
      </c>
      <c r="AQ136" s="13">
        <f t="shared" si="73"/>
        <v>8.2630187912385349</v>
      </c>
      <c r="AR136" s="13"/>
    </row>
    <row r="137" spans="1:44" x14ac:dyDescent="0.25">
      <c r="B137" s="9">
        <v>0.14523707590394802</v>
      </c>
      <c r="C137" s="9">
        <v>0.2125405908161761</v>
      </c>
      <c r="D137" s="9">
        <v>0.21285936336719369</v>
      </c>
      <c r="E137" s="9">
        <v>0.23458595796145185</v>
      </c>
      <c r="F137" s="9">
        <v>0.2467968626379716</v>
      </c>
      <c r="G137" s="9">
        <v>0.23425020665405075</v>
      </c>
      <c r="H137" s="9">
        <v>1.2828064762359552</v>
      </c>
      <c r="I137" s="9">
        <v>0.15395493295527762</v>
      </c>
      <c r="J137" s="9">
        <v>0.30645919401675259</v>
      </c>
      <c r="K137" s="9">
        <v>0.12419608102402431</v>
      </c>
      <c r="M137" s="12">
        <v>4.744557387598868</v>
      </c>
      <c r="N137" s="11" t="s">
        <v>33</v>
      </c>
      <c r="O137">
        <v>4.8120000000000003</v>
      </c>
      <c r="Q137" s="7">
        <f t="shared" si="55"/>
        <v>0.68908564143333417</v>
      </c>
      <c r="R137" s="7">
        <f t="shared" si="56"/>
        <v>1.0084110303215164</v>
      </c>
      <c r="S137" s="7">
        <f t="shared" si="57"/>
        <v>1.0099234649834106</v>
      </c>
      <c r="T137" s="7">
        <f t="shared" si="58"/>
        <v>1.1130065398729638</v>
      </c>
      <c r="U137" s="7">
        <f t="shared" si="59"/>
        <v>1.1709418778652112</v>
      </c>
      <c r="V137" s="7">
        <f t="shared" si="60"/>
        <v>1.111413548527038</v>
      </c>
      <c r="W137" s="7">
        <f t="shared" si="61"/>
        <v>6.0863489436849729</v>
      </c>
      <c r="X137" s="7">
        <f t="shared" si="62"/>
        <v>0.73044801451025088</v>
      </c>
      <c r="Y137" s="7">
        <f t="shared" si="63"/>
        <v>1.4540132329697784</v>
      </c>
      <c r="Z137" s="7">
        <f t="shared" si="64"/>
        <v>0.58925543373336209</v>
      </c>
      <c r="AC137" s="11" t="s">
        <v>33</v>
      </c>
      <c r="AE137">
        <v>10523742</v>
      </c>
      <c r="AF137">
        <v>10.376246436260283</v>
      </c>
      <c r="AH137" s="13">
        <f t="shared" si="74"/>
        <v>1.5070156912612049</v>
      </c>
      <c r="AI137" s="13">
        <f t="shared" si="65"/>
        <v>2.2053735480170022</v>
      </c>
      <c r="AJ137" s="13">
        <f t="shared" si="66"/>
        <v>2.2086812105634763</v>
      </c>
      <c r="AK137" s="13">
        <f t="shared" si="67"/>
        <v>2.4341217102942192</v>
      </c>
      <c r="AL137" s="13">
        <f t="shared" si="68"/>
        <v>2.5608250664274714</v>
      </c>
      <c r="AM137" s="13">
        <f t="shared" si="69"/>
        <v>2.4306378719873289</v>
      </c>
      <c r="AN137" s="13">
        <f t="shared" si="70"/>
        <v>13.310716127454942</v>
      </c>
      <c r="AO137" s="13">
        <f t="shared" si="71"/>
        <v>1.5974743244218903</v>
      </c>
      <c r="AP137" s="13">
        <f t="shared" si="72"/>
        <v>3.1798961197755276</v>
      </c>
      <c r="AQ137" s="13">
        <f t="shared" si="73"/>
        <v>1.2886891431230256</v>
      </c>
      <c r="AR137" s="13"/>
    </row>
    <row r="138" spans="1:44" x14ac:dyDescent="0.25">
      <c r="B138" s="9">
        <v>9.8476970787534049E-2</v>
      </c>
      <c r="C138" s="9">
        <v>0.10764310008046542</v>
      </c>
      <c r="D138" s="9">
        <v>0.1033029329779275</v>
      </c>
      <c r="E138" s="9">
        <v>0.11411499179427137</v>
      </c>
      <c r="F138" s="9">
        <v>0.10518344005115221</v>
      </c>
      <c r="G138" s="9">
        <v>0.13731906760896742</v>
      </c>
      <c r="H138" s="9">
        <v>0.11450148244803024</v>
      </c>
      <c r="I138" s="9">
        <v>1.2431810817255433</v>
      </c>
      <c r="J138" s="9">
        <v>0.10798255641397889</v>
      </c>
      <c r="K138" s="9">
        <v>6.7730908268938989E-2</v>
      </c>
      <c r="M138" s="12">
        <v>2.1110738129872066</v>
      </c>
      <c r="N138" t="s">
        <v>34</v>
      </c>
      <c r="O138">
        <v>1.1319999999999999</v>
      </c>
      <c r="Q138" s="7">
        <f t="shared" si="55"/>
        <v>0.20789215421186927</v>
      </c>
      <c r="R138" s="7">
        <f t="shared" si="56"/>
        <v>0.22724252972863163</v>
      </c>
      <c r="S138" s="7">
        <f t="shared" si="57"/>
        <v>0.21808011661447527</v>
      </c>
      <c r="T138" s="7">
        <f t="shared" si="58"/>
        <v>0.24090517084613625</v>
      </c>
      <c r="U138" s="7">
        <f t="shared" si="59"/>
        <v>0.22205000585189716</v>
      </c>
      <c r="V138" s="7">
        <f t="shared" si="60"/>
        <v>0.28989068765311088</v>
      </c>
      <c r="W138" s="7">
        <f t="shared" si="61"/>
        <v>0.24172108114425092</v>
      </c>
      <c r="X138" s="7">
        <f t="shared" si="62"/>
        <v>2.6244470264319029</v>
      </c>
      <c r="Y138" s="7">
        <f t="shared" si="63"/>
        <v>0.22795914710496457</v>
      </c>
      <c r="Z138" s="7">
        <f t="shared" si="64"/>
        <v>0.14298494677639575</v>
      </c>
      <c r="AC138" t="s">
        <v>34</v>
      </c>
      <c r="AE138">
        <v>1418161</v>
      </c>
      <c r="AF138">
        <v>2.6447372347170939</v>
      </c>
      <c r="AH138" s="13">
        <f t="shared" si="74"/>
        <v>0.26044571140393885</v>
      </c>
      <c r="AI138" s="13">
        <f t="shared" si="65"/>
        <v>0.2846877148431855</v>
      </c>
      <c r="AJ138" s="13">
        <f t="shared" si="66"/>
        <v>0.27320911330220926</v>
      </c>
      <c r="AK138" s="13">
        <f t="shared" si="67"/>
        <v>0.30180416783774511</v>
      </c>
      <c r="AL138" s="13">
        <f t="shared" si="68"/>
        <v>0.27818256037891553</v>
      </c>
      <c r="AM138" s="13">
        <f t="shared" si="69"/>
        <v>0.36317285114207015</v>
      </c>
      <c r="AN138" s="13">
        <f t="shared" si="70"/>
        <v>0.30282633406061138</v>
      </c>
      <c r="AO138" s="13">
        <f t="shared" si="71"/>
        <v>3.2878872963354189</v>
      </c>
      <c r="AP138" s="13">
        <f t="shared" si="72"/>
        <v>0.28558548764798913</v>
      </c>
      <c r="AQ138" s="13">
        <f t="shared" si="73"/>
        <v>0.17913045504007086</v>
      </c>
      <c r="AR138" s="13"/>
    </row>
    <row r="139" spans="1:44" x14ac:dyDescent="0.25">
      <c r="B139" s="9">
        <v>6.6172133803953379E-3</v>
      </c>
      <c r="C139" s="9">
        <v>7.6953133908672262E-3</v>
      </c>
      <c r="D139" s="9">
        <v>9.4676718204267808E-3</v>
      </c>
      <c r="E139" s="9">
        <v>2.4349376621274416E-2</v>
      </c>
      <c r="F139" s="9">
        <v>8.1755818169676475E-3</v>
      </c>
      <c r="G139" s="9">
        <v>7.2275156517620188E-3</v>
      </c>
      <c r="H139" s="9">
        <v>6.5659622423434429E-3</v>
      </c>
      <c r="I139" s="9">
        <v>5.031560701849268E-3</v>
      </c>
      <c r="J139" s="9">
        <v>1.0079600518066452</v>
      </c>
      <c r="K139" s="9">
        <v>4.7901895164158669E-3</v>
      </c>
      <c r="M139" s="12">
        <v>3.4259240308490946</v>
      </c>
      <c r="N139" t="s">
        <v>35</v>
      </c>
      <c r="O139">
        <v>2.4660000000000002</v>
      </c>
      <c r="Q139" s="7">
        <f t="shared" si="55"/>
        <v>2.267007033715256E-2</v>
      </c>
      <c r="R139" s="7">
        <f t="shared" si="56"/>
        <v>2.6363559070686861E-2</v>
      </c>
      <c r="S139" s="7">
        <f t="shared" si="57"/>
        <v>3.24355244057929E-2</v>
      </c>
      <c r="T139" s="7">
        <f t="shared" si="58"/>
        <v>8.3419114503019157E-2</v>
      </c>
      <c r="U139" s="7">
        <f t="shared" si="59"/>
        <v>2.8008922212922369E-2</v>
      </c>
      <c r="V139" s="7">
        <f t="shared" si="60"/>
        <v>2.4760919554709458E-2</v>
      </c>
      <c r="W139" s="7">
        <f t="shared" si="61"/>
        <v>2.2494487831692209E-2</v>
      </c>
      <c r="X139" s="7">
        <f t="shared" si="62"/>
        <v>1.7237744721141344E-2</v>
      </c>
      <c r="Y139" s="7">
        <f t="shared" si="63"/>
        <v>3.4531945636202841</v>
      </c>
      <c r="Z139" s="7">
        <f t="shared" si="64"/>
        <v>1.6410825376610521E-2</v>
      </c>
      <c r="AC139" t="s">
        <v>35</v>
      </c>
      <c r="AE139">
        <v>2714688</v>
      </c>
      <c r="AF139">
        <v>3.7714172163250881</v>
      </c>
      <c r="AH139" s="13">
        <f t="shared" si="74"/>
        <v>2.4956272466919713E-2</v>
      </c>
      <c r="AI139" s="13">
        <f t="shared" si="65"/>
        <v>2.9022237407333649E-2</v>
      </c>
      <c r="AJ139" s="13">
        <f t="shared" si="66"/>
        <v>3.5706540502073447E-2</v>
      </c>
      <c r="AK139" s="13">
        <f t="shared" si="67"/>
        <v>9.1831658196257937E-2</v>
      </c>
      <c r="AL139" s="13">
        <f t="shared" si="68"/>
        <v>3.0833530017986131E-2</v>
      </c>
      <c r="AM139" s="13">
        <f t="shared" si="69"/>
        <v>2.7257976960314317E-2</v>
      </c>
      <c r="AN139" s="13">
        <f t="shared" si="70"/>
        <v>2.4762983042514539E-2</v>
      </c>
      <c r="AO139" s="13">
        <f t="shared" si="71"/>
        <v>1.8976114655939073E-2</v>
      </c>
      <c r="AP139" s="13">
        <f t="shared" si="72"/>
        <v>3.8014378927515091</v>
      </c>
      <c r="AQ139" s="13">
        <f t="shared" si="73"/>
        <v>1.8065803211670749E-2</v>
      </c>
      <c r="AR139" s="13"/>
    </row>
    <row r="140" spans="1:44" x14ac:dyDescent="0.25">
      <c r="B140" s="9">
        <v>2.8118408824001486E-2</v>
      </c>
      <c r="C140" s="9">
        <v>3.6943867358025025E-2</v>
      </c>
      <c r="D140" s="9">
        <v>4.4994838271488057E-2</v>
      </c>
      <c r="E140" s="9">
        <v>5.0951206168470882E-2</v>
      </c>
      <c r="F140" s="9">
        <v>4.0800273329918674E-2</v>
      </c>
      <c r="G140" s="9">
        <v>5.4232903271077375E-2</v>
      </c>
      <c r="H140" s="9">
        <v>5.2212793226933348E-2</v>
      </c>
      <c r="I140" s="9">
        <v>4.6500290977979017E-2</v>
      </c>
      <c r="J140" s="9">
        <v>6.1011195639547489E-2</v>
      </c>
      <c r="K140" s="9">
        <v>1.0662338945314653</v>
      </c>
      <c r="M140" s="12">
        <v>15.52560130869764</v>
      </c>
      <c r="N140" s="11" t="s">
        <v>36</v>
      </c>
      <c r="O140">
        <v>8.5730000000000004</v>
      </c>
      <c r="Q140" s="7">
        <f t="shared" si="55"/>
        <v>0.43655520483641275</v>
      </c>
      <c r="R140" s="7">
        <f t="shared" si="56"/>
        <v>0.57357575540210537</v>
      </c>
      <c r="S140" s="7">
        <f t="shared" si="57"/>
        <v>0.6985719199524536</v>
      </c>
      <c r="T140" s="7">
        <f t="shared" si="58"/>
        <v>0.79104811316893475</v>
      </c>
      <c r="U140" s="7">
        <f t="shared" si="59"/>
        <v>0.63344877700620672</v>
      </c>
      <c r="V140" s="7">
        <f t="shared" si="60"/>
        <v>0.84199843399991137</v>
      </c>
      <c r="W140" s="7">
        <f t="shared" si="61"/>
        <v>0.81063501085483569</v>
      </c>
      <c r="X140" s="7">
        <f t="shared" si="62"/>
        <v>0.72194497846253203</v>
      </c>
      <c r="Y140" s="7">
        <f t="shared" si="63"/>
        <v>0.94723549886656622</v>
      </c>
      <c r="Z140" s="7">
        <f t="shared" si="64"/>
        <v>16.553922348315499</v>
      </c>
      <c r="AC140" s="11" t="s">
        <v>36</v>
      </c>
      <c r="AE140">
        <v>19110091</v>
      </c>
      <c r="AF140">
        <v>34.608148120719811</v>
      </c>
      <c r="AH140" s="13">
        <f t="shared" si="74"/>
        <v>0.97312605749999836</v>
      </c>
      <c r="AI140" s="13">
        <f t="shared" si="65"/>
        <v>1.2785588336787557</v>
      </c>
      <c r="AJ140" s="13">
        <f t="shared" si="66"/>
        <v>1.5571880275674912</v>
      </c>
      <c r="AK140" s="13">
        <f t="shared" si="67"/>
        <v>1.7633268900077732</v>
      </c>
      <c r="AL140" s="13">
        <f t="shared" si="68"/>
        <v>1.4120219027676795</v>
      </c>
      <c r="AM140" s="13">
        <f t="shared" si="69"/>
        <v>1.8769003494221157</v>
      </c>
      <c r="AN140" s="13">
        <f t="shared" si="70"/>
        <v>1.8069880817942254</v>
      </c>
      <c r="AO140" s="13">
        <f t="shared" si="71"/>
        <v>1.6092889578224689</v>
      </c>
      <c r="AP140" s="13">
        <f t="shared" si="72"/>
        <v>2.1114844957156742</v>
      </c>
      <c r="AQ140" s="13">
        <f t="shared" si="73"/>
        <v>36.900380553276896</v>
      </c>
      <c r="AR140" s="13"/>
    </row>
    <row r="141" spans="1:44" x14ac:dyDescent="0.25">
      <c r="O141" s="10"/>
    </row>
    <row r="142" spans="1:44" x14ac:dyDescent="0.25">
      <c r="A142" t="s">
        <v>24</v>
      </c>
      <c r="B142" s="9">
        <f>SUM(B131:B140)</f>
        <v>2.1915200375572197</v>
      </c>
      <c r="C142" s="9">
        <f t="shared" ref="C142:K142" si="75">SUM(C131:C140)</f>
        <v>2.0482549326818855</v>
      </c>
      <c r="D142" s="9">
        <f t="shared" si="75"/>
        <v>2.3395496010265093</v>
      </c>
      <c r="E142" s="9">
        <f t="shared" si="75"/>
        <v>2.2382787498960388</v>
      </c>
      <c r="F142" s="9">
        <f t="shared" si="75"/>
        <v>2.1530362954136884</v>
      </c>
      <c r="G142" s="9">
        <f t="shared" si="75"/>
        <v>1.8716737362478839</v>
      </c>
      <c r="H142" s="9">
        <f t="shared" si="75"/>
        <v>1.6739778818131086</v>
      </c>
      <c r="I142" s="9">
        <f t="shared" si="75"/>
        <v>1.5999197354470456</v>
      </c>
      <c r="J142" s="9">
        <f t="shared" si="75"/>
        <v>1.7310515950992129</v>
      </c>
      <c r="K142" s="9">
        <f t="shared" si="75"/>
        <v>1.5297015050473162</v>
      </c>
      <c r="O142" t="s">
        <v>5</v>
      </c>
      <c r="Q142" s="7">
        <f>SUM(Q131:Q140)</f>
        <v>15.580475594937433</v>
      </c>
      <c r="R142" s="7">
        <f t="shared" ref="R142:Z142" si="76">SUM(R131:R140)</f>
        <v>9.4385573300790071</v>
      </c>
      <c r="S142" s="7">
        <f t="shared" si="76"/>
        <v>10.889757909434293</v>
      </c>
      <c r="T142" s="7">
        <f t="shared" si="76"/>
        <v>7.820624485988942</v>
      </c>
      <c r="U142" s="7">
        <f t="shared" si="76"/>
        <v>12.856726186754281</v>
      </c>
      <c r="V142" s="7">
        <f t="shared" si="76"/>
        <v>13.15566782165317</v>
      </c>
      <c r="W142" s="7">
        <f t="shared" si="76"/>
        <v>8.3682294824072443</v>
      </c>
      <c r="X142" s="7">
        <f t="shared" si="76"/>
        <v>4.9069661312018855</v>
      </c>
      <c r="Y142" s="7">
        <f t="shared" si="76"/>
        <v>7.4418518265640001</v>
      </c>
      <c r="Z142" s="7">
        <f t="shared" si="76"/>
        <v>18.737832512651377</v>
      </c>
      <c r="AE142" t="s">
        <v>43</v>
      </c>
      <c r="AG142" s="7"/>
      <c r="AH142" s="7">
        <f>SUM(AH131:AH140)</f>
        <v>1341.7450578409725</v>
      </c>
      <c r="AI142" s="7">
        <f t="shared" ref="AI142:AQ142" si="77">SUM(AI131:AI140)</f>
        <v>381.58335266325469</v>
      </c>
      <c r="AJ142" s="7">
        <f t="shared" si="77"/>
        <v>342.53936808576395</v>
      </c>
      <c r="AK142" s="7">
        <f t="shared" si="77"/>
        <v>565.28846851224625</v>
      </c>
      <c r="AL142" s="7">
        <f t="shared" si="77"/>
        <v>152.08230721301868</v>
      </c>
      <c r="AM142" s="7">
        <f t="shared" si="77"/>
        <v>159.34529007661007</v>
      </c>
      <c r="AN142" s="7">
        <f t="shared" si="77"/>
        <v>51.788139353472957</v>
      </c>
      <c r="AO142" s="7">
        <f t="shared" si="77"/>
        <v>31.928666964488833</v>
      </c>
      <c r="AP142" s="7">
        <f t="shared" si="77"/>
        <v>52.322132309555734</v>
      </c>
      <c r="AQ142" s="7">
        <f t="shared" si="77"/>
        <v>90.78903303196995</v>
      </c>
      <c r="AR142" s="7"/>
    </row>
    <row r="143" spans="1:44" x14ac:dyDescent="0.25">
      <c r="AH143" s="8">
        <v>34.570803571428563</v>
      </c>
      <c r="AI143" s="8">
        <v>-30.190892857142842</v>
      </c>
      <c r="AJ143" s="8">
        <v>304.88633928571437</v>
      </c>
      <c r="AK143" s="8">
        <v>27.115267857142893</v>
      </c>
      <c r="AL143" s="8">
        <v>206.77589285714276</v>
      </c>
      <c r="AM143" s="8">
        <v>261.30482142857142</v>
      </c>
      <c r="AN143" s="8">
        <v>412.97125000000005</v>
      </c>
      <c r="AO143" s="8">
        <v>235.62973214285711</v>
      </c>
      <c r="AP143" s="8">
        <v>701.23080357142828</v>
      </c>
      <c r="AQ143" s="8">
        <v>412.02794642857151</v>
      </c>
    </row>
    <row r="144" spans="1:44" x14ac:dyDescent="0.25">
      <c r="A144" t="s">
        <v>25</v>
      </c>
      <c r="B144" s="9">
        <f t="shared" ref="B144:K144" si="78">+B87/B88</f>
        <v>0.43210470942777152</v>
      </c>
      <c r="C144" s="9">
        <f t="shared" si="78"/>
        <v>0.47337752057510157</v>
      </c>
      <c r="D144" s="9">
        <f t="shared" si="78"/>
        <v>0.35558556313014866</v>
      </c>
      <c r="E144" s="9">
        <f t="shared" si="78"/>
        <v>0.38848685054902088</v>
      </c>
      <c r="F144" s="9">
        <f t="shared" si="78"/>
        <v>0.43094504275340612</v>
      </c>
      <c r="G144" s="9">
        <f t="shared" si="78"/>
        <v>0.52350877594130962</v>
      </c>
      <c r="H144" s="9">
        <f t="shared" si="78"/>
        <v>0.6160021762086344</v>
      </c>
      <c r="I144" s="9">
        <f t="shared" si="78"/>
        <v>0.64672299349414153</v>
      </c>
      <c r="J144" s="9">
        <f t="shared" si="78"/>
        <v>0.5859461102169794</v>
      </c>
      <c r="K144" s="9">
        <f t="shared" si="78"/>
        <v>0.71557008370484187</v>
      </c>
      <c r="Q144" t="s">
        <v>49</v>
      </c>
      <c r="AF144" t="s">
        <v>46</v>
      </c>
      <c r="AH144" s="13">
        <v>46.385204837555321</v>
      </c>
      <c r="AI144" s="13">
        <v>-11.520342116325674</v>
      </c>
      <c r="AJ144" s="13">
        <v>104.43557399691043</v>
      </c>
      <c r="AK144" s="13">
        <v>15.327948240263645</v>
      </c>
      <c r="AL144" s="13">
        <v>31.446954861746221</v>
      </c>
      <c r="AM144" s="13">
        <v>41.637692568952509</v>
      </c>
      <c r="AN144" s="13">
        <v>21.387012643977922</v>
      </c>
      <c r="AO144" s="13">
        <v>7.5233432445209942</v>
      </c>
      <c r="AP144" s="13">
        <v>36.689890884000356</v>
      </c>
      <c r="AQ144" s="13">
        <v>37.407618838398328</v>
      </c>
      <c r="AR144" s="13">
        <v>330.72089800000009</v>
      </c>
    </row>
    <row r="145" spans="2:37" x14ac:dyDescent="0.25">
      <c r="B145" s="9">
        <f>1/B144</f>
        <v>2.3142538791680423</v>
      </c>
      <c r="C145" s="9">
        <f t="shared" ref="C145:K145" si="79">1/C144</f>
        <v>2.1124788494077835</v>
      </c>
      <c r="D145" s="9">
        <f t="shared" si="79"/>
        <v>2.8122626554272898</v>
      </c>
      <c r="E145" s="9">
        <f t="shared" si="79"/>
        <v>2.5740896984975707</v>
      </c>
      <c r="F145" s="9">
        <f t="shared" si="79"/>
        <v>2.3204815017960807</v>
      </c>
      <c r="G145" s="9">
        <f t="shared" si="79"/>
        <v>1.9101876529231472</v>
      </c>
      <c r="H145" s="9">
        <f t="shared" si="79"/>
        <v>1.6233708883218441</v>
      </c>
      <c r="I145" s="9">
        <f t="shared" si="79"/>
        <v>1.5462570684199104</v>
      </c>
      <c r="J145" s="9">
        <f t="shared" si="79"/>
        <v>1.7066415879605275</v>
      </c>
      <c r="K145" s="9">
        <f t="shared" si="79"/>
        <v>1.3974871543294978</v>
      </c>
    </row>
    <row r="146" spans="2:37" x14ac:dyDescent="0.25">
      <c r="AF146" t="s">
        <v>48</v>
      </c>
    </row>
    <row r="147" spans="2:37" x14ac:dyDescent="0.25">
      <c r="AE147" t="s">
        <v>47</v>
      </c>
      <c r="AF147" t="s">
        <v>47</v>
      </c>
      <c r="AK147" t="s">
        <v>16</v>
      </c>
    </row>
    <row r="148" spans="2:37" x14ac:dyDescent="0.25">
      <c r="AC148" t="s">
        <v>26</v>
      </c>
      <c r="AE148">
        <v>330720897</v>
      </c>
      <c r="AF148" s="13">
        <f>+AE148/10^6</f>
        <v>330.72089699999998</v>
      </c>
      <c r="AG148" s="13">
        <f>SUM(AG149:AG158)</f>
        <v>330.72089800000009</v>
      </c>
      <c r="AH148" s="13">
        <f>SUM(AH149:AH158)</f>
        <v>4.6185277824406512E-14</v>
      </c>
      <c r="AK148" t="s">
        <v>45</v>
      </c>
    </row>
    <row r="149" spans="2:37" x14ac:dyDescent="0.25">
      <c r="AC149" t="s">
        <v>27</v>
      </c>
      <c r="AE149">
        <v>90700731</v>
      </c>
      <c r="AF149" s="13">
        <f t="shared" ref="AF149:AF158" si="80">+AE149/10^6</f>
        <v>90.700731000000005</v>
      </c>
      <c r="AG149" s="13">
        <v>46.385204837555321</v>
      </c>
      <c r="AH149" s="13">
        <f>+AG149-AF149</f>
        <v>-44.315526162444684</v>
      </c>
      <c r="AJ149" t="s">
        <v>27</v>
      </c>
      <c r="AK149" s="8">
        <v>34.570803571428563</v>
      </c>
    </row>
    <row r="150" spans="2:37" x14ac:dyDescent="0.25">
      <c r="AC150" t="s">
        <v>28</v>
      </c>
      <c r="AE150">
        <v>1140574</v>
      </c>
      <c r="AF150" s="13">
        <f t="shared" si="80"/>
        <v>1.140574</v>
      </c>
      <c r="AG150" s="13">
        <v>-11.520342116325674</v>
      </c>
      <c r="AH150" s="13">
        <f t="shared" ref="AH150:AH158" si="81">+AG150-AF150</f>
        <v>-12.660916116325673</v>
      </c>
      <c r="AJ150" t="s">
        <v>28</v>
      </c>
      <c r="AK150" s="8">
        <v>-30.190892857142842</v>
      </c>
    </row>
    <row r="151" spans="2:37" x14ac:dyDescent="0.25">
      <c r="AC151" t="s">
        <v>29</v>
      </c>
      <c r="AE151">
        <v>91179647</v>
      </c>
      <c r="AF151" s="13">
        <f t="shared" si="80"/>
        <v>91.179647000000003</v>
      </c>
      <c r="AG151" s="13">
        <v>104.43557399691043</v>
      </c>
      <c r="AH151" s="13">
        <f t="shared" si="81"/>
        <v>13.255926996910432</v>
      </c>
      <c r="AJ151" t="s">
        <v>29</v>
      </c>
      <c r="AK151" s="8">
        <v>304.88633928571437</v>
      </c>
    </row>
    <row r="152" spans="2:37" x14ac:dyDescent="0.25">
      <c r="AC152" t="s">
        <v>30</v>
      </c>
      <c r="AE152">
        <v>49635891</v>
      </c>
      <c r="AF152" s="13">
        <f t="shared" si="80"/>
        <v>49.635891000000001</v>
      </c>
      <c r="AG152" s="13">
        <v>15.327948240263645</v>
      </c>
      <c r="AH152" s="13">
        <f t="shared" si="81"/>
        <v>-34.307942759736356</v>
      </c>
      <c r="AJ152" t="s">
        <v>30</v>
      </c>
      <c r="AK152" s="8">
        <v>27.115267857142893</v>
      </c>
    </row>
    <row r="153" spans="2:37" x14ac:dyDescent="0.25">
      <c r="AC153" t="s">
        <v>31</v>
      </c>
      <c r="AE153">
        <v>9037853</v>
      </c>
      <c r="AF153" s="13">
        <f t="shared" si="80"/>
        <v>9.0378530000000001</v>
      </c>
      <c r="AG153" s="13">
        <v>31.446954861746221</v>
      </c>
      <c r="AH153" s="13">
        <f t="shared" si="81"/>
        <v>22.409101861746223</v>
      </c>
      <c r="AJ153" t="s">
        <v>31</v>
      </c>
      <c r="AK153" s="8">
        <v>206.77589285714276</v>
      </c>
    </row>
    <row r="154" spans="2:37" x14ac:dyDescent="0.25">
      <c r="AC154" s="11" t="s">
        <v>32</v>
      </c>
      <c r="AE154">
        <v>55259520</v>
      </c>
      <c r="AF154" s="13">
        <f t="shared" si="80"/>
        <v>55.259520000000002</v>
      </c>
      <c r="AG154" s="13">
        <v>41.637692568952509</v>
      </c>
      <c r="AH154" s="13">
        <f t="shared" si="81"/>
        <v>-13.621827431047492</v>
      </c>
      <c r="AJ154" s="11" t="s">
        <v>32</v>
      </c>
      <c r="AK154" s="8">
        <v>261.30482142857142</v>
      </c>
    </row>
    <row r="155" spans="2:37" x14ac:dyDescent="0.25">
      <c r="AC155" s="11" t="s">
        <v>33</v>
      </c>
      <c r="AE155">
        <v>10523742</v>
      </c>
      <c r="AF155" s="13">
        <f t="shared" si="80"/>
        <v>10.523742</v>
      </c>
      <c r="AG155" s="13">
        <v>21.387012643977922</v>
      </c>
      <c r="AH155" s="13">
        <f t="shared" si="81"/>
        <v>10.863270643977922</v>
      </c>
      <c r="AJ155" s="11" t="s">
        <v>33</v>
      </c>
      <c r="AK155" s="8">
        <v>412.97125000000005</v>
      </c>
    </row>
    <row r="156" spans="2:37" x14ac:dyDescent="0.25">
      <c r="AC156" t="s">
        <v>34</v>
      </c>
      <c r="AE156">
        <v>1418161</v>
      </c>
      <c r="AF156" s="13">
        <f t="shared" si="80"/>
        <v>1.418161</v>
      </c>
      <c r="AG156" s="13">
        <v>7.5233432445209942</v>
      </c>
      <c r="AH156" s="13">
        <f t="shared" si="81"/>
        <v>6.1051822445209947</v>
      </c>
      <c r="AJ156" t="s">
        <v>34</v>
      </c>
      <c r="AK156" s="8">
        <v>235.62973214285711</v>
      </c>
    </row>
    <row r="157" spans="2:37" x14ac:dyDescent="0.25">
      <c r="AC157" t="s">
        <v>35</v>
      </c>
      <c r="AE157">
        <v>2714688</v>
      </c>
      <c r="AF157" s="13">
        <f t="shared" si="80"/>
        <v>2.7146880000000002</v>
      </c>
      <c r="AG157" s="13">
        <v>36.689890884000356</v>
      </c>
      <c r="AH157" s="13">
        <f t="shared" si="81"/>
        <v>33.975202884000353</v>
      </c>
      <c r="AJ157" t="s">
        <v>35</v>
      </c>
      <c r="AK157" s="8">
        <v>701.23080357142828</v>
      </c>
    </row>
    <row r="158" spans="2:37" x14ac:dyDescent="0.25">
      <c r="AC158" s="11" t="s">
        <v>36</v>
      </c>
      <c r="AE158">
        <v>19110091</v>
      </c>
      <c r="AF158" s="13">
        <f t="shared" si="80"/>
        <v>19.110091000000001</v>
      </c>
      <c r="AG158" s="13">
        <v>37.407618838398328</v>
      </c>
      <c r="AH158" s="13">
        <f t="shared" si="81"/>
        <v>18.297527838398327</v>
      </c>
      <c r="AJ158" s="11" t="s">
        <v>36</v>
      </c>
      <c r="AK158" s="8">
        <v>412.02794642857151</v>
      </c>
    </row>
    <row r="1048576" spans="8:8" x14ac:dyDescent="0.25">
      <c r="H1048576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2020-05-14T12:18:43Z</dcterms:created>
  <dcterms:modified xsi:type="dcterms:W3CDTF">2020-06-17T14:45:17Z</dcterms:modified>
</cp:coreProperties>
</file>