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oesf\Dropbox\Uni\EECT6325S25\"/>
    </mc:Choice>
  </mc:AlternateContent>
  <xr:revisionPtr revIDLastSave="0" documentId="13_ncr:1_{E57397EB-F4B5-44F4-8A8B-409987B64D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G9" i="2"/>
  <c r="H9" i="2" s="1"/>
  <c r="G3" i="2"/>
  <c r="H3" i="2" s="1"/>
  <c r="G4" i="2"/>
  <c r="H4" i="2" s="1"/>
  <c r="G5" i="2"/>
  <c r="H5" i="2" s="1"/>
  <c r="G6" i="2"/>
  <c r="H6" i="2" s="1"/>
  <c r="G8" i="2"/>
  <c r="H8" i="2" s="1"/>
  <c r="G2" i="2"/>
  <c r="H2" i="2" s="1"/>
  <c r="F11" i="2"/>
  <c r="G11" i="2" s="1"/>
  <c r="H11" i="2" s="1"/>
  <c r="F10" i="2" l="1"/>
  <c r="G10" i="2" s="1"/>
  <c r="H10" i="2" s="1"/>
  <c r="F7" i="2"/>
  <c r="F13" i="2" l="1"/>
  <c r="G7" i="2"/>
  <c r="G13" i="2" l="1"/>
  <c r="H7" i="2"/>
  <c r="H13" i="2"/>
</calcChain>
</file>

<file path=xl/sharedStrings.xml><?xml version="1.0" encoding="utf-8"?>
<sst xmlns="http://schemas.openxmlformats.org/spreadsheetml/2006/main" count="9" uniqueCount="9">
  <si>
    <t>area</t>
  </si>
  <si>
    <t>delay</t>
  </si>
  <si>
    <t>AEDP</t>
  </si>
  <si>
    <t>competition points</t>
  </si>
  <si>
    <t>penalties</t>
  </si>
  <si>
    <t>comp-penalties</t>
  </si>
  <si>
    <t>curved</t>
  </si>
  <si>
    <t>Median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</si>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</sst>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89609-8329-44C2-BBC0-E56984BCC3BD}">
  <dimension ref="A1:H13"/>
  <sheetViews>
    <sheetView tabSelected="1" zoomScaleNormal="100" workbookViewId="0">
      <selection activeCell="K16" sqref="K16"/>
    </sheetView>
  </sheetViews>
  <sheetFormatPr defaultRowHeight="15" x14ac:dyDescent="0.25"/>
  <cols>
    <col min="1" max="1" width="16.28515625" style="1" customWidth="1"/>
    <col min="2" max="2" width="9.140625" style="1"/>
    <col min="3" max="3" width="9" style="1" bestFit="1" customWidth="1"/>
    <col min="4" max="4" width="8" style="1" bestFit="1" customWidth="1"/>
    <col min="5" max="5" width="18.140625" style="1" bestFit="1" customWidth="1"/>
    <col min="6" max="6" width="9.28515625" style="1" bestFit="1" customWidth="1"/>
    <col min="7" max="7" width="15" style="1" bestFit="1" customWidth="1"/>
    <col min="8" max="8" width="7" style="1" bestFit="1" customWidth="1"/>
    <col min="9" max="16384" width="9.140625" style="1"/>
  </cols>
  <sheetData>
    <row r="1" spans="1:8" x14ac:dyDescent="0.25">
      <c r="A1" s="2" t="s">
        <v>0</v>
      </c>
      <c r="B1" s="2" t="s">
        <v>8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customFormat="1" x14ac:dyDescent="0.25">
      <c r="A2">
        <v>7.2553200000000002</v>
      </c>
      <c r="B2">
        <v>120.75320000000001</v>
      </c>
      <c r="C2">
        <v>111.33320000000001</v>
      </c>
      <c r="D2" s="4">
        <v>97530</v>
      </c>
      <c r="E2">
        <v>100</v>
      </c>
      <c r="F2">
        <v>5</v>
      </c>
      <c r="G2">
        <f t="shared" ref="G2:G11" si="0">E2-F2</f>
        <v>95</v>
      </c>
      <c r="H2">
        <f>G2+2.5</f>
        <v>97.5</v>
      </c>
    </row>
    <row r="3" spans="1:8" customFormat="1" x14ac:dyDescent="0.25">
      <c r="A3">
        <v>3.77</v>
      </c>
      <c r="B3">
        <v>300</v>
      </c>
      <c r="C3">
        <v>142</v>
      </c>
      <c r="D3">
        <v>160000</v>
      </c>
      <c r="E3">
        <v>95</v>
      </c>
      <c r="F3">
        <v>0</v>
      </c>
      <c r="G3">
        <f t="shared" si="0"/>
        <v>95</v>
      </c>
      <c r="H3">
        <f t="shared" ref="H3:H11" si="1">G3+2.5</f>
        <v>97.5</v>
      </c>
    </row>
    <row r="4" spans="1:8" customFormat="1" x14ac:dyDescent="0.25">
      <c r="A4" s="2">
        <v>4.9589999999999996</v>
      </c>
      <c r="B4" s="2">
        <v>306.98</v>
      </c>
      <c r="C4" s="2">
        <v>137.15</v>
      </c>
      <c r="D4" s="5">
        <v>208785.3</v>
      </c>
      <c r="E4" s="1">
        <v>93</v>
      </c>
      <c r="F4" s="2">
        <v>0</v>
      </c>
      <c r="G4">
        <f t="shared" si="0"/>
        <v>93</v>
      </c>
      <c r="H4">
        <f t="shared" si="1"/>
        <v>95.5</v>
      </c>
    </row>
    <row r="5" spans="1:8" customFormat="1" x14ac:dyDescent="0.25">
      <c r="A5">
        <v>5356800</v>
      </c>
      <c r="B5">
        <v>-466.5</v>
      </c>
      <c r="C5">
        <v>125.1</v>
      </c>
      <c r="D5" s="4">
        <v>312530</v>
      </c>
      <c r="E5">
        <v>90</v>
      </c>
      <c r="F5">
        <v>5</v>
      </c>
      <c r="G5">
        <f t="shared" si="0"/>
        <v>85</v>
      </c>
      <c r="H5">
        <f t="shared" si="1"/>
        <v>87.5</v>
      </c>
    </row>
    <row r="6" spans="1:8" s="3" customFormat="1" x14ac:dyDescent="0.25">
      <c r="A6">
        <v>9.26</v>
      </c>
      <c r="B6">
        <v>478</v>
      </c>
      <c r="C6">
        <v>104</v>
      </c>
      <c r="D6" s="4">
        <v>456103.77600000001</v>
      </c>
      <c r="E6">
        <v>88</v>
      </c>
      <c r="F6">
        <v>0</v>
      </c>
      <c r="G6">
        <f t="shared" si="0"/>
        <v>88</v>
      </c>
      <c r="H6">
        <f t="shared" si="1"/>
        <v>90.5</v>
      </c>
    </row>
    <row r="7" spans="1:8" x14ac:dyDescent="0.25">
      <c r="A7">
        <v>9.2100000000000009</v>
      </c>
      <c r="B7">
        <v>151.66999999999999</v>
      </c>
      <c r="C7">
        <v>366</v>
      </c>
      <c r="D7" s="4">
        <v>511258.34</v>
      </c>
      <c r="E7">
        <v>86</v>
      </c>
      <c r="F7">
        <f>E7*0.33</f>
        <v>28.380000000000003</v>
      </c>
      <c r="G7">
        <f t="shared" si="0"/>
        <v>57.62</v>
      </c>
      <c r="H7">
        <f t="shared" si="1"/>
        <v>60.12</v>
      </c>
    </row>
    <row r="8" spans="1:8" customFormat="1" x14ac:dyDescent="0.25">
      <c r="A8">
        <v>8.5839999999999996</v>
      </c>
      <c r="B8">
        <v>462.53</v>
      </c>
      <c r="C8">
        <v>137.59</v>
      </c>
      <c r="D8" s="4">
        <v>545000</v>
      </c>
      <c r="E8">
        <v>84</v>
      </c>
      <c r="F8">
        <v>0</v>
      </c>
      <c r="G8">
        <f t="shared" si="0"/>
        <v>84</v>
      </c>
      <c r="H8">
        <f t="shared" si="1"/>
        <v>86.5</v>
      </c>
    </row>
    <row r="9" spans="1:8" customFormat="1" x14ac:dyDescent="0.25">
      <c r="A9">
        <v>34.118000000000002</v>
      </c>
      <c r="B9">
        <v>157.9196</v>
      </c>
      <c r="C9">
        <v>102.4915</v>
      </c>
      <c r="D9" s="4">
        <v>552199</v>
      </c>
      <c r="E9">
        <v>83</v>
      </c>
      <c r="F9">
        <v>5</v>
      </c>
      <c r="G9">
        <f t="shared" si="0"/>
        <v>78</v>
      </c>
      <c r="H9">
        <f t="shared" si="1"/>
        <v>80.5</v>
      </c>
    </row>
    <row r="10" spans="1:8" customFormat="1" x14ac:dyDescent="0.25">
      <c r="A10">
        <v>1.992</v>
      </c>
      <c r="B10">
        <v>436.7</v>
      </c>
      <c r="C10">
        <v>937.3</v>
      </c>
      <c r="D10" s="4">
        <v>813000</v>
      </c>
      <c r="E10">
        <v>80</v>
      </c>
      <c r="F10">
        <f>E10*0.34+5</f>
        <v>32.200000000000003</v>
      </c>
      <c r="G10">
        <f t="shared" si="0"/>
        <v>47.8</v>
      </c>
      <c r="H10">
        <f t="shared" si="1"/>
        <v>50.3</v>
      </c>
    </row>
    <row r="11" spans="1:8" customFormat="1" x14ac:dyDescent="0.25">
      <c r="A11">
        <v>9.5399999999999991</v>
      </c>
      <c r="B11">
        <v>398</v>
      </c>
      <c r="C11">
        <v>965</v>
      </c>
      <c r="D11">
        <v>3820000</v>
      </c>
      <c r="E11">
        <v>70</v>
      </c>
      <c r="F11">
        <f>E11*0.41+5</f>
        <v>33.700000000000003</v>
      </c>
      <c r="G11">
        <f t="shared" si="0"/>
        <v>36.299999999999997</v>
      </c>
      <c r="H11">
        <f t="shared" si="1"/>
        <v>38.799999999999997</v>
      </c>
    </row>
    <row r="13" spans="1:8" x14ac:dyDescent="0.25">
      <c r="A13" s="1" t="s">
        <v>7</v>
      </c>
      <c r="E13" s="2">
        <f>MEDIAN(E2:E11)</f>
        <v>87</v>
      </c>
      <c r="F13" s="2">
        <f t="shared" ref="F13:H13" si="2">MEDIAN(F2:F11)</f>
        <v>5</v>
      </c>
      <c r="G13" s="2">
        <f t="shared" si="2"/>
        <v>84.5</v>
      </c>
      <c r="H13" s="2">
        <f t="shared" si="2"/>
        <v>87</v>
      </c>
    </row>
  </sheetData>
  <sortState xmlns:xlrd2="http://schemas.microsoft.com/office/spreadsheetml/2017/richdata2" ref="A2:H11">
    <sortCondition ref="D2:D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Qi, Tianxi</dc:creator>
  <cp:lastModifiedBy>Friedman, Joseph</cp:lastModifiedBy>
  <dcterms:created xsi:type="dcterms:W3CDTF">2015-06-05T18:17:20Z</dcterms:created>
  <dcterms:modified xsi:type="dcterms:W3CDTF">2025-03-23T23:14:39Z</dcterms:modified>
</cp:coreProperties>
</file>