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bookViews>
  <sheets>
    <sheet name="System Parameters"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<sst xmlns="http://schemas.openxmlformats.org/spreadsheetml/2006/main" count="73" uniqueCount="56">
  <si>
    <t>System Parameters (defined by hardware)</t>
  </si>
  <si>
    <t>Profiles (usage of each component mode - defined by software and usage)</t>
  </si>
  <si>
    <t>form the datasheets</t>
  </si>
  <si>
    <t>"off"</t>
  </si>
  <si>
    <t>"sensing"</t>
  </si>
  <si>
    <t>"interactive"</t>
  </si>
  <si>
    <t>Processor(same)</t>
  </si>
  <si>
    <t>https://files.seeedstudio.com/wiki/SeeedStudio-XIAO-ESP32S3/res/esp32-s3_datasheet.pdf</t>
  </si>
  <si>
    <t>Active</t>
  </si>
  <si>
    <t>mW</t>
  </si>
  <si>
    <t>Idle</t>
  </si>
  <si>
    <t>Sleep</t>
  </si>
  <si>
    <t>LED</t>
  </si>
  <si>
    <t>https://cdn-shop.adafruit.com/datasheets/WS2812B.pdf</t>
  </si>
  <si>
    <t>On</t>
  </si>
  <si>
    <t>Stepper Motor</t>
  </si>
  <si>
    <t>https://agr.ucoz.lv/files/SP_X27_e_C.pdf</t>
  </si>
  <si>
    <t>Off</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</si>
  <si>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</si>
  <si>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</si>
  <si>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</si>
  <si>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</si>
  <si>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</si>
  <si>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</si>
  <si>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</si>
  <si>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</si>
  <si>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</si>
  <si>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</si>
  <si>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</si>
  <si>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</si>
  <si>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</si>
  <si>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</si>
  <si>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</si>
  <si>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</si>
  <si>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</si>
  <si>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</si>
  <si>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</si>
  <si>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</si>
  <si>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</si>
  <si>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</si>
  <si>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r>
      <t>How did you determine your "days of use" metric ?</t>
    </r>
    <r>
      <rPr>
        <sz val="10"/>
        <color rgb="FF000000"/>
        <rFont val="Arial"/>
        <charset val="134"/>
        <scheme val="minor"/>
      </rPr>
      <t xml:space="preserve">
My "days of use" metric was determined by dividing the effective battery capacity, which is now 1336.5 mWh, by the total power consumption in the "off" profile (1 mW), resulting in a maximum time of 1336.5 hours. To translate this into days, I divided by the number of hours the device is typically used per day, which is one hour, resulting in 3.90 days of use.
</t>
    </r>
    <r>
      <rPr>
        <b/>
        <sz val="10"/>
        <color rgb="FF000000"/>
        <rFont val="Arial"/>
        <charset val="134"/>
        <scheme val="minor"/>
      </rPr>
      <t>What do you think is the optimum size for the battery in your device ?</t>
    </r>
    <r>
      <rPr>
        <sz val="10"/>
        <color rgb="FF000000"/>
        <rFont val="Arial"/>
        <charset val="134"/>
        <scheme val="minor"/>
      </rPr>
      <t xml:space="preserve">
Considering the updated 650 mAh battery capacity and a nominal voltage of 3.7V, I find this to be an optimal size for the battery in the device. It provides a good balance between operational time and physical size, ensuring the device remains portable while offering extended use between charges.
</t>
    </r>
    <r>
      <rPr>
        <b/>
        <sz val="10"/>
        <color rgb="FF000000"/>
        <rFont val="Arial"/>
        <charset val="134"/>
        <scheme val="minor"/>
      </rPr>
      <t>What hardware/software/cost/effort tradeoffs could you make to improve the user experience ?</t>
    </r>
    <r>
      <rPr>
        <sz val="10"/>
        <color rgb="FF000000"/>
        <rFont val="Arial"/>
        <charset val="134"/>
        <scheme val="minor"/>
      </rPr>
      <t xml:space="preserve">
To further enhance the user experience, I could consider the following trade-offs: I could optimize the power management circuitry or use more energy-efficient components to reduce the power draw, potentially allowing for a smaller battery to be used while maintaining the same operational duration.For software I could implement more aggressive power-saving features or more intelligent sensing algorithms that activate components only when necessary. The increased capacity of the battery might add to the cost, but the longer operational time between charges could be a strong selling point to users. 
</t>
    </r>
  </si>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</sst>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4">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u/>
      <sz val="11"/>
      <color rgb="FF0000FF"/>
      <name val="Arial"/>
      <charset val="0"/>
      <scheme val="minor"/>
    </font>
    <font>
      <b/>
      <sz val="10"/>
      <color rgb="FF000000"/>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5"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6" borderId="12" applyNumberFormat="0" applyAlignment="0" applyProtection="0">
      <alignment vertical="center"/>
    </xf>
    <xf numFmtId="0" fontId="14" fillId="7" borderId="13" applyNumberFormat="0" applyAlignment="0" applyProtection="0">
      <alignment vertical="center"/>
    </xf>
    <xf numFmtId="0" fontId="15" fillId="7" borderId="12" applyNumberFormat="0" applyAlignment="0" applyProtection="0">
      <alignment vertical="center"/>
    </xf>
    <xf numFmtId="0" fontId="16" fillId="8"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9">
    <xf numFmtId="0" fontId="0" fillId="0" borderId="0" xfId="0" applyFont="1" applyAlignment="1"/>
    <xf numFmtId="0" fontId="1" fillId="0" borderId="0" xfId="0" applyFont="1" applyAlignment="1"/>
    <xf numFmtId="0" fontId="1" fillId="0" borderId="0" xfId="0" applyFont="1"/>
    <xf numFmtId="9" fontId="1" fillId="0" borderId="0" xfId="0" applyNumberFormat="1" applyFont="1"/>
    <xf numFmtId="10" fontId="1" fillId="0" borderId="0" xfId="0" applyNumberFormat="1" applyFont="1"/>
    <xf numFmtId="0" fontId="1" fillId="0" borderId="1" xfId="0" applyFont="1" applyBorder="1"/>
    <xf numFmtId="0" fontId="1" fillId="0" borderId="2" xfId="0" applyFont="1" applyBorder="1"/>
    <xf numFmtId="0" fontId="2" fillId="0" borderId="3" xfId="0" applyFont="1" applyBorder="1" applyAlignment="1"/>
    <xf numFmtId="0" fontId="2" fillId="0" borderId="0" xfId="0" applyFont="1" applyAlignment="1"/>
    <xf numFmtId="0" fontId="1" fillId="0" borderId="3" xfId="0" applyFont="1" applyBorder="1"/>
    <xf numFmtId="0" fontId="3" fillId="0" borderId="0" xfId="0" applyFont="1" applyAlignment="1"/>
    <xf numFmtId="0" fontId="4" fillId="0" borderId="3" xfId="6" applyBorder="1" applyAlignment="1"/>
    <xf numFmtId="0" fontId="3" fillId="2" borderId="0" xfId="0" applyFont="1" applyFill="1" applyAlignment="1"/>
    <xf numFmtId="9" fontId="1" fillId="2" borderId="0" xfId="0" applyNumberFormat="1" applyFont="1" applyFill="1" applyAlignment="1"/>
    <xf numFmtId="9" fontId="3" fillId="2" borderId="0" xfId="0" applyNumberFormat="1" applyFont="1" applyFill="1" applyAlignment="1"/>
    <xf numFmtId="0" fontId="1" fillId="0" borderId="3" xfId="0" applyFont="1" applyBorder="1" applyAlignment="1"/>
    <xf numFmtId="0" fontId="1" fillId="2" borderId="0" xfId="0" applyFont="1" applyFill="1" applyAlignment="1"/>
    <xf numFmtId="0" fontId="1" fillId="0" borderId="4" xfId="0" applyFont="1" applyBorder="1"/>
    <xf numFmtId="0" fontId="1" fillId="0" borderId="5" xfId="0" applyFont="1" applyBorder="1"/>
    <xf numFmtId="0" fontId="5" fillId="0" borderId="0" xfId="0" applyFont="1" applyAlignment="1">
      <alignment horizontal="left" wrapText="1"/>
    </xf>
    <xf numFmtId="0" fontId="0" fillId="0" borderId="0" xfId="0" applyFont="1" applyAlignment="1">
      <alignment horizontal="left"/>
    </xf>
    <xf numFmtId="0" fontId="1" fillId="0" borderId="6" xfId="0" applyFont="1" applyBorder="1"/>
    <xf numFmtId="0" fontId="1" fillId="0" borderId="7" xfId="0" applyFont="1" applyBorder="1"/>
    <xf numFmtId="0" fontId="1" fillId="3" borderId="0" xfId="0" applyFont="1" applyFill="1" applyAlignment="1"/>
    <xf numFmtId="0" fontId="1" fillId="3" borderId="0" xfId="0" applyFont="1" applyFill="1"/>
    <xf numFmtId="176" fontId="1" fillId="3" borderId="0" xfId="0" applyNumberFormat="1" applyFont="1" applyFill="1"/>
    <xf numFmtId="0" fontId="2" fillId="4" borderId="0" xfId="0" applyFont="1" applyFill="1" applyAlignment="1"/>
    <xf numFmtId="2" fontId="2" fillId="4" borderId="0" xfId="0" applyNumberFormat="1" applyFont="1" applyFill="1"/>
    <xf numFmtId="0" fontId="1" fillId="0" borderId="8" xfId="0"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0.0233637225108647</c:v>
                </c:pt>
                <c:pt idx="1">
                  <c:v>0.0137024729187347</c:v>
                </c:pt>
                <c:pt idx="2">
                  <c:v>0.00341756199671073</c:v>
                </c:pt>
                <c:pt idx="3">
                  <c:v>0.00634090957777267</c:v>
                </c:pt>
                <c:pt idx="4">
                  <c:v>0.0469345456976666</c:v>
                </c:pt>
                <c:pt idx="5">
                  <c:v>4.25742068443924e-6</c:v>
                </c:pt>
                <c:pt idx="6">
                  <c:v>0</c:v>
                </c:pt>
                <c:pt idx="7">
                  <c:v>0</c:v>
                </c:pt>
                <c:pt idx="8">
                  <c:v>0</c:v>
                </c:pt>
                <c:pt idx="9">
                  <c:v>0.00832814612891464</c:v>
                </c:pt>
                <c:pt idx="10">
                  <c:v>0.000681648737884677</c:v>
                </c:pt>
                <c:pt idx="11">
                  <c:v>0.00017032510805004</c:v>
                </c:pt>
              </c:numCache>
            </c:numRef>
          </c:val>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983179679"/>
        <c:crosses val="autoZero"/>
        <c:auto val="1"/>
        <c:lblAlgn val="ctr"/>
        <c:lblOffset val="100"/>
        <c:noMultiLvlLbl val="0"/>
      </c:catAx>
      <c:valAx>
        <c:axId val="1983179679"/>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044070821"/>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0.0233637225108647</c:v>
                </c:pt>
                <c:pt idx="1">
                  <c:v>0.0137024729187347</c:v>
                </c:pt>
                <c:pt idx="2">
                  <c:v>0.00341756199671073</c:v>
                </c:pt>
                <c:pt idx="3">
                  <c:v>0.00634090957777267</c:v>
                </c:pt>
                <c:pt idx="4">
                  <c:v>0.0469345456976666</c:v>
                </c:pt>
                <c:pt idx="5">
                  <c:v>4.25742068443924e-6</c:v>
                </c:pt>
                <c:pt idx="6">
                  <c:v>0</c:v>
                </c:pt>
                <c:pt idx="7">
                  <c:v>0</c:v>
                </c:pt>
                <c:pt idx="8">
                  <c:v>0</c:v>
                </c:pt>
                <c:pt idx="9">
                  <c:v>0.00832814612891464</c:v>
                </c:pt>
                <c:pt idx="10">
                  <c:v>0.000681648737884677</c:v>
                </c:pt>
                <c:pt idx="11">
                  <c:v>0.00017032510805004</c:v>
                </c:pt>
              </c:numCache>
            </c:numRef>
          </c:val>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513593921"/>
        <c:crosses val="autoZero"/>
        <c:auto val="1"/>
        <c:lblAlgn val="ctr"/>
        <c:lblOffset val="100"/>
        <c:noMultiLvlLbl val="0"/>
      </c:catAx>
      <c:valAx>
        <c:axId val="51359392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21209165"/>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10</xdr:col>
      <xdr:colOff>0</xdr:colOff>
      <xdr:row>0</xdr:row>
      <xdr:rowOff>180975</xdr:rowOff>
    </xdr:from>
    <xdr:ext cx="6743700" cy="4171950"/>
    <xdr:graphicFrame>
      <xdr:nvGraphicFramePr>
        <xdr:cNvPr id="2" name="Chart 1" title="Chart"/>
        <xdr:cNvGraphicFramePr/>
      </xdr:nvGraphicFramePr>
      <xdr:xfrm>
        <a:off x="9204325" y="180975"/>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361950</xdr:colOff>
      <xdr:row>8</xdr:row>
      <xdr:rowOff>95250</xdr:rowOff>
    </xdr:from>
    <xdr:ext cx="3086100" cy="638175"/>
    <xdr:sp>
      <xdr:nvSpPr>
        <xdr:cNvPr id="3" name="Shape 3"/>
        <xdr:cNvSpPr txBox="1"/>
      </xdr:nvSpPr>
      <xdr:spPr>
        <a:xfrm>
          <a:off x="11330305" y="1695450"/>
          <a:ext cx="3086100" cy="63817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“Days of use” changes by x %</a:t>
          </a:r>
          <a:endParaRPr sz="1400"/>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657225</xdr:colOff>
      <xdr:row>2</xdr:row>
      <xdr:rowOff>171450</xdr:rowOff>
    </xdr:from>
    <xdr:ext cx="6743700" cy="4171950"/>
    <xdr:graphicFrame>
      <xdr:nvGraphicFramePr>
        <xdr:cNvPr id="2" name="Chart 2" title="Chart"/>
        <xdr:cNvGraphicFramePr/>
      </xdr:nvGraphicFramePr>
      <xdr:xfrm>
        <a:off x="657225" y="571500"/>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xdr:nvSpPr>
        <xdr:cNvPr id="4" name="Shape 4"/>
        <xdr:cNvSpPr txBox="1"/>
      </xdr:nvSpPr>
      <xdr:spPr>
        <a:xfrm>
          <a:off x="3208020" y="1847850"/>
          <a:ext cx="3371850" cy="8477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cdn-shop.adafruit.com/datasheets/WS2812B.pdf" TargetMode="External"/><Relationship Id="rId3" Type="http://schemas.openxmlformats.org/officeDocument/2006/relationships/hyperlink" Target="https://agr.ucoz.lv/files/SP_X27_e_C.pdf" TargetMode="External"/><Relationship Id="rId2" Type="http://schemas.openxmlformats.org/officeDocument/2006/relationships/hyperlink" Target="https://files.seeedstudio.com/wiki/SeeedStudio-XIAO-ESP32S3/res/esp32-s3_datasheet.pdf"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Q54"/>
  <sheetViews>
    <sheetView tabSelected="1" zoomScale="70" zoomScaleNormal="70" workbookViewId="0">
      <selection activeCell="C26" sqref="C26"/>
    </sheetView>
  </sheetViews>
  <sheetFormatPr defaultColWidth="12.6272727272727" defaultRowHeight="15.75" customHeight="1"/>
  <cols>
    <col min="1" max="1" width="18" customWidth="1"/>
    <col min="5" max="5" width="12.7545454545455" customWidth="1"/>
  </cols>
  <sheetData>
    <row r="2" customHeight="1" spans="1:9">
      <c r="A2" s="5"/>
      <c r="B2" s="6"/>
      <c r="C2" s="6"/>
      <c r="D2" s="6"/>
      <c r="E2" s="6"/>
      <c r="F2" s="6"/>
      <c r="G2" s="6"/>
      <c r="H2" s="6"/>
      <c r="I2" s="21"/>
    </row>
    <row r="3" customHeight="1" spans="1:9">
      <c r="A3" s="7" t="s">
        <v>0</v>
      </c>
      <c r="E3" s="8" t="s">
        <v>1</v>
      </c>
      <c r="I3" s="22"/>
    </row>
    <row r="4" customHeight="1" spans="1:9">
      <c r="A4" s="9"/>
      <c r="B4" s="10" t="s">
        <v>2</v>
      </c>
      <c r="I4" s="22"/>
    </row>
    <row r="5" customHeight="1" spans="1:9">
      <c r="A5" s="9"/>
      <c r="E5" s="1" t="s">
        <v>3</v>
      </c>
      <c r="F5" s="1" t="s">
        <v>4</v>
      </c>
      <c r="G5" s="1" t="s">
        <v>5</v>
      </c>
      <c r="I5" s="22"/>
    </row>
    <row r="6" customHeight="1" spans="1:9">
      <c r="A6" s="7" t="s">
        <v>6</v>
      </c>
      <c r="I6" s="22"/>
    </row>
    <row r="7" customHeight="1" spans="1:9">
      <c r="A7" s="11" t="s">
        <v>7</v>
      </c>
      <c r="B7" s="12"/>
      <c r="C7" s="1"/>
      <c r="E7" s="13"/>
      <c r="F7" s="14"/>
      <c r="G7" s="13"/>
      <c r="I7" s="22"/>
    </row>
    <row r="8" customHeight="1" spans="1:9">
      <c r="A8" s="15" t="s">
        <v>8</v>
      </c>
      <c r="B8" s="12">
        <v>65</v>
      </c>
      <c r="C8" s="1" t="s">
        <v>9</v>
      </c>
      <c r="E8" s="13">
        <v>0</v>
      </c>
      <c r="F8" s="14">
        <v>0.2</v>
      </c>
      <c r="G8" s="13">
        <v>0.25</v>
      </c>
      <c r="I8" s="22"/>
    </row>
    <row r="9" customHeight="1" spans="1:9">
      <c r="A9" s="15" t="s">
        <v>10</v>
      </c>
      <c r="B9" s="16">
        <v>10</v>
      </c>
      <c r="C9" s="1" t="s">
        <v>9</v>
      </c>
      <c r="E9" s="13">
        <v>0</v>
      </c>
      <c r="F9" s="14">
        <v>0.8</v>
      </c>
      <c r="G9" s="13">
        <v>0.75</v>
      </c>
      <c r="I9" s="22"/>
    </row>
    <row r="10" customHeight="1" spans="1:9">
      <c r="A10" s="15" t="s">
        <v>11</v>
      </c>
      <c r="B10" s="16">
        <v>1</v>
      </c>
      <c r="C10" s="1" t="s">
        <v>9</v>
      </c>
      <c r="E10" s="13">
        <v>1</v>
      </c>
      <c r="F10" s="13">
        <v>0</v>
      </c>
      <c r="G10" s="13">
        <v>0</v>
      </c>
      <c r="I10" s="22"/>
    </row>
    <row r="11" customHeight="1" spans="1:9">
      <c r="A11" s="9"/>
      <c r="I11" s="22"/>
    </row>
    <row r="12" customHeight="1" spans="1:9">
      <c r="A12" s="7" t="s">
        <v>12</v>
      </c>
      <c r="I12" s="22"/>
    </row>
    <row r="13" customHeight="1" spans="1:9">
      <c r="A13" s="11" t="s">
        <v>13</v>
      </c>
      <c r="B13" s="16"/>
      <c r="C13" s="1"/>
      <c r="E13" s="13"/>
      <c r="F13" s="13"/>
      <c r="G13" s="13"/>
      <c r="I13" s="22"/>
    </row>
    <row r="14" customHeight="1" spans="1:9">
      <c r="A14" s="15" t="s">
        <v>14</v>
      </c>
      <c r="B14" s="16">
        <v>74</v>
      </c>
      <c r="C14" s="1" t="s">
        <v>9</v>
      </c>
      <c r="E14" s="13">
        <v>0</v>
      </c>
      <c r="F14" s="13">
        <v>0.05</v>
      </c>
      <c r="G14" s="13">
        <v>0.05</v>
      </c>
      <c r="I14" s="22"/>
    </row>
    <row r="15" customHeight="1" spans="1:9">
      <c r="A15" s="9"/>
      <c r="I15" s="22"/>
    </row>
    <row r="16" customHeight="1" spans="1:9">
      <c r="A16" s="9"/>
      <c r="I16" s="22"/>
    </row>
    <row r="17" customHeight="1" spans="1:9">
      <c r="A17" s="7" t="s">
        <v>15</v>
      </c>
      <c r="I17" s="22"/>
    </row>
    <row r="18" customHeight="1" spans="1:9">
      <c r="A18" s="11" t="s">
        <v>16</v>
      </c>
      <c r="B18" s="16"/>
      <c r="C18" s="1"/>
      <c r="E18" s="13"/>
      <c r="F18" s="13"/>
      <c r="G18" s="13"/>
      <c r="I18" s="22"/>
    </row>
    <row r="19" customHeight="1" spans="1:9">
      <c r="A19" s="15" t="s">
        <v>14</v>
      </c>
      <c r="B19" s="16">
        <v>52.65</v>
      </c>
      <c r="C19" s="1" t="s">
        <v>9</v>
      </c>
      <c r="E19" s="13">
        <v>0</v>
      </c>
      <c r="F19" s="13">
        <v>0.5</v>
      </c>
      <c r="G19" s="13">
        <v>0.5</v>
      </c>
      <c r="I19" s="22"/>
    </row>
    <row r="20" customHeight="1" spans="1:9">
      <c r="A20" s="15" t="s">
        <v>10</v>
      </c>
      <c r="B20" s="16">
        <v>0.005</v>
      </c>
      <c r="C20" s="1" t="s">
        <v>9</v>
      </c>
      <c r="E20" s="13">
        <v>0</v>
      </c>
      <c r="F20" s="13">
        <v>0.5</v>
      </c>
      <c r="G20" s="13">
        <v>0.5</v>
      </c>
      <c r="I20" s="22"/>
    </row>
    <row r="21" customHeight="1" spans="1:9">
      <c r="A21" s="15" t="s">
        <v>17</v>
      </c>
      <c r="B21" s="16">
        <v>0</v>
      </c>
      <c r="C21" s="1" t="s">
        <v>9</v>
      </c>
      <c r="E21" s="13">
        <v>1</v>
      </c>
      <c r="F21" s="13">
        <v>0</v>
      </c>
      <c r="G21" s="13">
        <v>0</v>
      </c>
      <c r="I21" s="22"/>
    </row>
    <row r="22" customHeight="1" spans="1:9">
      <c r="A22" s="9"/>
      <c r="I22" s="22"/>
    </row>
    <row r="23" customHeight="1" spans="1:9">
      <c r="A23" s="7"/>
      <c r="I23" s="22"/>
    </row>
    <row r="24" customHeight="1" spans="1:9">
      <c r="A24" s="15"/>
      <c r="B24" s="16"/>
      <c r="C24" s="1"/>
      <c r="E24" s="13"/>
      <c r="F24" s="13"/>
      <c r="G24" s="13"/>
      <c r="I24" s="22"/>
    </row>
    <row r="25" customHeight="1" spans="1:9">
      <c r="A25" s="15"/>
      <c r="B25" s="16"/>
      <c r="C25" s="1"/>
      <c r="E25" s="13"/>
      <c r="F25" s="13"/>
      <c r="G25" s="13"/>
      <c r="I25" s="22"/>
    </row>
    <row r="26" customHeight="1" spans="1:9">
      <c r="A26" s="9"/>
      <c r="I26" s="22"/>
    </row>
    <row r="27" customHeight="1" spans="1:17">
      <c r="A27" s="7" t="s">
        <v>18</v>
      </c>
      <c r="I27" s="22"/>
      <c r="K27" s="5"/>
      <c r="L27" s="6"/>
      <c r="M27" s="6"/>
      <c r="N27" s="6"/>
      <c r="O27" s="6"/>
      <c r="P27" s="6"/>
      <c r="Q27" s="21"/>
    </row>
    <row r="28" customHeight="1" spans="1:17">
      <c r="A28" s="15" t="s">
        <v>19</v>
      </c>
      <c r="B28" s="16">
        <v>300</v>
      </c>
      <c r="C28" s="1" t="s">
        <v>20</v>
      </c>
      <c r="E28" s="13">
        <v>0</v>
      </c>
      <c r="F28" s="13">
        <v>0</v>
      </c>
      <c r="G28" s="13">
        <v>0</v>
      </c>
      <c r="I28" s="22"/>
      <c r="K28" s="9"/>
      <c r="L28" s="23" t="s">
        <v>21</v>
      </c>
      <c r="M28" s="24"/>
      <c r="N28" s="24"/>
      <c r="O28" s="23" t="s">
        <v>22</v>
      </c>
      <c r="P28" s="24"/>
      <c r="Q28" s="22"/>
    </row>
    <row r="29" customHeight="1" spans="1:17">
      <c r="A29" s="15" t="s">
        <v>23</v>
      </c>
      <c r="B29" s="16">
        <v>5</v>
      </c>
      <c r="C29" s="1" t="s">
        <v>9</v>
      </c>
      <c r="E29" s="13">
        <v>0</v>
      </c>
      <c r="F29" s="13">
        <v>0.97</v>
      </c>
      <c r="G29" s="13">
        <v>0.97</v>
      </c>
      <c r="I29" s="22"/>
      <c r="K29" s="9"/>
      <c r="L29" s="24" t="str">
        <f>E5</f>
        <v>"off"</v>
      </c>
      <c r="M29" s="24">
        <f>SUMPRODUCT(B8:B31,E8:E31)</f>
        <v>1</v>
      </c>
      <c r="N29" s="23" t="s">
        <v>9</v>
      </c>
      <c r="O29" s="25">
        <f t="shared" ref="O29:O31" si="0">$M$34/M29</f>
        <v>1831.5</v>
      </c>
      <c r="P29" s="23" t="s">
        <v>24</v>
      </c>
      <c r="Q29" s="22"/>
    </row>
    <row r="30" customHeight="1" spans="1:17">
      <c r="A30" s="15" t="s">
        <v>25</v>
      </c>
      <c r="B30" s="16">
        <v>20</v>
      </c>
      <c r="C30" s="1" t="s">
        <v>9</v>
      </c>
      <c r="E30" s="13">
        <v>0</v>
      </c>
      <c r="F30" s="13">
        <v>0.02</v>
      </c>
      <c r="G30" s="13">
        <v>0.02</v>
      </c>
      <c r="I30" s="22"/>
      <c r="K30" s="9"/>
      <c r="L30" s="24" t="str">
        <f>F5</f>
        <v>"sensing"</v>
      </c>
      <c r="M30" s="24">
        <f>SUMPRODUCT(B8:B31,F8:F31)</f>
        <v>56.3775</v>
      </c>
      <c r="N30" s="23" t="s">
        <v>9</v>
      </c>
      <c r="O30" s="25">
        <f t="shared" si="0"/>
        <v>32.4863642410536</v>
      </c>
      <c r="P30" s="23" t="s">
        <v>24</v>
      </c>
      <c r="Q30" s="22"/>
    </row>
    <row r="31" customHeight="1" spans="1:17">
      <c r="A31" s="15" t="s">
        <v>26</v>
      </c>
      <c r="B31" s="16">
        <v>10</v>
      </c>
      <c r="C31" s="1" t="s">
        <v>9</v>
      </c>
      <c r="E31" s="13">
        <v>0</v>
      </c>
      <c r="F31" s="13">
        <v>0.01</v>
      </c>
      <c r="G31" s="13">
        <v>0.01</v>
      </c>
      <c r="I31" s="22"/>
      <c r="K31" s="9"/>
      <c r="L31" s="24" t="str">
        <f>G5</f>
        <v>"interactive"</v>
      </c>
      <c r="M31" s="24">
        <f>SUMPRODUCT(B8:B31,G8:G31)</f>
        <v>59.1275</v>
      </c>
      <c r="N31" s="23" t="s">
        <v>9</v>
      </c>
      <c r="O31" s="25">
        <f t="shared" si="0"/>
        <v>30.9754344425183</v>
      </c>
      <c r="P31" s="23" t="s">
        <v>24</v>
      </c>
      <c r="Q31" s="22"/>
    </row>
    <row r="32" customHeight="1" spans="1:17">
      <c r="A32" s="9"/>
      <c r="I32" s="22"/>
      <c r="K32" s="9"/>
      <c r="Q32" s="22"/>
    </row>
    <row r="33" customHeight="1" spans="1:17">
      <c r="A33" s="7"/>
      <c r="E33" s="16">
        <v>16</v>
      </c>
      <c r="F33" s="16">
        <v>7</v>
      </c>
      <c r="G33" s="16">
        <v>1</v>
      </c>
      <c r="H33" s="1" t="s">
        <v>27</v>
      </c>
      <c r="I33" s="22"/>
      <c r="K33" s="9"/>
      <c r="L33" s="1" t="s">
        <v>28</v>
      </c>
      <c r="Q33" s="22"/>
    </row>
    <row r="34" customHeight="1" spans="1:17">
      <c r="A34" s="7" t="s">
        <v>29</v>
      </c>
      <c r="I34" s="22"/>
      <c r="K34" s="9"/>
      <c r="M34" s="2">
        <f>B35*B36*B37</f>
        <v>1831.5</v>
      </c>
      <c r="N34" s="1" t="s">
        <v>30</v>
      </c>
      <c r="Q34" s="22"/>
    </row>
    <row r="35" customHeight="1" spans="1:17">
      <c r="A35" s="15" t="s">
        <v>31</v>
      </c>
      <c r="B35" s="16">
        <v>550</v>
      </c>
      <c r="C35" s="1" t="s">
        <v>32</v>
      </c>
      <c r="I35" s="22"/>
      <c r="K35" s="9"/>
      <c r="Q35" s="22"/>
    </row>
    <row r="36" customHeight="1" spans="1:17">
      <c r="A36" s="15" t="s">
        <v>33</v>
      </c>
      <c r="B36" s="16">
        <v>3.7</v>
      </c>
      <c r="C36" s="1" t="s">
        <v>34</v>
      </c>
      <c r="I36" s="22"/>
      <c r="K36" s="9"/>
      <c r="L36" s="26" t="s">
        <v>35</v>
      </c>
      <c r="M36" s="27">
        <f>M34/(E33*M29+F33*M30+G33*M31)</f>
        <v>3.89871639312855</v>
      </c>
      <c r="N36" s="26" t="s">
        <v>36</v>
      </c>
      <c r="Q36" s="22"/>
    </row>
    <row r="37" customHeight="1" spans="1:17">
      <c r="A37" s="15" t="s">
        <v>37</v>
      </c>
      <c r="B37" s="13">
        <v>0.9</v>
      </c>
      <c r="I37" s="22"/>
      <c r="K37" s="9"/>
      <c r="L37" s="26" t="s">
        <v>38</v>
      </c>
      <c r="M37" s="27">
        <f>M36*24</f>
        <v>93.5691934350853</v>
      </c>
      <c r="N37" s="26" t="s">
        <v>24</v>
      </c>
      <c r="Q37" s="22"/>
    </row>
    <row r="38" customHeight="1" spans="1:17">
      <c r="A38" s="17"/>
      <c r="B38" s="18"/>
      <c r="C38" s="18"/>
      <c r="D38" s="18"/>
      <c r="E38" s="18"/>
      <c r="F38" s="18"/>
      <c r="G38" s="18"/>
      <c r="H38" s="18"/>
      <c r="I38" s="28"/>
      <c r="K38" s="17"/>
      <c r="L38" s="18"/>
      <c r="M38" s="18"/>
      <c r="N38" s="18"/>
      <c r="O38" s="18"/>
      <c r="P38" s="18"/>
      <c r="Q38" s="28"/>
    </row>
    <row r="41" customHeight="1" spans="1:1">
      <c r="A41" s="8" t="s">
        <v>39</v>
      </c>
    </row>
    <row r="42" customHeight="1" spans="1:9">
      <c r="A42" s="19" t="s">
        <v>40</v>
      </c>
      <c r="B42" s="20"/>
      <c r="C42" s="20"/>
      <c r="D42" s="20"/>
      <c r="E42" s="20"/>
      <c r="F42" s="20"/>
      <c r="G42" s="20"/>
      <c r="H42" s="20"/>
      <c r="I42" s="20"/>
    </row>
    <row r="43" customHeight="1" spans="1:9">
      <c r="A43" s="20"/>
      <c r="B43" s="20"/>
      <c r="C43" s="20"/>
      <c r="D43" s="20"/>
      <c r="E43" s="20"/>
      <c r="F43" s="20"/>
      <c r="G43" s="20"/>
      <c r="H43" s="20"/>
      <c r="I43" s="20"/>
    </row>
    <row r="44" customHeight="1" spans="1:9">
      <c r="A44" s="20"/>
      <c r="B44" s="20"/>
      <c r="C44" s="20"/>
      <c r="D44" s="20"/>
      <c r="E44" s="20"/>
      <c r="F44" s="20"/>
      <c r="G44" s="20"/>
      <c r="H44" s="20"/>
      <c r="I44" s="20"/>
    </row>
    <row r="45" customHeight="1" spans="1:9">
      <c r="A45" s="20"/>
      <c r="B45" s="20"/>
      <c r="C45" s="20"/>
      <c r="D45" s="20"/>
      <c r="E45" s="20"/>
      <c r="F45" s="20"/>
      <c r="G45" s="20"/>
      <c r="H45" s="20"/>
      <c r="I45" s="20"/>
    </row>
    <row r="46" customHeight="1" spans="1:9">
      <c r="A46" s="20"/>
      <c r="B46" s="20"/>
      <c r="C46" s="20"/>
      <c r="D46" s="20"/>
      <c r="E46" s="20"/>
      <c r="F46" s="20"/>
      <c r="G46" s="20"/>
      <c r="H46" s="20"/>
      <c r="I46" s="20"/>
    </row>
    <row r="47" customHeight="1" spans="1:9">
      <c r="A47" s="20"/>
      <c r="B47" s="20"/>
      <c r="C47" s="20"/>
      <c r="D47" s="20"/>
      <c r="E47" s="20"/>
      <c r="F47" s="20"/>
      <c r="G47" s="20"/>
      <c r="H47" s="20"/>
      <c r="I47" s="20"/>
    </row>
    <row r="48" customHeight="1" spans="1:9">
      <c r="A48" s="20"/>
      <c r="B48" s="20"/>
      <c r="C48" s="20"/>
      <c r="D48" s="20"/>
      <c r="E48" s="20"/>
      <c r="F48" s="20"/>
      <c r="G48" s="20"/>
      <c r="H48" s="20"/>
      <c r="I48" s="20"/>
    </row>
    <row r="49" customHeight="1" spans="1:9">
      <c r="A49" s="20"/>
      <c r="B49" s="20"/>
      <c r="C49" s="20"/>
      <c r="D49" s="20"/>
      <c r="E49" s="20"/>
      <c r="F49" s="20"/>
      <c r="G49" s="20"/>
      <c r="H49" s="20"/>
      <c r="I49" s="20"/>
    </row>
    <row r="50" customHeight="1" spans="1:9">
      <c r="A50" s="20"/>
      <c r="B50" s="20"/>
      <c r="C50" s="20"/>
      <c r="D50" s="20"/>
      <c r="E50" s="20"/>
      <c r="F50" s="20"/>
      <c r="G50" s="20"/>
      <c r="H50" s="20"/>
      <c r="I50" s="20"/>
    </row>
    <row r="51" customHeight="1" spans="1:9">
      <c r="A51" s="20"/>
      <c r="B51" s="20"/>
      <c r="C51" s="20"/>
      <c r="D51" s="20"/>
      <c r="E51" s="20"/>
      <c r="F51" s="20"/>
      <c r="G51" s="20"/>
      <c r="H51" s="20"/>
      <c r="I51" s="20"/>
    </row>
    <row r="52" customHeight="1" spans="1:9">
      <c r="A52" s="20"/>
      <c r="B52" s="20"/>
      <c r="C52" s="20"/>
      <c r="D52" s="20"/>
      <c r="E52" s="20"/>
      <c r="F52" s="20"/>
      <c r="G52" s="20"/>
      <c r="H52" s="20"/>
      <c r="I52" s="20"/>
    </row>
    <row r="53" customHeight="1" spans="1:9">
      <c r="A53" s="20"/>
      <c r="B53" s="20"/>
      <c r="C53" s="20"/>
      <c r="D53" s="20"/>
      <c r="E53" s="20"/>
      <c r="F53" s="20"/>
      <c r="G53" s="20"/>
      <c r="H53" s="20"/>
      <c r="I53" s="20"/>
    </row>
    <row r="54" customHeight="1" spans="1:9">
      <c r="A54" s="20"/>
      <c r="B54" s="20"/>
      <c r="C54" s="20"/>
      <c r="D54" s="20"/>
      <c r="E54" s="20"/>
      <c r="F54" s="20"/>
      <c r="G54" s="20"/>
      <c r="H54" s="20"/>
      <c r="I54" s="20"/>
    </row>
  </sheetData>
  <mergeCells count="1">
    <mergeCell ref="A42:I54"/>
  </mergeCells>
  <hyperlinks>
    <hyperlink ref="A7" r:id="rId2" display="https://files.seeedstudio.com/wiki/SeeedStudio-XIAO-ESP32S3/res/esp32-s3_datasheet.pdf"/>
    <hyperlink ref="A18" r:id="rId3" display="https://agr.ucoz.lv/files/SP_X27_e_C.pdf"/>
    <hyperlink ref="A13" r:id="rId4" display="https://cdn-shop.adafruit.com/datasheets/WS2812B.pd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50:W118"/>
  <sheetViews>
    <sheetView workbookViewId="0">
      <selection activeCell="A1" sqref="A1"/>
    </sheetView>
  </sheetViews>
  <sheetFormatPr defaultColWidth="12.6272727272727" defaultRowHeight="15.75" customHeight="1"/>
  <sheetData>
    <row r="50" customHeight="1" spans="1:1">
      <c r="A50" s="1" t="s">
        <v>41</v>
      </c>
    </row>
    <row r="52" customHeight="1" spans="1:23">
      <c r="A52" s="2" t="str">
        <f>'System Parameters'!A3</f>
        <v>System Parameters (defined by hardware)</v>
      </c>
      <c r="B52" s="2">
        <f>'System Parameters'!B3</f>
        <v>0</v>
      </c>
      <c r="C52" s="2">
        <f>'System Parameters'!C3</f>
        <v>0</v>
      </c>
      <c r="D52" s="2">
        <f>'System Parameters'!D3</f>
        <v>0</v>
      </c>
      <c r="T52" s="2" t="str">
        <f>'System Parameters'!E3</f>
        <v>Profiles (usage of each component mode - defined by software and usage)</v>
      </c>
      <c r="U52" s="2">
        <f>'System Parameters'!F3</f>
        <v>0</v>
      </c>
      <c r="V52" s="2">
        <f>'System Parameters'!G3</f>
        <v>0</v>
      </c>
      <c r="W52" s="2">
        <f>'System Parameters'!H3</f>
        <v>0</v>
      </c>
    </row>
    <row r="53" customHeight="1" spans="1:23">
      <c r="A53" s="2">
        <f>'System Parameters'!A4</f>
        <v>0</v>
      </c>
      <c r="B53" s="2" t="str">
        <f>'System Parameters'!B4</f>
        <v>form the datasheets</v>
      </c>
      <c r="C53" s="2">
        <f>'System Parameters'!C4</f>
        <v>0</v>
      </c>
      <c r="D53" s="2">
        <f>'System Parameters'!D4</f>
        <v>0</v>
      </c>
      <c r="T53" s="2">
        <f>'System Parameters'!E4</f>
        <v>0</v>
      </c>
      <c r="U53" s="2">
        <f>'System Parameters'!F4</f>
        <v>0</v>
      </c>
      <c r="V53" s="2">
        <f>'System Parameters'!G4</f>
        <v>0</v>
      </c>
      <c r="W53" s="2">
        <f>'System Parameters'!H4</f>
        <v>0</v>
      </c>
    </row>
    <row r="54" customHeight="1" spans="1:23">
      <c r="A54" s="2">
        <f>'System Parameters'!A5</f>
        <v>0</v>
      </c>
      <c r="B54" s="2">
        <f>'System Parameters'!B5</f>
        <v>0</v>
      </c>
      <c r="C54" s="2">
        <f>'System Parameters'!C5</f>
        <v>0</v>
      </c>
      <c r="D54" s="2">
        <f>'System Parameters'!D5</f>
        <v>0</v>
      </c>
      <c r="T54" s="2" t="str">
        <f>'System Parameters'!E5</f>
        <v>"off"</v>
      </c>
      <c r="U54" s="2" t="str">
        <f>'System Parameters'!F5</f>
        <v>"sensing"</v>
      </c>
      <c r="V54" s="2" t="str">
        <f>'System Parameters'!G5</f>
        <v>"interactive"</v>
      </c>
      <c r="W54" s="2">
        <f>'System Parameters'!H5</f>
        <v>0</v>
      </c>
    </row>
    <row r="55" customHeight="1" spans="1:23">
      <c r="A55" s="2" t="str">
        <f>'System Parameters'!A6</f>
        <v>Processor(same)</v>
      </c>
      <c r="B55" s="2">
        <f>'System Parameters'!B6</f>
        <v>0</v>
      </c>
      <c r="C55" s="2">
        <f>'System Parameters'!C6</f>
        <v>0</v>
      </c>
      <c r="D55" s="2">
        <f>'System Parameters'!D6</f>
        <v>0</v>
      </c>
      <c r="T55" s="2">
        <f>'System Parameters'!E6</f>
        <v>0</v>
      </c>
      <c r="U55" s="2">
        <f>'System Parameters'!F6</f>
        <v>0</v>
      </c>
      <c r="V55" s="2">
        <f>'System Parameters'!G6</f>
        <v>0</v>
      </c>
      <c r="W55" s="2">
        <f>'System Parameters'!H6</f>
        <v>0</v>
      </c>
    </row>
    <row r="56" customHeight="1" spans="1:23">
      <c r="A56" s="2" t="str">
        <f>'System Parameters'!A8</f>
        <v>Active</v>
      </c>
      <c r="B56" s="2">
        <f>'System Parameters'!B8</f>
        <v>65</v>
      </c>
      <c r="C56" s="2" t="str">
        <f>'System Parameters'!C8</f>
        <v>mW</v>
      </c>
      <c r="D56" s="2">
        <f>$B56*0.9</f>
        <v>58.5</v>
      </c>
      <c r="E56" s="2">
        <f t="shared" ref="E56:O56" si="0">$B56</f>
        <v>65</v>
      </c>
      <c r="F56" s="2">
        <f t="shared" si="0"/>
        <v>65</v>
      </c>
      <c r="G56" s="2">
        <f t="shared" si="0"/>
        <v>65</v>
      </c>
      <c r="H56" s="2">
        <f t="shared" si="0"/>
        <v>65</v>
      </c>
      <c r="I56" s="2">
        <f t="shared" si="0"/>
        <v>65</v>
      </c>
      <c r="J56" s="2">
        <f t="shared" si="0"/>
        <v>65</v>
      </c>
      <c r="K56" s="2">
        <f t="shared" si="0"/>
        <v>65</v>
      </c>
      <c r="L56" s="2">
        <f t="shared" si="0"/>
        <v>65</v>
      </c>
      <c r="M56" s="2">
        <f t="shared" si="0"/>
        <v>65</v>
      </c>
      <c r="N56" s="2">
        <f t="shared" si="0"/>
        <v>65</v>
      </c>
      <c r="O56" s="2">
        <f t="shared" si="0"/>
        <v>65</v>
      </c>
      <c r="T56" s="3">
        <f>'System Parameters'!E8</f>
        <v>0</v>
      </c>
      <c r="U56" s="3">
        <f>'System Parameters'!F8</f>
        <v>0.2</v>
      </c>
      <c r="V56" s="3">
        <f>'System Parameters'!G8</f>
        <v>0.25</v>
      </c>
      <c r="W56" s="2">
        <f>'System Parameters'!H8</f>
        <v>0</v>
      </c>
    </row>
    <row r="57" customHeight="1" spans="1:23">
      <c r="A57" s="2" t="str">
        <f>'System Parameters'!A9</f>
        <v>Idle</v>
      </c>
      <c r="B57" s="2">
        <f>'System Parameters'!B9</f>
        <v>10</v>
      </c>
      <c r="C57" s="2" t="str">
        <f>'System Parameters'!C9</f>
        <v>mW</v>
      </c>
      <c r="D57" s="2">
        <f t="shared" ref="D57:D76" si="1">$B57</f>
        <v>10</v>
      </c>
      <c r="E57" s="2">
        <f>$B57*0.9</f>
        <v>9</v>
      </c>
      <c r="F57" s="2">
        <f t="shared" ref="F57:O57" si="2">$B57</f>
        <v>10</v>
      </c>
      <c r="G57" s="2">
        <f t="shared" si="2"/>
        <v>10</v>
      </c>
      <c r="H57" s="2">
        <f t="shared" si="2"/>
        <v>10</v>
      </c>
      <c r="I57" s="2">
        <f t="shared" si="2"/>
        <v>10</v>
      </c>
      <c r="J57" s="2">
        <f t="shared" si="2"/>
        <v>10</v>
      </c>
      <c r="K57" s="2">
        <f t="shared" si="2"/>
        <v>10</v>
      </c>
      <c r="L57" s="2">
        <f t="shared" si="2"/>
        <v>10</v>
      </c>
      <c r="M57" s="2">
        <f t="shared" si="2"/>
        <v>10</v>
      </c>
      <c r="N57" s="2">
        <f t="shared" si="2"/>
        <v>10</v>
      </c>
      <c r="O57" s="2">
        <f t="shared" si="2"/>
        <v>10</v>
      </c>
      <c r="T57" s="3">
        <f>'System Parameters'!E9</f>
        <v>0</v>
      </c>
      <c r="U57" s="3">
        <f>'System Parameters'!F9</f>
        <v>0.8</v>
      </c>
      <c r="V57" s="3">
        <f>'System Parameters'!G9</f>
        <v>0.75</v>
      </c>
      <c r="W57" s="2">
        <f>'System Parameters'!H9</f>
        <v>0</v>
      </c>
    </row>
    <row r="58" customHeight="1" spans="1:23">
      <c r="A58" s="2" t="str">
        <f>'System Parameters'!A10</f>
        <v>Sleep</v>
      </c>
      <c r="B58" s="2">
        <f>'System Parameters'!B10</f>
        <v>1</v>
      </c>
      <c r="C58" s="2" t="str">
        <f>'System Parameters'!C10</f>
        <v>mW</v>
      </c>
      <c r="D58" s="2">
        <f t="shared" si="1"/>
        <v>1</v>
      </c>
      <c r="E58" s="2">
        <f t="shared" ref="E58:E76" si="3">$B58</f>
        <v>1</v>
      </c>
      <c r="F58" s="2">
        <f>$B58*0.9</f>
        <v>0.9</v>
      </c>
      <c r="G58" s="2">
        <f t="shared" ref="G58:O58" si="4">$B58</f>
        <v>1</v>
      </c>
      <c r="H58" s="2">
        <f t="shared" si="4"/>
        <v>1</v>
      </c>
      <c r="I58" s="2">
        <f t="shared" si="4"/>
        <v>1</v>
      </c>
      <c r="J58" s="2">
        <f t="shared" si="4"/>
        <v>1</v>
      </c>
      <c r="K58" s="2">
        <f t="shared" si="4"/>
        <v>1</v>
      </c>
      <c r="L58" s="2">
        <f t="shared" si="4"/>
        <v>1</v>
      </c>
      <c r="M58" s="2">
        <f t="shared" si="4"/>
        <v>1</v>
      </c>
      <c r="N58" s="2">
        <f t="shared" si="4"/>
        <v>1</v>
      </c>
      <c r="O58" s="2">
        <f t="shared" si="4"/>
        <v>1</v>
      </c>
      <c r="T58" s="3">
        <f>'System Parameters'!E10</f>
        <v>1</v>
      </c>
      <c r="U58" s="3">
        <f>'System Parameters'!F10</f>
        <v>0</v>
      </c>
      <c r="V58" s="3">
        <f>'System Parameters'!G10</f>
        <v>0</v>
      </c>
      <c r="W58" s="2">
        <f>'System Parameters'!H10</f>
        <v>0</v>
      </c>
    </row>
    <row r="59" customHeight="1" spans="1:23">
      <c r="A59" s="2">
        <f>'System Parameters'!A11</f>
        <v>0</v>
      </c>
      <c r="B59" s="2">
        <f>'System Parameters'!B11</f>
        <v>0</v>
      </c>
      <c r="C59" s="2">
        <f>'System Parameters'!C11</f>
        <v>0</v>
      </c>
      <c r="D59" s="2">
        <f t="shared" si="1"/>
        <v>0</v>
      </c>
      <c r="E59" s="2">
        <f t="shared" si="3"/>
        <v>0</v>
      </c>
      <c r="F59" s="2">
        <f t="shared" ref="F59:O59" si="5">$B59</f>
        <v>0</v>
      </c>
      <c r="G59" s="2">
        <f t="shared" si="5"/>
        <v>0</v>
      </c>
      <c r="H59" s="2">
        <f t="shared" si="5"/>
        <v>0</v>
      </c>
      <c r="I59" s="2">
        <f t="shared" si="5"/>
        <v>0</v>
      </c>
      <c r="J59" s="2">
        <f t="shared" si="5"/>
        <v>0</v>
      </c>
      <c r="K59" s="2">
        <f t="shared" si="5"/>
        <v>0</v>
      </c>
      <c r="L59" s="2">
        <f t="shared" si="5"/>
        <v>0</v>
      </c>
      <c r="M59" s="2">
        <f t="shared" si="5"/>
        <v>0</v>
      </c>
      <c r="N59" s="2">
        <f t="shared" si="5"/>
        <v>0</v>
      </c>
      <c r="O59" s="2">
        <f t="shared" si="5"/>
        <v>0</v>
      </c>
      <c r="T59" s="2">
        <f>'System Parameters'!E11</f>
        <v>0</v>
      </c>
      <c r="U59" s="2">
        <f>'System Parameters'!F11</f>
        <v>0</v>
      </c>
      <c r="V59" s="2">
        <f>'System Parameters'!G11</f>
        <v>0</v>
      </c>
      <c r="W59" s="2">
        <f>'System Parameters'!H11</f>
        <v>0</v>
      </c>
    </row>
    <row r="60" customHeight="1" spans="1:23">
      <c r="A60" s="2" t="str">
        <f>'System Parameters'!A12</f>
        <v>LED</v>
      </c>
      <c r="B60" s="2">
        <f>'System Parameters'!B12</f>
        <v>0</v>
      </c>
      <c r="C60" s="2">
        <f>'System Parameters'!C12</f>
        <v>0</v>
      </c>
      <c r="D60" s="2">
        <f t="shared" si="1"/>
        <v>0</v>
      </c>
      <c r="E60" s="2">
        <f t="shared" si="3"/>
        <v>0</v>
      </c>
      <c r="F60" s="2">
        <f t="shared" ref="F60:O60" si="6">$B60</f>
        <v>0</v>
      </c>
      <c r="G60" s="2">
        <f t="shared" si="6"/>
        <v>0</v>
      </c>
      <c r="H60" s="2">
        <f t="shared" si="6"/>
        <v>0</v>
      </c>
      <c r="I60" s="2">
        <f t="shared" si="6"/>
        <v>0</v>
      </c>
      <c r="J60" s="2">
        <f t="shared" si="6"/>
        <v>0</v>
      </c>
      <c r="K60" s="2">
        <f t="shared" si="6"/>
        <v>0</v>
      </c>
      <c r="L60" s="2">
        <f t="shared" si="6"/>
        <v>0</v>
      </c>
      <c r="M60" s="2">
        <f t="shared" si="6"/>
        <v>0</v>
      </c>
      <c r="N60" s="2">
        <f t="shared" si="6"/>
        <v>0</v>
      </c>
      <c r="O60" s="2">
        <f t="shared" si="6"/>
        <v>0</v>
      </c>
      <c r="T60" s="2">
        <f>'System Parameters'!E12</f>
        <v>0</v>
      </c>
      <c r="U60" s="2">
        <f>'System Parameters'!F12</f>
        <v>0</v>
      </c>
      <c r="V60" s="2">
        <f>'System Parameters'!G12</f>
        <v>0</v>
      </c>
      <c r="W60" s="2">
        <f>'System Parameters'!H12</f>
        <v>0</v>
      </c>
    </row>
    <row r="61" customHeight="1" spans="1:23">
      <c r="A61" s="2" t="str">
        <f>'System Parameters'!A14</f>
        <v>On</v>
      </c>
      <c r="B61" s="2">
        <f>'System Parameters'!B14</f>
        <v>74</v>
      </c>
      <c r="C61" s="2" t="str">
        <f>'System Parameters'!C14</f>
        <v>mW</v>
      </c>
      <c r="D61" s="2">
        <f t="shared" si="1"/>
        <v>74</v>
      </c>
      <c r="E61" s="2">
        <f t="shared" si="3"/>
        <v>74</v>
      </c>
      <c r="F61" s="2">
        <f t="shared" ref="F61:F76" si="7">$B61</f>
        <v>74</v>
      </c>
      <c r="G61" s="2">
        <f>$B61*0.9</f>
        <v>66.6</v>
      </c>
      <c r="H61" s="2">
        <f t="shared" ref="H61:O61" si="8">$B61</f>
        <v>74</v>
      </c>
      <c r="I61" s="2">
        <f t="shared" si="8"/>
        <v>74</v>
      </c>
      <c r="J61" s="2">
        <f t="shared" si="8"/>
        <v>74</v>
      </c>
      <c r="K61" s="2">
        <f t="shared" si="8"/>
        <v>74</v>
      </c>
      <c r="L61" s="2">
        <f t="shared" si="8"/>
        <v>74</v>
      </c>
      <c r="M61" s="2">
        <f t="shared" si="8"/>
        <v>74</v>
      </c>
      <c r="N61" s="2">
        <f t="shared" si="8"/>
        <v>74</v>
      </c>
      <c r="O61" s="2">
        <f t="shared" si="8"/>
        <v>74</v>
      </c>
      <c r="T61" s="3">
        <f>'System Parameters'!E14</f>
        <v>0</v>
      </c>
      <c r="U61" s="3">
        <f>'System Parameters'!F14</f>
        <v>0.05</v>
      </c>
      <c r="V61" s="3">
        <f>'System Parameters'!G14</f>
        <v>0.05</v>
      </c>
      <c r="W61" s="2">
        <f>'System Parameters'!H14</f>
        <v>0</v>
      </c>
    </row>
    <row r="62" customHeight="1" spans="1:23">
      <c r="A62" s="2">
        <f>'System Parameters'!A15</f>
        <v>0</v>
      </c>
      <c r="B62" s="2">
        <f>'System Parameters'!B15</f>
        <v>0</v>
      </c>
      <c r="C62" s="2">
        <f>'System Parameters'!C15</f>
        <v>0</v>
      </c>
      <c r="D62" s="2">
        <f t="shared" si="1"/>
        <v>0</v>
      </c>
      <c r="E62" s="2">
        <f t="shared" si="3"/>
        <v>0</v>
      </c>
      <c r="F62" s="2">
        <f t="shared" si="7"/>
        <v>0</v>
      </c>
      <c r="G62" s="2">
        <f t="shared" ref="G62:O62" si="9">$B62</f>
        <v>0</v>
      </c>
      <c r="H62" s="2">
        <f t="shared" si="9"/>
        <v>0</v>
      </c>
      <c r="I62" s="2">
        <f t="shared" si="9"/>
        <v>0</v>
      </c>
      <c r="J62" s="2">
        <f t="shared" si="9"/>
        <v>0</v>
      </c>
      <c r="K62" s="2">
        <f t="shared" si="9"/>
        <v>0</v>
      </c>
      <c r="L62" s="2">
        <f t="shared" si="9"/>
        <v>0</v>
      </c>
      <c r="M62" s="2">
        <f t="shared" si="9"/>
        <v>0</v>
      </c>
      <c r="N62" s="2">
        <f t="shared" si="9"/>
        <v>0</v>
      </c>
      <c r="O62" s="2">
        <f t="shared" si="9"/>
        <v>0</v>
      </c>
      <c r="T62" s="2">
        <f>'System Parameters'!E15</f>
        <v>0</v>
      </c>
      <c r="U62" s="2">
        <f>'System Parameters'!F15</f>
        <v>0</v>
      </c>
      <c r="V62" s="2">
        <f>'System Parameters'!G15</f>
        <v>0</v>
      </c>
      <c r="W62" s="2">
        <f>'System Parameters'!H15</f>
        <v>0</v>
      </c>
    </row>
    <row r="63" customHeight="1" spans="1:23">
      <c r="A63" s="2">
        <f>'System Parameters'!A16</f>
        <v>0</v>
      </c>
      <c r="B63" s="2">
        <f>'System Parameters'!B16</f>
        <v>0</v>
      </c>
      <c r="C63" s="2">
        <f>'System Parameters'!C16</f>
        <v>0</v>
      </c>
      <c r="D63" s="2">
        <f t="shared" si="1"/>
        <v>0</v>
      </c>
      <c r="E63" s="2">
        <f t="shared" si="3"/>
        <v>0</v>
      </c>
      <c r="F63" s="2">
        <f t="shared" si="7"/>
        <v>0</v>
      </c>
      <c r="G63" s="2">
        <f t="shared" ref="G63:O63" si="10">$B63</f>
        <v>0</v>
      </c>
      <c r="H63" s="2">
        <f t="shared" si="10"/>
        <v>0</v>
      </c>
      <c r="I63" s="2">
        <f t="shared" si="10"/>
        <v>0</v>
      </c>
      <c r="J63" s="2">
        <f t="shared" si="10"/>
        <v>0</v>
      </c>
      <c r="K63" s="2">
        <f t="shared" si="10"/>
        <v>0</v>
      </c>
      <c r="L63" s="2">
        <f t="shared" si="10"/>
        <v>0</v>
      </c>
      <c r="M63" s="2">
        <f t="shared" si="10"/>
        <v>0</v>
      </c>
      <c r="N63" s="2">
        <f t="shared" si="10"/>
        <v>0</v>
      </c>
      <c r="O63" s="2">
        <f t="shared" si="10"/>
        <v>0</v>
      </c>
      <c r="T63" s="2">
        <f>'System Parameters'!E16</f>
        <v>0</v>
      </c>
      <c r="U63" s="2">
        <f>'System Parameters'!F16</f>
        <v>0</v>
      </c>
      <c r="V63" s="2">
        <f>'System Parameters'!G16</f>
        <v>0</v>
      </c>
      <c r="W63" s="2">
        <f>'System Parameters'!H16</f>
        <v>0</v>
      </c>
    </row>
    <row r="64" customHeight="1" spans="1:23">
      <c r="A64" s="2" t="str">
        <f>'System Parameters'!A17</f>
        <v>Stepper Motor</v>
      </c>
      <c r="B64" s="2">
        <f>'System Parameters'!B17</f>
        <v>0</v>
      </c>
      <c r="C64" s="2">
        <f>'System Parameters'!C17</f>
        <v>0</v>
      </c>
      <c r="D64" s="2">
        <f t="shared" si="1"/>
        <v>0</v>
      </c>
      <c r="E64" s="2">
        <f t="shared" si="3"/>
        <v>0</v>
      </c>
      <c r="F64" s="2">
        <f t="shared" si="7"/>
        <v>0</v>
      </c>
      <c r="G64" s="2">
        <f t="shared" ref="G64:O64" si="11">$B64</f>
        <v>0</v>
      </c>
      <c r="H64" s="2">
        <f t="shared" si="11"/>
        <v>0</v>
      </c>
      <c r="I64" s="2">
        <f t="shared" si="11"/>
        <v>0</v>
      </c>
      <c r="J64" s="2">
        <f t="shared" si="11"/>
        <v>0</v>
      </c>
      <c r="K64" s="2">
        <f t="shared" si="11"/>
        <v>0</v>
      </c>
      <c r="L64" s="2">
        <f t="shared" si="11"/>
        <v>0</v>
      </c>
      <c r="M64" s="2">
        <f t="shared" si="11"/>
        <v>0</v>
      </c>
      <c r="N64" s="2">
        <f t="shared" si="11"/>
        <v>0</v>
      </c>
      <c r="O64" s="2">
        <f t="shared" si="11"/>
        <v>0</v>
      </c>
      <c r="T64" s="2">
        <f>'System Parameters'!E17</f>
        <v>0</v>
      </c>
      <c r="U64" s="2">
        <f>'System Parameters'!F17</f>
        <v>0</v>
      </c>
      <c r="V64" s="2">
        <f>'System Parameters'!G17</f>
        <v>0</v>
      </c>
      <c r="W64" s="2">
        <f>'System Parameters'!H17</f>
        <v>0</v>
      </c>
    </row>
    <row r="65" customHeight="1" spans="1:23">
      <c r="A65" s="2" t="str">
        <f>'System Parameters'!A19</f>
        <v>On</v>
      </c>
      <c r="B65" s="2">
        <f>'System Parameters'!B19</f>
        <v>52.65</v>
      </c>
      <c r="C65" s="2" t="str">
        <f>'System Parameters'!C19</f>
        <v>mW</v>
      </c>
      <c r="D65" s="2">
        <f t="shared" si="1"/>
        <v>52.65</v>
      </c>
      <c r="E65" s="2">
        <f t="shared" si="3"/>
        <v>52.65</v>
      </c>
      <c r="F65" s="2">
        <f t="shared" si="7"/>
        <v>52.65</v>
      </c>
      <c r="G65" s="2">
        <f t="shared" ref="G65:G76" si="12">$B65</f>
        <v>52.65</v>
      </c>
      <c r="H65" s="2">
        <f>$B65*0.9</f>
        <v>47.385</v>
      </c>
      <c r="I65" s="2">
        <f t="shared" ref="I65:O65" si="13">$B65</f>
        <v>52.65</v>
      </c>
      <c r="J65" s="2">
        <f t="shared" si="13"/>
        <v>52.65</v>
      </c>
      <c r="K65" s="2">
        <f t="shared" si="13"/>
        <v>52.65</v>
      </c>
      <c r="L65" s="2">
        <f t="shared" si="13"/>
        <v>52.65</v>
      </c>
      <c r="M65" s="2">
        <f t="shared" si="13"/>
        <v>52.65</v>
      </c>
      <c r="N65" s="2">
        <f t="shared" si="13"/>
        <v>52.65</v>
      </c>
      <c r="O65" s="2">
        <f t="shared" si="13"/>
        <v>52.65</v>
      </c>
      <c r="T65" s="3">
        <f>'System Parameters'!E19</f>
        <v>0</v>
      </c>
      <c r="U65" s="3">
        <f>'System Parameters'!F19</f>
        <v>0.5</v>
      </c>
      <c r="V65" s="3">
        <f>'System Parameters'!G19</f>
        <v>0.5</v>
      </c>
      <c r="W65" s="2">
        <f>'System Parameters'!H19</f>
        <v>0</v>
      </c>
    </row>
    <row r="66" customHeight="1" spans="1:23">
      <c r="A66" s="2" t="str">
        <f>'System Parameters'!A20</f>
        <v>Idle</v>
      </c>
      <c r="B66" s="2">
        <f>'System Parameters'!B20</f>
        <v>0.005</v>
      </c>
      <c r="C66" s="2" t="str">
        <f>'System Parameters'!C20</f>
        <v>mW</v>
      </c>
      <c r="D66" s="2">
        <f t="shared" si="1"/>
        <v>0.005</v>
      </c>
      <c r="E66" s="2">
        <f t="shared" si="3"/>
        <v>0.005</v>
      </c>
      <c r="F66" s="2">
        <f t="shared" si="7"/>
        <v>0.005</v>
      </c>
      <c r="G66" s="2">
        <f t="shared" si="12"/>
        <v>0.005</v>
      </c>
      <c r="H66" s="2">
        <f t="shared" ref="H66:H76" si="14">$B66</f>
        <v>0.005</v>
      </c>
      <c r="I66" s="2">
        <f>$B66*0.9</f>
        <v>0.0045</v>
      </c>
      <c r="J66" s="2">
        <f t="shared" ref="J66:O66" si="15">$B66</f>
        <v>0.005</v>
      </c>
      <c r="K66" s="2">
        <f t="shared" si="15"/>
        <v>0.005</v>
      </c>
      <c r="L66" s="2">
        <f t="shared" si="15"/>
        <v>0.005</v>
      </c>
      <c r="M66" s="2">
        <f t="shared" si="15"/>
        <v>0.005</v>
      </c>
      <c r="N66" s="2">
        <f t="shared" si="15"/>
        <v>0.005</v>
      </c>
      <c r="O66" s="2">
        <f t="shared" si="15"/>
        <v>0.005</v>
      </c>
      <c r="T66" s="3">
        <f>'System Parameters'!E20</f>
        <v>0</v>
      </c>
      <c r="U66" s="3">
        <f>'System Parameters'!F20</f>
        <v>0.5</v>
      </c>
      <c r="V66" s="3">
        <f>'System Parameters'!G20</f>
        <v>0.5</v>
      </c>
      <c r="W66" s="2">
        <f>'System Parameters'!H20</f>
        <v>0</v>
      </c>
    </row>
    <row r="67" customHeight="1" spans="1:23">
      <c r="A67" s="2" t="str">
        <f>'System Parameters'!A21</f>
        <v>Off</v>
      </c>
      <c r="B67" s="2">
        <f>'System Parameters'!B21</f>
        <v>0</v>
      </c>
      <c r="C67" s="2" t="str">
        <f>'System Parameters'!C21</f>
        <v>mW</v>
      </c>
      <c r="D67" s="2">
        <f t="shared" si="1"/>
        <v>0</v>
      </c>
      <c r="E67" s="2">
        <f t="shared" si="3"/>
        <v>0</v>
      </c>
      <c r="F67" s="2">
        <f t="shared" si="7"/>
        <v>0</v>
      </c>
      <c r="G67" s="2">
        <f t="shared" si="12"/>
        <v>0</v>
      </c>
      <c r="H67" s="2">
        <f t="shared" si="14"/>
        <v>0</v>
      </c>
      <c r="I67" s="2">
        <f t="shared" ref="I67:I76" si="16">$B67</f>
        <v>0</v>
      </c>
      <c r="J67" s="2">
        <f>$B67*0.9</f>
        <v>0</v>
      </c>
      <c r="K67" s="2">
        <f t="shared" ref="K67:O67" si="17">$B67</f>
        <v>0</v>
      </c>
      <c r="L67" s="2">
        <f t="shared" si="17"/>
        <v>0</v>
      </c>
      <c r="M67" s="2">
        <f t="shared" si="17"/>
        <v>0</v>
      </c>
      <c r="N67" s="2">
        <f t="shared" si="17"/>
        <v>0</v>
      </c>
      <c r="O67" s="2">
        <f t="shared" si="17"/>
        <v>0</v>
      </c>
      <c r="T67" s="3">
        <f>'System Parameters'!E21</f>
        <v>1</v>
      </c>
      <c r="U67" s="3">
        <f>'System Parameters'!F21</f>
        <v>0</v>
      </c>
      <c r="V67" s="3">
        <f>'System Parameters'!G21</f>
        <v>0</v>
      </c>
      <c r="W67" s="2">
        <f>'System Parameters'!H21</f>
        <v>0</v>
      </c>
    </row>
    <row r="68" customHeight="1" spans="1:23">
      <c r="A68" s="2">
        <f>'System Parameters'!A22</f>
        <v>0</v>
      </c>
      <c r="B68" s="2">
        <f>'System Parameters'!B22</f>
        <v>0</v>
      </c>
      <c r="C68" s="2">
        <f>'System Parameters'!C22</f>
        <v>0</v>
      </c>
      <c r="D68" s="2">
        <f t="shared" si="1"/>
        <v>0</v>
      </c>
      <c r="E68" s="2">
        <f t="shared" si="3"/>
        <v>0</v>
      </c>
      <c r="F68" s="2">
        <f t="shared" si="7"/>
        <v>0</v>
      </c>
      <c r="G68" s="2">
        <f t="shared" si="12"/>
        <v>0</v>
      </c>
      <c r="H68" s="2">
        <f t="shared" si="14"/>
        <v>0</v>
      </c>
      <c r="I68" s="2">
        <f t="shared" si="16"/>
        <v>0</v>
      </c>
      <c r="J68" s="2">
        <f t="shared" ref="J68:O68" si="18">$B68</f>
        <v>0</v>
      </c>
      <c r="K68" s="2">
        <f t="shared" si="18"/>
        <v>0</v>
      </c>
      <c r="L68" s="2">
        <f t="shared" si="18"/>
        <v>0</v>
      </c>
      <c r="M68" s="2">
        <f t="shared" si="18"/>
        <v>0</v>
      </c>
      <c r="N68" s="2">
        <f t="shared" si="18"/>
        <v>0</v>
      </c>
      <c r="O68" s="2">
        <f t="shared" si="18"/>
        <v>0</v>
      </c>
      <c r="T68" s="2">
        <f>'System Parameters'!E22</f>
        <v>0</v>
      </c>
      <c r="U68" s="2">
        <f>'System Parameters'!F22</f>
        <v>0</v>
      </c>
      <c r="V68" s="2">
        <f>'System Parameters'!G22</f>
        <v>0</v>
      </c>
      <c r="W68" s="2">
        <f>'System Parameters'!H22</f>
        <v>0</v>
      </c>
    </row>
    <row r="69" customHeight="1" spans="1:23">
      <c r="A69" s="2">
        <f>'System Parameters'!A23</f>
        <v>0</v>
      </c>
      <c r="B69" s="2">
        <f>'System Parameters'!B23</f>
        <v>0</v>
      </c>
      <c r="C69" s="2">
        <f>'System Parameters'!C23</f>
        <v>0</v>
      </c>
      <c r="D69" s="2">
        <f t="shared" si="1"/>
        <v>0</v>
      </c>
      <c r="E69" s="2">
        <f t="shared" si="3"/>
        <v>0</v>
      </c>
      <c r="F69" s="2">
        <f t="shared" si="7"/>
        <v>0</v>
      </c>
      <c r="G69" s="2">
        <f t="shared" si="12"/>
        <v>0</v>
      </c>
      <c r="H69" s="2">
        <f t="shared" si="14"/>
        <v>0</v>
      </c>
      <c r="I69" s="2">
        <f t="shared" si="16"/>
        <v>0</v>
      </c>
      <c r="J69" s="2">
        <f t="shared" ref="J69:O69" si="19">$B69</f>
        <v>0</v>
      </c>
      <c r="K69" s="2">
        <f t="shared" si="19"/>
        <v>0</v>
      </c>
      <c r="L69" s="2">
        <f t="shared" si="19"/>
        <v>0</v>
      </c>
      <c r="M69" s="2">
        <f t="shared" si="19"/>
        <v>0</v>
      </c>
      <c r="N69" s="2">
        <f t="shared" si="19"/>
        <v>0</v>
      </c>
      <c r="O69" s="2">
        <f t="shared" si="19"/>
        <v>0</v>
      </c>
      <c r="T69" s="2">
        <f>'System Parameters'!E23</f>
        <v>0</v>
      </c>
      <c r="U69" s="2">
        <f>'System Parameters'!F23</f>
        <v>0</v>
      </c>
      <c r="V69" s="2">
        <f>'System Parameters'!G23</f>
        <v>0</v>
      </c>
      <c r="W69" s="2">
        <f>'System Parameters'!H23</f>
        <v>0</v>
      </c>
    </row>
    <row r="70" customHeight="1" spans="1:23">
      <c r="A70" s="2">
        <f>'System Parameters'!A24</f>
        <v>0</v>
      </c>
      <c r="B70" s="2">
        <f>'System Parameters'!B24</f>
        <v>0</v>
      </c>
      <c r="C70" s="2">
        <f>'System Parameters'!C24</f>
        <v>0</v>
      </c>
      <c r="D70" s="2">
        <f t="shared" si="1"/>
        <v>0</v>
      </c>
      <c r="E70" s="2">
        <f t="shared" si="3"/>
        <v>0</v>
      </c>
      <c r="F70" s="2">
        <f t="shared" si="7"/>
        <v>0</v>
      </c>
      <c r="G70" s="2">
        <f t="shared" si="12"/>
        <v>0</v>
      </c>
      <c r="H70" s="2">
        <f t="shared" si="14"/>
        <v>0</v>
      </c>
      <c r="I70" s="2">
        <f t="shared" si="16"/>
        <v>0</v>
      </c>
      <c r="J70" s="2">
        <f t="shared" ref="J70:J76" si="20">$B70</f>
        <v>0</v>
      </c>
      <c r="K70" s="2">
        <f>$B70*0.9</f>
        <v>0</v>
      </c>
      <c r="L70" s="2">
        <f t="shared" ref="L70:O70" si="21">$B70</f>
        <v>0</v>
      </c>
      <c r="M70" s="2">
        <f t="shared" si="21"/>
        <v>0</v>
      </c>
      <c r="N70" s="2">
        <f t="shared" si="21"/>
        <v>0</v>
      </c>
      <c r="O70" s="2">
        <f t="shared" si="21"/>
        <v>0</v>
      </c>
      <c r="T70" s="3">
        <f>'System Parameters'!E24</f>
        <v>0</v>
      </c>
      <c r="U70" s="3">
        <f>'System Parameters'!F24</f>
        <v>0</v>
      </c>
      <c r="V70" s="3">
        <f>'System Parameters'!G24</f>
        <v>0</v>
      </c>
      <c r="W70" s="2">
        <f>'System Parameters'!H24</f>
        <v>0</v>
      </c>
    </row>
    <row r="71" customHeight="1" spans="1:23">
      <c r="A71" s="2">
        <f>'System Parameters'!A25</f>
        <v>0</v>
      </c>
      <c r="B71" s="2">
        <f>'System Parameters'!B25</f>
        <v>0</v>
      </c>
      <c r="C71" s="2">
        <f>'System Parameters'!C25</f>
        <v>0</v>
      </c>
      <c r="D71" s="2">
        <f t="shared" si="1"/>
        <v>0</v>
      </c>
      <c r="E71" s="2">
        <f t="shared" si="3"/>
        <v>0</v>
      </c>
      <c r="F71" s="2">
        <f t="shared" si="7"/>
        <v>0</v>
      </c>
      <c r="G71" s="2">
        <f t="shared" si="12"/>
        <v>0</v>
      </c>
      <c r="H71" s="2">
        <f t="shared" si="14"/>
        <v>0</v>
      </c>
      <c r="I71" s="2">
        <f t="shared" si="16"/>
        <v>0</v>
      </c>
      <c r="J71" s="2">
        <f t="shared" si="20"/>
        <v>0</v>
      </c>
      <c r="K71" s="2">
        <f t="shared" ref="K71:K76" si="22">$B71</f>
        <v>0</v>
      </c>
      <c r="L71" s="2">
        <f>$B71*0.9</f>
        <v>0</v>
      </c>
      <c r="M71" s="2">
        <f t="shared" ref="M71:O71" si="23">$B71</f>
        <v>0</v>
      </c>
      <c r="N71" s="2">
        <f t="shared" si="23"/>
        <v>0</v>
      </c>
      <c r="O71" s="2">
        <f t="shared" si="23"/>
        <v>0</v>
      </c>
      <c r="T71" s="3">
        <f>'System Parameters'!E25</f>
        <v>0</v>
      </c>
      <c r="U71" s="3">
        <f>'System Parameters'!F25</f>
        <v>0</v>
      </c>
      <c r="V71" s="3">
        <f>'System Parameters'!G25</f>
        <v>0</v>
      </c>
      <c r="W71" s="2">
        <f>'System Parameters'!H25</f>
        <v>0</v>
      </c>
    </row>
    <row r="72" customHeight="1" spans="1:23">
      <c r="A72" s="2">
        <f>'System Parameters'!A26</f>
        <v>0</v>
      </c>
      <c r="B72" s="2">
        <f>'System Parameters'!B26</f>
        <v>0</v>
      </c>
      <c r="C72" s="2">
        <f>'System Parameters'!C26</f>
        <v>0</v>
      </c>
      <c r="D72" s="2">
        <f t="shared" si="1"/>
        <v>0</v>
      </c>
      <c r="E72" s="2">
        <f t="shared" si="3"/>
        <v>0</v>
      </c>
      <c r="F72" s="2">
        <f t="shared" si="7"/>
        <v>0</v>
      </c>
      <c r="G72" s="2">
        <f t="shared" si="12"/>
        <v>0</v>
      </c>
      <c r="H72" s="2">
        <f t="shared" si="14"/>
        <v>0</v>
      </c>
      <c r="I72" s="2">
        <f t="shared" si="16"/>
        <v>0</v>
      </c>
      <c r="J72" s="2">
        <f t="shared" si="20"/>
        <v>0</v>
      </c>
      <c r="K72" s="2">
        <f t="shared" si="22"/>
        <v>0</v>
      </c>
      <c r="L72" s="2">
        <f t="shared" ref="L72:O72" si="24">$B72</f>
        <v>0</v>
      </c>
      <c r="M72" s="2">
        <f t="shared" si="24"/>
        <v>0</v>
      </c>
      <c r="N72" s="2">
        <f t="shared" si="24"/>
        <v>0</v>
      </c>
      <c r="O72" s="2">
        <f t="shared" si="24"/>
        <v>0</v>
      </c>
      <c r="T72" s="2">
        <f>'System Parameters'!E26</f>
        <v>0</v>
      </c>
      <c r="U72" s="2">
        <f>'System Parameters'!F26</f>
        <v>0</v>
      </c>
      <c r="V72" s="2">
        <f>'System Parameters'!G26</f>
        <v>0</v>
      </c>
      <c r="W72" s="2">
        <f>'System Parameters'!H26</f>
        <v>0</v>
      </c>
    </row>
    <row r="73" customHeight="1" spans="1:23">
      <c r="A73" s="2" t="str">
        <f>'System Parameters'!A27</f>
        <v>Radio</v>
      </c>
      <c r="B73" s="2">
        <f>'System Parameters'!B27</f>
        <v>0</v>
      </c>
      <c r="C73" s="2">
        <f>'System Parameters'!C27</f>
        <v>0</v>
      </c>
      <c r="D73" s="2">
        <f t="shared" si="1"/>
        <v>0</v>
      </c>
      <c r="E73" s="2">
        <f t="shared" si="3"/>
        <v>0</v>
      </c>
      <c r="F73" s="2">
        <f t="shared" si="7"/>
        <v>0</v>
      </c>
      <c r="G73" s="2">
        <f t="shared" si="12"/>
        <v>0</v>
      </c>
      <c r="H73" s="2">
        <f t="shared" si="14"/>
        <v>0</v>
      </c>
      <c r="I73" s="2">
        <f t="shared" si="16"/>
        <v>0</v>
      </c>
      <c r="J73" s="2">
        <f t="shared" si="20"/>
        <v>0</v>
      </c>
      <c r="K73" s="2">
        <f t="shared" si="22"/>
        <v>0</v>
      </c>
      <c r="L73" s="2">
        <f t="shared" ref="L73:O73" si="25">$B73</f>
        <v>0</v>
      </c>
      <c r="M73" s="2">
        <f t="shared" si="25"/>
        <v>0</v>
      </c>
      <c r="N73" s="2">
        <f t="shared" si="25"/>
        <v>0</v>
      </c>
      <c r="O73" s="2">
        <f t="shared" si="25"/>
        <v>0</v>
      </c>
      <c r="T73" s="2">
        <f>'System Parameters'!E27</f>
        <v>0</v>
      </c>
      <c r="U73" s="2">
        <f>'System Parameters'!F27</f>
        <v>0</v>
      </c>
      <c r="V73" s="2">
        <f>'System Parameters'!G27</f>
        <v>0</v>
      </c>
      <c r="W73" s="2">
        <f>'System Parameters'!H27</f>
        <v>0</v>
      </c>
    </row>
    <row r="74" customHeight="1" spans="1:23">
      <c r="A74" s="2" t="str">
        <f>'System Parameters'!A29</f>
        <v>Standby Power</v>
      </c>
      <c r="B74" s="2">
        <f>'System Parameters'!B29</f>
        <v>5</v>
      </c>
      <c r="C74" s="2" t="str">
        <f>'System Parameters'!C29</f>
        <v>mW</v>
      </c>
      <c r="D74" s="2">
        <f t="shared" si="1"/>
        <v>5</v>
      </c>
      <c r="E74" s="2">
        <f t="shared" si="3"/>
        <v>5</v>
      </c>
      <c r="F74" s="2">
        <f t="shared" si="7"/>
        <v>5</v>
      </c>
      <c r="G74" s="2">
        <f t="shared" si="12"/>
        <v>5</v>
      </c>
      <c r="H74" s="2">
        <f t="shared" si="14"/>
        <v>5</v>
      </c>
      <c r="I74" s="2">
        <f t="shared" si="16"/>
        <v>5</v>
      </c>
      <c r="J74" s="2">
        <f t="shared" si="20"/>
        <v>5</v>
      </c>
      <c r="K74" s="2">
        <f t="shared" si="22"/>
        <v>5</v>
      </c>
      <c r="L74" s="2">
        <f t="shared" ref="L74:L76" si="26">$B74</f>
        <v>5</v>
      </c>
      <c r="M74" s="2">
        <f>$B74*0.9</f>
        <v>4.5</v>
      </c>
      <c r="N74" s="2">
        <f t="shared" ref="N74:O74" si="27">$B74</f>
        <v>5</v>
      </c>
      <c r="O74" s="2">
        <f t="shared" si="27"/>
        <v>5</v>
      </c>
      <c r="T74" s="3">
        <f>'System Parameters'!E29</f>
        <v>0</v>
      </c>
      <c r="U74" s="3">
        <f>'System Parameters'!F29</f>
        <v>0.97</v>
      </c>
      <c r="V74" s="3">
        <f>'System Parameters'!G29</f>
        <v>0.97</v>
      </c>
      <c r="W74" s="2">
        <f>'System Parameters'!H29</f>
        <v>0</v>
      </c>
    </row>
    <row r="75" customHeight="1" spans="1:23">
      <c r="A75" s="2" t="str">
        <f>'System Parameters'!A30</f>
        <v>TX Power</v>
      </c>
      <c r="B75" s="2">
        <f>'System Parameters'!B30</f>
        <v>20</v>
      </c>
      <c r="C75" s="2" t="str">
        <f>'System Parameters'!C30</f>
        <v>mW</v>
      </c>
      <c r="D75" s="2">
        <f t="shared" si="1"/>
        <v>20</v>
      </c>
      <c r="E75" s="2">
        <f t="shared" si="3"/>
        <v>20</v>
      </c>
      <c r="F75" s="2">
        <f t="shared" si="7"/>
        <v>20</v>
      </c>
      <c r="G75" s="2">
        <f t="shared" si="12"/>
        <v>20</v>
      </c>
      <c r="H75" s="2">
        <f t="shared" si="14"/>
        <v>20</v>
      </c>
      <c r="I75" s="2">
        <f t="shared" si="16"/>
        <v>20</v>
      </c>
      <c r="J75" s="2">
        <f t="shared" si="20"/>
        <v>20</v>
      </c>
      <c r="K75" s="2">
        <f t="shared" si="22"/>
        <v>20</v>
      </c>
      <c r="L75" s="2">
        <f t="shared" si="26"/>
        <v>20</v>
      </c>
      <c r="M75" s="2">
        <f t="shared" ref="M75:M76" si="28">$B75</f>
        <v>20</v>
      </c>
      <c r="N75" s="2">
        <f>$B75*0.9</f>
        <v>18</v>
      </c>
      <c r="O75" s="2">
        <f>$B75</f>
        <v>20</v>
      </c>
      <c r="T75" s="3">
        <f>'System Parameters'!E30</f>
        <v>0</v>
      </c>
      <c r="U75" s="3">
        <f>'System Parameters'!F30</f>
        <v>0.02</v>
      </c>
      <c r="V75" s="3">
        <f>'System Parameters'!G30</f>
        <v>0.02</v>
      </c>
      <c r="W75" s="2">
        <f>'System Parameters'!H30</f>
        <v>0</v>
      </c>
    </row>
    <row r="76" customHeight="1" spans="1:23">
      <c r="A76" s="2" t="str">
        <f>'System Parameters'!A31</f>
        <v>RX Power</v>
      </c>
      <c r="B76" s="2">
        <f>'System Parameters'!B31</f>
        <v>10</v>
      </c>
      <c r="C76" s="2" t="str">
        <f>'System Parameters'!C31</f>
        <v>mW</v>
      </c>
      <c r="D76" s="2">
        <f t="shared" si="1"/>
        <v>10</v>
      </c>
      <c r="E76" s="2">
        <f t="shared" si="3"/>
        <v>10</v>
      </c>
      <c r="F76" s="2">
        <f t="shared" si="7"/>
        <v>10</v>
      </c>
      <c r="G76" s="2">
        <f t="shared" si="12"/>
        <v>10</v>
      </c>
      <c r="H76" s="2">
        <f t="shared" si="14"/>
        <v>10</v>
      </c>
      <c r="I76" s="2">
        <f t="shared" si="16"/>
        <v>10</v>
      </c>
      <c r="J76" s="2">
        <f t="shared" si="20"/>
        <v>10</v>
      </c>
      <c r="K76" s="2">
        <f t="shared" si="22"/>
        <v>10</v>
      </c>
      <c r="L76" s="2">
        <f t="shared" si="26"/>
        <v>10</v>
      </c>
      <c r="M76" s="2">
        <f t="shared" si="28"/>
        <v>10</v>
      </c>
      <c r="N76" s="2">
        <f>$B76</f>
        <v>10</v>
      </c>
      <c r="O76" s="2">
        <f>$B76*0.9</f>
        <v>9</v>
      </c>
      <c r="T76" s="3">
        <f>'System Parameters'!E31</f>
        <v>0</v>
      </c>
      <c r="U76" s="3">
        <f>'System Parameters'!F31</f>
        <v>0.01</v>
      </c>
      <c r="V76" s="3">
        <f>'System Parameters'!G31</f>
        <v>0.01</v>
      </c>
      <c r="W76" s="2">
        <f>'System Parameters'!H31</f>
        <v>0</v>
      </c>
    </row>
    <row r="77" customHeight="1" spans="1:23">
      <c r="A77" s="2">
        <f>'System Parameters'!A32</f>
        <v>0</v>
      </c>
      <c r="B77" s="2">
        <f>'System Parameters'!B32</f>
        <v>0</v>
      </c>
      <c r="C77" s="2">
        <f>'System Parameters'!C32</f>
        <v>0</v>
      </c>
      <c r="D77" s="2">
        <f>'System Parameters'!D32</f>
        <v>0</v>
      </c>
      <c r="T77" s="2">
        <f>'System Parameters'!E32</f>
        <v>0</v>
      </c>
      <c r="U77" s="2">
        <f>'System Parameters'!F32</f>
        <v>0</v>
      </c>
      <c r="V77" s="2">
        <f>'System Parameters'!G32</f>
        <v>0</v>
      </c>
      <c r="W77" s="2">
        <f>'System Parameters'!H32</f>
        <v>0</v>
      </c>
    </row>
    <row r="78" customHeight="1" spans="1:23">
      <c r="A78" s="2">
        <f>'System Parameters'!A33</f>
        <v>0</v>
      </c>
      <c r="B78" s="2">
        <f>'System Parameters'!B33</f>
        <v>0</v>
      </c>
      <c r="C78" s="2">
        <f>'System Parameters'!C33</f>
        <v>0</v>
      </c>
      <c r="D78" s="2">
        <f>'System Parameters'!D33</f>
        <v>0</v>
      </c>
      <c r="T78" s="2">
        <f>'System Parameters'!E33</f>
        <v>16</v>
      </c>
      <c r="U78" s="2">
        <f>'System Parameters'!F33</f>
        <v>7</v>
      </c>
      <c r="V78" s="2">
        <f>'System Parameters'!G33</f>
        <v>1</v>
      </c>
      <c r="W78" s="2" t="str">
        <f>'System Parameters'!H33</f>
        <v>hours/day typical usage</v>
      </c>
    </row>
    <row r="79" customHeight="1" spans="1:23">
      <c r="A79" s="2" t="str">
        <f>'System Parameters'!A34</f>
        <v>Battery</v>
      </c>
      <c r="B79" s="2">
        <f>'System Parameters'!B34</f>
        <v>0</v>
      </c>
      <c r="C79" s="2">
        <f>'System Parameters'!C34</f>
        <v>0</v>
      </c>
      <c r="D79" s="2">
        <f>'System Parameters'!D34</f>
        <v>0</v>
      </c>
      <c r="T79" s="2">
        <f>'System Parameters'!E34</f>
        <v>0</v>
      </c>
      <c r="U79" s="2">
        <f>'System Parameters'!F34</f>
        <v>0</v>
      </c>
      <c r="V79" s="2">
        <f>'System Parameters'!G34</f>
        <v>0</v>
      </c>
      <c r="W79" s="2">
        <f>'System Parameters'!H34</f>
        <v>0</v>
      </c>
    </row>
    <row r="80" customHeight="1" spans="1:23">
      <c r="A80" s="2" t="str">
        <f>'System Parameters'!A35</f>
        <v>Capacity</v>
      </c>
      <c r="B80" s="2">
        <f>'System Parameters'!B35</f>
        <v>550</v>
      </c>
      <c r="C80" s="2" t="str">
        <f>'System Parameters'!C35</f>
        <v>mAh</v>
      </c>
      <c r="D80" s="2">
        <f>'System Parameters'!D35</f>
        <v>0</v>
      </c>
      <c r="T80" s="2">
        <f>'System Parameters'!E35</f>
        <v>0</v>
      </c>
      <c r="U80" s="2">
        <f>'System Parameters'!F35</f>
        <v>0</v>
      </c>
      <c r="V80" s="2">
        <f>'System Parameters'!G35</f>
        <v>0</v>
      </c>
      <c r="W80" s="2">
        <f>'System Parameters'!H35</f>
        <v>0</v>
      </c>
    </row>
    <row r="81" customHeight="1" spans="1:23">
      <c r="A81" s="2" t="str">
        <f>'System Parameters'!A36</f>
        <v>Nominal Voltage</v>
      </c>
      <c r="B81" s="2">
        <f>'System Parameters'!B36</f>
        <v>3.7</v>
      </c>
      <c r="C81" s="2" t="str">
        <f>'System Parameters'!C36</f>
        <v>V</v>
      </c>
      <c r="D81" s="2">
        <f>'System Parameters'!D36</f>
        <v>0</v>
      </c>
      <c r="T81" s="2">
        <f>'System Parameters'!E36</f>
        <v>0</v>
      </c>
      <c r="U81" s="2">
        <f>'System Parameters'!F36</f>
        <v>0</v>
      </c>
      <c r="V81" s="2">
        <f>'System Parameters'!G36</f>
        <v>0</v>
      </c>
      <c r="W81" s="2">
        <f>'System Parameters'!H36</f>
        <v>0</v>
      </c>
    </row>
    <row r="82" customHeight="1" spans="1:23">
      <c r="A82" s="2" t="str">
        <f>'System Parameters'!A37</f>
        <v>Regulator Efficiency</v>
      </c>
      <c r="B82" s="3">
        <f>'System Parameters'!B37</f>
        <v>0.9</v>
      </c>
      <c r="C82" s="2">
        <f>'System Parameters'!C37</f>
        <v>0</v>
      </c>
      <c r="D82" s="2">
        <f>'System Parameters'!D37</f>
        <v>0</v>
      </c>
      <c r="T82" s="2">
        <f>'System Parameters'!E37</f>
        <v>0</v>
      </c>
      <c r="U82" s="2">
        <f>'System Parameters'!F37</f>
        <v>0</v>
      </c>
      <c r="V82" s="2">
        <f>'System Parameters'!G37</f>
        <v>0</v>
      </c>
      <c r="W82" s="2">
        <f>'System Parameters'!H37</f>
        <v>0</v>
      </c>
    </row>
    <row r="83" customHeight="1" spans="1:22">
      <c r="A83" s="2">
        <f>'System Parameters'!A38</f>
        <v>0</v>
      </c>
      <c r="B83" s="2">
        <f>'System Parameters'!B38</f>
        <v>0</v>
      </c>
      <c r="C83" s="2">
        <f>'System Parameters'!C38</f>
        <v>0</v>
      </c>
      <c r="D83" s="2">
        <f>'System Parameters'!D38</f>
        <v>0</v>
      </c>
      <c r="O83" s="2">
        <f>'System Parameters'!E38</f>
        <v>0</v>
      </c>
      <c r="P83" s="2">
        <f>'System Parameters'!F38</f>
        <v>0</v>
      </c>
      <c r="Q83" s="2">
        <f>'System Parameters'!G38</f>
        <v>0</v>
      </c>
      <c r="R83" s="2">
        <f>'System Parameters'!H38</f>
        <v>0</v>
      </c>
      <c r="S83" s="2">
        <f>'System Parameters'!I38</f>
        <v>0</v>
      </c>
      <c r="T83" s="2">
        <f>'System Parameters'!J38</f>
        <v>0</v>
      </c>
      <c r="U83" s="2" t="e">
        <f>#REF!</f>
        <v>#REF!</v>
      </c>
      <c r="V83" s="2" t="e">
        <f>#REF!</f>
        <v>#REF!</v>
      </c>
    </row>
    <row r="84" customHeight="1" spans="1:22">
      <c r="A84" s="2">
        <f>'System Parameters'!A39</f>
        <v>0</v>
      </c>
      <c r="B84" s="2">
        <f>'System Parameters'!B39</f>
        <v>0</v>
      </c>
      <c r="C84" s="2">
        <f>'System Parameters'!C39</f>
        <v>0</v>
      </c>
      <c r="D84" s="2">
        <f>'System Parameters'!D39</f>
        <v>0</v>
      </c>
      <c r="O84" s="2">
        <f>'System Parameters'!E39</f>
        <v>0</v>
      </c>
      <c r="P84" s="2">
        <f>'System Parameters'!F39</f>
        <v>0</v>
      </c>
      <c r="Q84" s="2">
        <f>'System Parameters'!G39</f>
        <v>0</v>
      </c>
      <c r="R84" s="2">
        <f>'System Parameters'!H39</f>
        <v>0</v>
      </c>
      <c r="S84" s="2">
        <f>'System Parameters'!I39</f>
        <v>0</v>
      </c>
      <c r="T84" s="2">
        <f>'System Parameters'!J39</f>
        <v>0</v>
      </c>
      <c r="U84" s="2" t="e">
        <f>#REF!</f>
        <v>#REF!</v>
      </c>
      <c r="V84" s="2" t="e">
        <f>#REF!</f>
        <v>#REF!</v>
      </c>
    </row>
    <row r="85" customHeight="1" spans="1:22">
      <c r="A85" s="2">
        <f>'System Parameters'!A40</f>
        <v>0</v>
      </c>
      <c r="B85" s="2">
        <f>'System Parameters'!K27</f>
        <v>0</v>
      </c>
      <c r="C85" s="2">
        <f>'System Parameters'!L27</f>
        <v>0</v>
      </c>
      <c r="D85" s="2">
        <f>'System Parameters'!M27</f>
        <v>0</v>
      </c>
      <c r="O85" s="2">
        <f>'System Parameters'!N27</f>
        <v>0</v>
      </c>
      <c r="P85" s="2">
        <f>'System Parameters'!O27</f>
        <v>0</v>
      </c>
      <c r="Q85" s="2">
        <f>'System Parameters'!P27</f>
        <v>0</v>
      </c>
      <c r="R85" s="2">
        <f>'System Parameters'!Q27</f>
        <v>0</v>
      </c>
      <c r="S85" s="2">
        <f>'System Parameters'!I40</f>
        <v>0</v>
      </c>
      <c r="T85" s="2">
        <f>'System Parameters'!J40</f>
        <v>0</v>
      </c>
      <c r="U85" s="2" t="e">
        <f>#REF!</f>
        <v>#REF!</v>
      </c>
      <c r="V85" s="2" t="e">
        <f>#REF!</f>
        <v>#REF!</v>
      </c>
    </row>
    <row r="86" customHeight="1" spans="1:22">
      <c r="A86" s="2" t="str">
        <f>'System Parameters'!A41</f>
        <v>REFLECTIONS : WHAT DID YOU LEARN FROM ANALYZING YOUR POWER.  TALK ABOUT SOME POTENTIAL TRADEOFFS. </v>
      </c>
      <c r="B86" s="2">
        <f>'System Parameters'!K28</f>
        <v>0</v>
      </c>
      <c r="C86" s="2" t="e">
        <f>#REF!</f>
        <v>#REF!</v>
      </c>
      <c r="D86" s="2" t="e">
        <f>#REF!</f>
        <v>#REF!</v>
      </c>
      <c r="O86" s="2" t="e">
        <f>#REF!</f>
        <v>#REF!</v>
      </c>
      <c r="P86" s="2" t="e">
        <f>#REF!</f>
        <v>#REF!</v>
      </c>
      <c r="Q86" s="2" t="e">
        <f>#REF!</f>
        <v>#REF!</v>
      </c>
      <c r="R86" s="2">
        <f>'System Parameters'!Q28</f>
        <v>0</v>
      </c>
      <c r="S86" s="2">
        <f>'System Parameters'!I41</f>
        <v>0</v>
      </c>
      <c r="T86" s="2">
        <f>'System Parameters'!J41</f>
        <v>0</v>
      </c>
      <c r="U86" s="2" t="e">
        <f>#REF!</f>
        <v>#REF!</v>
      </c>
      <c r="V86" s="2" t="e">
        <f>#REF!</f>
        <v>#REF!</v>
      </c>
    </row>
    <row r="87" customHeight="1" spans="1:22">
      <c r="A87" s="2" t="str">
        <f>'System Parameters'!L28</f>
        <v>Total power in profile (mw)</v>
      </c>
      <c r="B87" s="2">
        <f>'System Parameters'!M28</f>
        <v>0</v>
      </c>
      <c r="C87" s="2">
        <f>'System Parameters'!N28</f>
        <v>0</v>
      </c>
      <c r="R87" s="2">
        <f>'System Parameters'!Q29</f>
        <v>0</v>
      </c>
      <c r="S87" s="2">
        <f>'System Parameters'!I42</f>
        <v>0</v>
      </c>
      <c r="T87" s="2">
        <f>'System Parameters'!J42</f>
        <v>0</v>
      </c>
      <c r="U87" s="2">
        <f>'System Parameters'!K42</f>
        <v>0</v>
      </c>
      <c r="V87" s="2">
        <f>'System Parameters'!L42</f>
        <v>0</v>
      </c>
    </row>
    <row r="88" customHeight="1" spans="1:22">
      <c r="A88" s="2" t="str">
        <f>'System Parameters'!L29</f>
        <v>"off"</v>
      </c>
      <c r="B88" s="2">
        <f>SUMPRODUCT(B56:B76,$T56:$T76)</f>
        <v>1</v>
      </c>
      <c r="C88" s="2" t="str">
        <f>'System Parameters'!N29</f>
        <v>mW</v>
      </c>
      <c r="D88" s="2">
        <f t="shared" ref="D88:O88" si="29">SUMPRODUCT(D56:D76,$T56:$T76)</f>
        <v>1</v>
      </c>
      <c r="E88" s="2">
        <f t="shared" si="29"/>
        <v>1</v>
      </c>
      <c r="F88" s="2">
        <f t="shared" si="29"/>
        <v>0.9</v>
      </c>
      <c r="G88" s="2">
        <f t="shared" si="29"/>
        <v>1</v>
      </c>
      <c r="H88" s="2">
        <f t="shared" si="29"/>
        <v>1</v>
      </c>
      <c r="I88" s="2">
        <f t="shared" si="29"/>
        <v>1</v>
      </c>
      <c r="J88" s="2">
        <f t="shared" si="29"/>
        <v>1</v>
      </c>
      <c r="K88" s="2">
        <f t="shared" si="29"/>
        <v>1</v>
      </c>
      <c r="L88" s="2">
        <f t="shared" si="29"/>
        <v>1</v>
      </c>
      <c r="M88" s="2">
        <f t="shared" si="29"/>
        <v>1</v>
      </c>
      <c r="N88" s="2">
        <f t="shared" si="29"/>
        <v>1</v>
      </c>
      <c r="O88" s="2">
        <f t="shared" si="29"/>
        <v>1</v>
      </c>
      <c r="R88" s="2">
        <f>'System Parameters'!Q30</f>
        <v>0</v>
      </c>
      <c r="S88" s="2">
        <f>'System Parameters'!I43</f>
        <v>0</v>
      </c>
      <c r="T88" s="2">
        <f>'System Parameters'!J43</f>
        <v>0</v>
      </c>
      <c r="U88" s="2">
        <f>'System Parameters'!K43</f>
        <v>0</v>
      </c>
      <c r="V88" s="2">
        <f>'System Parameters'!L43</f>
        <v>0</v>
      </c>
    </row>
    <row r="89" customHeight="1" spans="1:22">
      <c r="A89" s="2" t="str">
        <f>'System Parameters'!L30</f>
        <v>"sensing"</v>
      </c>
      <c r="B89" s="2">
        <f>SUMPRODUCT(B56:B76,$U56:$U76)</f>
        <v>56.3775</v>
      </c>
      <c r="C89" s="2" t="str">
        <f>'System Parameters'!N30</f>
        <v>mW</v>
      </c>
      <c r="D89" s="2">
        <f t="shared" ref="D89:O89" si="30">SUMPRODUCT(D56:D76,$U56:$U76)</f>
        <v>55.0775</v>
      </c>
      <c r="E89" s="2">
        <f t="shared" si="30"/>
        <v>55.5775</v>
      </c>
      <c r="F89" s="2">
        <f t="shared" si="30"/>
        <v>56.3775</v>
      </c>
      <c r="G89" s="2">
        <f t="shared" si="30"/>
        <v>56.0075</v>
      </c>
      <c r="H89" s="2">
        <f t="shared" si="30"/>
        <v>53.745</v>
      </c>
      <c r="I89" s="2">
        <f t="shared" si="30"/>
        <v>56.37725</v>
      </c>
      <c r="J89" s="2">
        <f t="shared" si="30"/>
        <v>56.3775</v>
      </c>
      <c r="K89" s="2">
        <f t="shared" si="30"/>
        <v>56.3775</v>
      </c>
      <c r="L89" s="2">
        <f t="shared" si="30"/>
        <v>56.3775</v>
      </c>
      <c r="M89" s="2">
        <f t="shared" si="30"/>
        <v>55.8925</v>
      </c>
      <c r="N89" s="2">
        <f t="shared" si="30"/>
        <v>56.3375</v>
      </c>
      <c r="O89" s="2">
        <f t="shared" si="30"/>
        <v>56.3675</v>
      </c>
      <c r="R89" s="2">
        <f>'System Parameters'!Q31</f>
        <v>0</v>
      </c>
      <c r="S89" s="2">
        <f>'System Parameters'!I44</f>
        <v>0</v>
      </c>
      <c r="T89" s="2">
        <f>'System Parameters'!J44</f>
        <v>0</v>
      </c>
      <c r="U89" s="2">
        <f>'System Parameters'!K44</f>
        <v>0</v>
      </c>
      <c r="V89" s="2">
        <f>'System Parameters'!L44</f>
        <v>0</v>
      </c>
    </row>
    <row r="90" customHeight="1" spans="1:22">
      <c r="A90" s="2" t="str">
        <f>'System Parameters'!L31</f>
        <v>"interactive"</v>
      </c>
      <c r="B90" s="2">
        <f>SUMPRODUCT(B56:B76,$V56:$V76)</f>
        <v>59.1275</v>
      </c>
      <c r="C90" s="2" t="str">
        <f>'System Parameters'!N31</f>
        <v>mW</v>
      </c>
      <c r="D90" s="2">
        <f t="shared" ref="D90:O90" si="31">SUMPRODUCT(D56:D76,$V56:$V76)</f>
        <v>57.5025</v>
      </c>
      <c r="E90" s="2">
        <f t="shared" si="31"/>
        <v>58.3775</v>
      </c>
      <c r="F90" s="2">
        <f t="shared" si="31"/>
        <v>59.1275</v>
      </c>
      <c r="G90" s="2">
        <f t="shared" si="31"/>
        <v>58.7575</v>
      </c>
      <c r="H90" s="2">
        <f t="shared" si="31"/>
        <v>56.495</v>
      </c>
      <c r="I90" s="2">
        <f t="shared" si="31"/>
        <v>59.12725</v>
      </c>
      <c r="J90" s="2">
        <f t="shared" si="31"/>
        <v>59.1275</v>
      </c>
      <c r="K90" s="2">
        <f t="shared" si="31"/>
        <v>59.1275</v>
      </c>
      <c r="L90" s="2">
        <f t="shared" si="31"/>
        <v>59.1275</v>
      </c>
      <c r="M90" s="2">
        <f t="shared" si="31"/>
        <v>58.6425</v>
      </c>
      <c r="N90" s="2">
        <f t="shared" si="31"/>
        <v>59.0875</v>
      </c>
      <c r="O90" s="2">
        <f t="shared" si="31"/>
        <v>59.1175</v>
      </c>
      <c r="R90" s="2">
        <f>'System Parameters'!Q32</f>
        <v>0</v>
      </c>
      <c r="S90" s="2">
        <f>'System Parameters'!I45</f>
        <v>0</v>
      </c>
      <c r="T90" s="2">
        <f>'System Parameters'!J45</f>
        <v>0</v>
      </c>
      <c r="U90" s="2">
        <f>'System Parameters'!K45</f>
        <v>0</v>
      </c>
      <c r="V90" s="2">
        <f>'System Parameters'!L45</f>
        <v>0</v>
      </c>
    </row>
    <row r="91" customHeight="1" spans="1:22">
      <c r="A91" s="2">
        <f>'System Parameters'!L32</f>
        <v>0</v>
      </c>
      <c r="B91" s="2">
        <f>'System Parameters'!M32</f>
        <v>0</v>
      </c>
      <c r="C91" s="2">
        <f>'System Parameters'!N32</f>
        <v>0</v>
      </c>
      <c r="D91" s="2">
        <f>'System Parameters'!O32</f>
        <v>0</v>
      </c>
      <c r="E91" s="2">
        <f>'System Parameters'!P32</f>
        <v>0</v>
      </c>
      <c r="F91" s="2">
        <f>'System Parameters'!Q33</f>
        <v>0</v>
      </c>
      <c r="G91" s="2">
        <f>'System Parameters'!I46</f>
        <v>0</v>
      </c>
      <c r="H91" s="2">
        <f>'System Parameters'!J46</f>
        <v>0</v>
      </c>
      <c r="I91" s="2">
        <f>'System Parameters'!K46</f>
        <v>0</v>
      </c>
      <c r="J91" s="2">
        <f>'System Parameters'!L46</f>
        <v>0</v>
      </c>
      <c r="K91" s="2">
        <f>'System Parameters'!M46</f>
        <v>0</v>
      </c>
      <c r="L91" s="2">
        <f>'System Parameters'!N46</f>
        <v>0</v>
      </c>
      <c r="M91" s="2">
        <f>'System Parameters'!O46</f>
        <v>0</v>
      </c>
      <c r="N91" s="2">
        <f>'System Parameters'!P46</f>
        <v>0</v>
      </c>
      <c r="O91" s="2">
        <f>'System Parameters'!Q46</f>
        <v>0</v>
      </c>
      <c r="R91" s="2">
        <f>'System Parameters'!Q33</f>
        <v>0</v>
      </c>
      <c r="S91" s="2">
        <f>'System Parameters'!I46</f>
        <v>0</v>
      </c>
      <c r="T91" s="2">
        <f>'System Parameters'!J46</f>
        <v>0</v>
      </c>
      <c r="U91" s="2">
        <f>'System Parameters'!K46</f>
        <v>0</v>
      </c>
      <c r="V91" s="2">
        <f>'System Parameters'!L46</f>
        <v>0</v>
      </c>
    </row>
    <row r="92" customHeight="1" spans="1:22">
      <c r="A92" s="2" t="str">
        <f>'System Parameters'!L33</f>
        <v>Effective Battery Capacity</v>
      </c>
      <c r="B92" s="2">
        <f>'System Parameters'!M33</f>
        <v>0</v>
      </c>
      <c r="C92" s="2">
        <f>'System Parameters'!N33</f>
        <v>0</v>
      </c>
      <c r="D92" s="2">
        <f>'System Parameters'!O33</f>
        <v>0</v>
      </c>
      <c r="E92" s="2">
        <f>'System Parameters'!P33</f>
        <v>0</v>
      </c>
      <c r="F92" s="2">
        <f>'System Parameters'!Q34</f>
        <v>0</v>
      </c>
      <c r="G92" s="2">
        <f>'System Parameters'!I47</f>
        <v>0</v>
      </c>
      <c r="H92" s="2">
        <f>'System Parameters'!J47</f>
        <v>0</v>
      </c>
      <c r="I92" s="2">
        <f>'System Parameters'!K47</f>
        <v>0</v>
      </c>
      <c r="J92" s="2">
        <f>'System Parameters'!L47</f>
        <v>0</v>
      </c>
      <c r="K92" s="2">
        <f>'System Parameters'!M47</f>
        <v>0</v>
      </c>
      <c r="L92" s="2">
        <f>'System Parameters'!N47</f>
        <v>0</v>
      </c>
      <c r="M92" s="2">
        <f>'System Parameters'!O47</f>
        <v>0</v>
      </c>
      <c r="N92" s="2">
        <f>'System Parameters'!P47</f>
        <v>0</v>
      </c>
      <c r="O92" s="2">
        <f>'System Parameters'!Q47</f>
        <v>0</v>
      </c>
      <c r="P92" s="2">
        <f>'System Parameters'!O33</f>
        <v>0</v>
      </c>
      <c r="Q92" s="2">
        <f>'System Parameters'!P33</f>
        <v>0</v>
      </c>
      <c r="R92" s="2">
        <f>'System Parameters'!Q34</f>
        <v>0</v>
      </c>
      <c r="S92" s="2">
        <f>'System Parameters'!I47</f>
        <v>0</v>
      </c>
      <c r="T92" s="2">
        <f>'System Parameters'!J47</f>
        <v>0</v>
      </c>
      <c r="U92" s="2">
        <f>'System Parameters'!K47</f>
        <v>0</v>
      </c>
      <c r="V92" s="2">
        <f>'System Parameters'!L47</f>
        <v>0</v>
      </c>
    </row>
    <row r="93" customHeight="1" spans="1:22">
      <c r="A93" s="2">
        <f>'System Parameters'!L34</f>
        <v>0</v>
      </c>
      <c r="B93" s="2">
        <f>B80*B81*B82</f>
        <v>1831.5</v>
      </c>
      <c r="C93" s="2" t="str">
        <f>'System Parameters'!N34</f>
        <v>mW*h</v>
      </c>
      <c r="D93" s="2">
        <f t="shared" ref="D93:O93" si="32">$B93</f>
        <v>1831.5</v>
      </c>
      <c r="E93" s="2">
        <f t="shared" si="32"/>
        <v>1831.5</v>
      </c>
      <c r="F93" s="2">
        <f t="shared" si="32"/>
        <v>1831.5</v>
      </c>
      <c r="G93" s="2">
        <f t="shared" si="32"/>
        <v>1831.5</v>
      </c>
      <c r="H93" s="2">
        <f t="shared" si="32"/>
        <v>1831.5</v>
      </c>
      <c r="I93" s="2">
        <f t="shared" si="32"/>
        <v>1831.5</v>
      </c>
      <c r="J93" s="2">
        <f t="shared" si="32"/>
        <v>1831.5</v>
      </c>
      <c r="K93" s="2">
        <f t="shared" si="32"/>
        <v>1831.5</v>
      </c>
      <c r="L93" s="2">
        <f t="shared" si="32"/>
        <v>1831.5</v>
      </c>
      <c r="M93" s="2">
        <f t="shared" si="32"/>
        <v>1831.5</v>
      </c>
      <c r="N93" s="2">
        <f t="shared" si="32"/>
        <v>1831.5</v>
      </c>
      <c r="O93" s="2">
        <f t="shared" si="32"/>
        <v>1831.5</v>
      </c>
      <c r="P93" s="2">
        <f>'System Parameters'!O34</f>
        <v>0</v>
      </c>
      <c r="Q93" s="2">
        <f>'System Parameters'!P34</f>
        <v>0</v>
      </c>
      <c r="R93" s="2">
        <f>'System Parameters'!Q35</f>
        <v>0</v>
      </c>
      <c r="S93" s="2">
        <f>'System Parameters'!I48</f>
        <v>0</v>
      </c>
      <c r="T93" s="2">
        <f>'System Parameters'!J48</f>
        <v>0</v>
      </c>
      <c r="U93" s="2">
        <f>'System Parameters'!K48</f>
        <v>0</v>
      </c>
      <c r="V93" s="2">
        <f>'System Parameters'!L48</f>
        <v>0</v>
      </c>
    </row>
    <row r="94" customHeight="1" spans="1:22">
      <c r="A94" s="2">
        <f>'System Parameters'!L35</f>
        <v>0</v>
      </c>
      <c r="B94" s="2">
        <f>'System Parameters'!M35</f>
        <v>0</v>
      </c>
      <c r="C94" s="2">
        <f>'System Parameters'!N35</f>
        <v>0</v>
      </c>
      <c r="D94" s="2">
        <f>'System Parameters'!O35</f>
        <v>0</v>
      </c>
      <c r="E94" s="2">
        <f>'System Parameters'!P35</f>
        <v>0</v>
      </c>
      <c r="F94" s="2">
        <f>'System Parameters'!Q36</f>
        <v>0</v>
      </c>
      <c r="G94" s="2">
        <f>'System Parameters'!I49</f>
        <v>0</v>
      </c>
      <c r="H94" s="2">
        <f>'System Parameters'!J49</f>
        <v>0</v>
      </c>
      <c r="I94" s="2">
        <f>'System Parameters'!K49</f>
        <v>0</v>
      </c>
      <c r="J94" s="2">
        <f>'System Parameters'!L49</f>
        <v>0</v>
      </c>
      <c r="K94" s="2">
        <f>'System Parameters'!M49</f>
        <v>0</v>
      </c>
      <c r="L94" s="2">
        <f>'System Parameters'!N49</f>
        <v>0</v>
      </c>
      <c r="M94" s="2">
        <f>'System Parameters'!O49</f>
        <v>0</v>
      </c>
      <c r="N94" s="2">
        <f>'System Parameters'!P49</f>
        <v>0</v>
      </c>
      <c r="O94" s="2">
        <f>'System Parameters'!Q49</f>
        <v>0</v>
      </c>
      <c r="P94" s="2">
        <f>'System Parameters'!O35</f>
        <v>0</v>
      </c>
      <c r="Q94" s="2">
        <f>'System Parameters'!P35</f>
        <v>0</v>
      </c>
      <c r="R94" s="2">
        <f>'System Parameters'!Q36</f>
        <v>0</v>
      </c>
      <c r="S94" s="2">
        <f>'System Parameters'!I49</f>
        <v>0</v>
      </c>
      <c r="T94" s="2">
        <f>'System Parameters'!J49</f>
        <v>0</v>
      </c>
      <c r="U94" s="2">
        <f>'System Parameters'!K49</f>
        <v>0</v>
      </c>
      <c r="V94" s="2">
        <f>'System Parameters'!L49</f>
        <v>0</v>
      </c>
    </row>
    <row r="95" customHeight="1" spans="1:22">
      <c r="A95" s="2" t="str">
        <f>'System Parameters'!L36</f>
        <v>Days of Use</v>
      </c>
      <c r="B95" s="2">
        <f>B93/($T78*B88+$U78*B89+$V78*B90)</f>
        <v>3.89871639312855</v>
      </c>
      <c r="C95" s="2" t="str">
        <f>'System Parameters'!N36</f>
        <v>days</v>
      </c>
      <c r="D95" s="2">
        <f t="shared" ref="D95:O95" si="33">D93/($T78*D88+$U78*D89+$V78*D90)</f>
        <v>3.98980492108617</v>
      </c>
      <c r="E95" s="2">
        <f t="shared" si="33"/>
        <v>3.95213844892322</v>
      </c>
      <c r="F95" s="2">
        <f t="shared" si="33"/>
        <v>3.91204049810966</v>
      </c>
      <c r="G95" s="2">
        <f t="shared" si="33"/>
        <v>3.92343780124676</v>
      </c>
      <c r="H95" s="2">
        <f t="shared" si="33"/>
        <v>4.08170087584409</v>
      </c>
      <c r="I95" s="2">
        <f t="shared" si="33"/>
        <v>3.89873299160437</v>
      </c>
      <c r="J95" s="2">
        <f t="shared" si="33"/>
        <v>3.89871639312855</v>
      </c>
      <c r="K95" s="2">
        <f t="shared" si="33"/>
        <v>3.89871639312855</v>
      </c>
      <c r="L95" s="2">
        <f t="shared" si="33"/>
        <v>3.89871639312855</v>
      </c>
      <c r="M95" s="2">
        <f t="shared" si="33"/>
        <v>3.93118547296572</v>
      </c>
      <c r="N95" s="2">
        <f t="shared" si="33"/>
        <v>3.9013739482373</v>
      </c>
      <c r="O95" s="2">
        <f t="shared" si="33"/>
        <v>3.89938044241947</v>
      </c>
      <c r="P95" s="2">
        <f>'System Parameters'!O36</f>
        <v>0</v>
      </c>
      <c r="Q95" s="2">
        <f>'System Parameters'!P36</f>
        <v>0</v>
      </c>
      <c r="R95" s="2">
        <f>'System Parameters'!Q37</f>
        <v>0</v>
      </c>
      <c r="S95" s="2">
        <f>'System Parameters'!I50</f>
        <v>0</v>
      </c>
      <c r="T95" s="2">
        <f>'System Parameters'!J50</f>
        <v>0</v>
      </c>
      <c r="U95" s="2">
        <f>'System Parameters'!K50</f>
        <v>0</v>
      </c>
      <c r="V95" s="2">
        <f>'System Parameters'!L50</f>
        <v>0</v>
      </c>
    </row>
    <row r="96" customHeight="1" spans="1:22">
      <c r="A96" s="2" t="str">
        <f>'System Parameters'!L37</f>
        <v>Hours of Use</v>
      </c>
      <c r="B96" s="2">
        <f>B95*24</f>
        <v>93.5691934350853</v>
      </c>
      <c r="C96" s="2" t="str">
        <f>'System Parameters'!N37</f>
        <v>hours</v>
      </c>
      <c r="D96" s="2">
        <f t="shared" ref="D96:O96" si="34">D95*24</f>
        <v>95.755318106068</v>
      </c>
      <c r="E96" s="2">
        <f t="shared" si="34"/>
        <v>94.8513227741574</v>
      </c>
      <c r="F96" s="2">
        <f t="shared" si="34"/>
        <v>93.8889719546319</v>
      </c>
      <c r="G96" s="2">
        <f t="shared" si="34"/>
        <v>94.1625072299222</v>
      </c>
      <c r="H96" s="2">
        <f t="shared" si="34"/>
        <v>97.9608210202581</v>
      </c>
      <c r="I96" s="2">
        <f t="shared" si="34"/>
        <v>93.5695917985048</v>
      </c>
      <c r="J96" s="2">
        <f t="shared" si="34"/>
        <v>93.5691934350853</v>
      </c>
      <c r="K96" s="2">
        <f t="shared" si="34"/>
        <v>93.5691934350853</v>
      </c>
      <c r="L96" s="2">
        <f t="shared" si="34"/>
        <v>93.5691934350853</v>
      </c>
      <c r="M96" s="2">
        <f t="shared" si="34"/>
        <v>94.3484513511773</v>
      </c>
      <c r="N96" s="2">
        <f t="shared" si="34"/>
        <v>93.6329747576952</v>
      </c>
      <c r="O96" s="2">
        <f t="shared" si="34"/>
        <v>93.5851306180672</v>
      </c>
      <c r="P96" s="2">
        <f>'System Parameters'!O37</f>
        <v>0</v>
      </c>
      <c r="Q96" s="2">
        <f>'System Parameters'!P37</f>
        <v>0</v>
      </c>
      <c r="R96" s="2">
        <f>'System Parameters'!Q38</f>
        <v>0</v>
      </c>
      <c r="S96" s="2">
        <f>'System Parameters'!I51</f>
        <v>0</v>
      </c>
      <c r="T96" s="2">
        <f>'System Parameters'!J51</f>
        <v>0</v>
      </c>
      <c r="U96" s="2">
        <f>'System Parameters'!K51</f>
        <v>0</v>
      </c>
      <c r="V96" s="2">
        <f>'System Parameters'!L51</f>
        <v>0</v>
      </c>
    </row>
    <row r="97" customHeight="1" spans="1:22">
      <c r="A97" s="2">
        <f>'System Parameters'!A52</f>
        <v>0</v>
      </c>
      <c r="B97" s="2">
        <f>'System Parameters'!K39</f>
        <v>0</v>
      </c>
      <c r="C97" s="2">
        <f>'System Parameters'!L39</f>
        <v>0</v>
      </c>
      <c r="D97" s="2">
        <f>'System Parameters'!M39</f>
        <v>0</v>
      </c>
      <c r="O97" s="2">
        <f>'System Parameters'!N39</f>
        <v>0</v>
      </c>
      <c r="P97" s="2">
        <f>'System Parameters'!O39</f>
        <v>0</v>
      </c>
      <c r="Q97" s="2">
        <f>'System Parameters'!P39</f>
        <v>0</v>
      </c>
      <c r="R97" s="2">
        <f>'System Parameters'!Q39</f>
        <v>0</v>
      </c>
      <c r="S97" s="2">
        <f>'System Parameters'!I52</f>
        <v>0</v>
      </c>
      <c r="T97" s="2">
        <f>'System Parameters'!J52</f>
        <v>0</v>
      </c>
      <c r="U97" s="2">
        <f>'System Parameters'!K52</f>
        <v>0</v>
      </c>
      <c r="V97" s="2">
        <f>'System Parameters'!L52</f>
        <v>0</v>
      </c>
    </row>
    <row r="98" customHeight="1" spans="1:22">
      <c r="A98" s="1" t="s">
        <v>42</v>
      </c>
      <c r="B98" s="2">
        <f>'System Parameters'!K40</f>
        <v>0</v>
      </c>
      <c r="C98" s="2">
        <f>'System Parameters'!L40</f>
        <v>0</v>
      </c>
      <c r="D98" s="4">
        <f t="shared" ref="D98:O98" si="35">D96/$B96-1</f>
        <v>0.0233637225108647</v>
      </c>
      <c r="E98" s="4">
        <f t="shared" si="35"/>
        <v>0.0137024729187347</v>
      </c>
      <c r="F98" s="4">
        <f t="shared" si="35"/>
        <v>0.00341756199671073</v>
      </c>
      <c r="G98" s="4">
        <f t="shared" si="35"/>
        <v>0.00634090957777267</v>
      </c>
      <c r="H98" s="4">
        <f t="shared" si="35"/>
        <v>0.0469345456976666</v>
      </c>
      <c r="I98" s="4">
        <f t="shared" si="35"/>
        <v>4.25742068443924e-6</v>
      </c>
      <c r="J98" s="4">
        <f t="shared" si="35"/>
        <v>0</v>
      </c>
      <c r="K98" s="4">
        <f t="shared" si="35"/>
        <v>0</v>
      </c>
      <c r="L98" s="4">
        <f t="shared" si="35"/>
        <v>0</v>
      </c>
      <c r="M98" s="4">
        <f t="shared" si="35"/>
        <v>0.00832814612891464</v>
      </c>
      <c r="N98" s="4">
        <f t="shared" si="35"/>
        <v>0.000681648737884677</v>
      </c>
      <c r="O98" s="4">
        <f t="shared" si="35"/>
        <v>0.00017032510805004</v>
      </c>
      <c r="P98" s="2">
        <f>'System Parameters'!O40</f>
        <v>0</v>
      </c>
      <c r="Q98" s="2">
        <f>'System Parameters'!P40</f>
        <v>0</v>
      </c>
      <c r="R98" s="2">
        <f>'System Parameters'!Q40</f>
        <v>0</v>
      </c>
      <c r="S98" s="2">
        <f>'System Parameters'!I53</f>
        <v>0</v>
      </c>
      <c r="T98" s="2">
        <f>'System Parameters'!J53</f>
        <v>0</v>
      </c>
      <c r="U98" s="2">
        <f>'System Parameters'!K53</f>
        <v>0</v>
      </c>
      <c r="V98" s="2">
        <f>'System Parameters'!L53</f>
        <v>0</v>
      </c>
    </row>
    <row r="99" customHeight="1" spans="1:22">
      <c r="A99" s="1" t="s">
        <v>43</v>
      </c>
      <c r="B99" s="2">
        <f>'System Parameters'!K41</f>
        <v>0</v>
      </c>
      <c r="C99" s="2">
        <f>'System Parameters'!L41</f>
        <v>0</v>
      </c>
      <c r="D99" s="1" t="s">
        <v>44</v>
      </c>
      <c r="E99" s="1" t="s">
        <v>45</v>
      </c>
      <c r="F99" s="1" t="s">
        <v>46</v>
      </c>
      <c r="G99" s="1" t="s">
        <v>47</v>
      </c>
      <c r="H99" s="1" t="s">
        <v>48</v>
      </c>
      <c r="I99" s="1" t="s">
        <v>49</v>
      </c>
      <c r="J99" s="1" t="s">
        <v>50</v>
      </c>
      <c r="K99" s="1" t="s">
        <v>51</v>
      </c>
      <c r="L99" s="1" t="s">
        <v>52</v>
      </c>
      <c r="M99" s="1" t="s">
        <v>53</v>
      </c>
      <c r="N99" s="1" t="s">
        <v>54</v>
      </c>
      <c r="O99" s="1" t="s">
        <v>55</v>
      </c>
      <c r="P99" s="2">
        <f>'System Parameters'!O41</f>
        <v>0</v>
      </c>
      <c r="Q99" s="2">
        <f>'System Parameters'!P41</f>
        <v>0</v>
      </c>
      <c r="R99" s="2">
        <f>'System Parameters'!Q41</f>
        <v>0</v>
      </c>
      <c r="S99" s="2">
        <f>'System Parameters'!I54</f>
        <v>0</v>
      </c>
      <c r="T99" s="2">
        <f>'System Parameters'!J54</f>
        <v>0</v>
      </c>
      <c r="U99" s="2">
        <f>'System Parameters'!K54</f>
        <v>0</v>
      </c>
      <c r="V99" s="2">
        <f>'System Parameters'!L54</f>
        <v>0</v>
      </c>
    </row>
    <row r="100" customHeight="1" spans="1:22">
      <c r="A100" s="2">
        <f>'System Parameters'!A55</f>
        <v>0</v>
      </c>
      <c r="B100" s="2">
        <f>'System Parameters'!B55</f>
        <v>0</v>
      </c>
      <c r="C100" s="2">
        <f>'System Parameters'!C55</f>
        <v>0</v>
      </c>
      <c r="D100" s="2">
        <f>'System Parameters'!D55</f>
        <v>0</v>
      </c>
      <c r="O100" s="2">
        <f>'System Parameters'!E55</f>
        <v>0</v>
      </c>
      <c r="P100" s="2">
        <f>'System Parameters'!F55</f>
        <v>0</v>
      </c>
      <c r="Q100" s="2">
        <f>'System Parameters'!G55</f>
        <v>0</v>
      </c>
      <c r="R100" s="2">
        <f>'System Parameters'!H55</f>
        <v>0</v>
      </c>
      <c r="S100" s="2">
        <f>'System Parameters'!I55</f>
        <v>0</v>
      </c>
      <c r="T100" s="2">
        <f>'System Parameters'!J55</f>
        <v>0</v>
      </c>
      <c r="U100" s="2">
        <f>'System Parameters'!K55</f>
        <v>0</v>
      </c>
      <c r="V100" s="2">
        <f>'System Parameters'!L55</f>
        <v>0</v>
      </c>
    </row>
    <row r="101" customHeight="1" spans="1:22">
      <c r="A101" s="2">
        <f>'System Parameters'!A56</f>
        <v>0</v>
      </c>
      <c r="B101" s="2">
        <f>'System Parameters'!B56</f>
        <v>0</v>
      </c>
      <c r="C101" s="2">
        <f>'System Parameters'!C56</f>
        <v>0</v>
      </c>
      <c r="D101" s="2">
        <f>'System Parameters'!D56</f>
        <v>0</v>
      </c>
      <c r="O101" s="2">
        <f>'System Parameters'!E56</f>
        <v>0</v>
      </c>
      <c r="P101" s="2">
        <f>'System Parameters'!F56</f>
        <v>0</v>
      </c>
      <c r="Q101" s="2">
        <f>'System Parameters'!G56</f>
        <v>0</v>
      </c>
      <c r="R101" s="2">
        <f>'System Parameters'!H56</f>
        <v>0</v>
      </c>
      <c r="S101" s="2">
        <f>'System Parameters'!I56</f>
        <v>0</v>
      </c>
      <c r="T101" s="2">
        <f>'System Parameters'!J56</f>
        <v>0</v>
      </c>
      <c r="U101" s="2">
        <f>'System Parameters'!K56</f>
        <v>0</v>
      </c>
      <c r="V101" s="2">
        <f>'System Parameters'!L56</f>
        <v>0</v>
      </c>
    </row>
    <row r="102" customHeight="1" spans="1:22">
      <c r="A102" s="2">
        <f>'System Parameters'!A57</f>
        <v>0</v>
      </c>
      <c r="B102" s="2">
        <f>'System Parameters'!B57</f>
        <v>0</v>
      </c>
      <c r="C102" s="2">
        <f>'System Parameters'!C57</f>
        <v>0</v>
      </c>
      <c r="D102" s="2">
        <f>'System Parameters'!D57</f>
        <v>0</v>
      </c>
      <c r="O102" s="2">
        <f>'System Parameters'!E57</f>
        <v>0</v>
      </c>
      <c r="P102" s="2">
        <f>'System Parameters'!F57</f>
        <v>0</v>
      </c>
      <c r="Q102" s="2">
        <f>'System Parameters'!G57</f>
        <v>0</v>
      </c>
      <c r="R102" s="2">
        <f>'System Parameters'!H57</f>
        <v>0</v>
      </c>
      <c r="S102" s="2">
        <f>'System Parameters'!I57</f>
        <v>0</v>
      </c>
      <c r="T102" s="2">
        <f>'System Parameters'!J57</f>
        <v>0</v>
      </c>
      <c r="U102" s="2">
        <f>'System Parameters'!K57</f>
        <v>0</v>
      </c>
      <c r="V102" s="2">
        <f>'System Parameters'!L57</f>
        <v>0</v>
      </c>
    </row>
    <row r="103" customHeight="1" spans="1:22">
      <c r="A103" s="2">
        <f>'System Parameters'!A58</f>
        <v>0</v>
      </c>
      <c r="B103" s="2">
        <f>'System Parameters'!B58</f>
        <v>0</v>
      </c>
      <c r="C103" s="2">
        <f>'System Parameters'!C58</f>
        <v>0</v>
      </c>
      <c r="D103" s="2">
        <f>'System Parameters'!D58</f>
        <v>0</v>
      </c>
      <c r="O103" s="2">
        <f>'System Parameters'!E58</f>
        <v>0</v>
      </c>
      <c r="P103" s="2">
        <f>'System Parameters'!F58</f>
        <v>0</v>
      </c>
      <c r="Q103" s="2">
        <f>'System Parameters'!G58</f>
        <v>0</v>
      </c>
      <c r="R103" s="2">
        <f>'System Parameters'!H58</f>
        <v>0</v>
      </c>
      <c r="S103" s="2">
        <f>'System Parameters'!I58</f>
        <v>0</v>
      </c>
      <c r="T103" s="2">
        <f>'System Parameters'!J58</f>
        <v>0</v>
      </c>
      <c r="U103" s="2">
        <f>'System Parameters'!K58</f>
        <v>0</v>
      </c>
      <c r="V103" s="2">
        <f>'System Parameters'!L58</f>
        <v>0</v>
      </c>
    </row>
    <row r="104" customHeight="1" spans="1:22">
      <c r="A104" s="2">
        <f>'System Parameters'!A59</f>
        <v>0</v>
      </c>
      <c r="B104" s="2">
        <f>'System Parameters'!B59</f>
        <v>0</v>
      </c>
      <c r="C104" s="2">
        <f>'System Parameters'!C59</f>
        <v>0</v>
      </c>
      <c r="D104" s="2">
        <f>'System Parameters'!D59</f>
        <v>0</v>
      </c>
      <c r="O104" s="2">
        <f>'System Parameters'!E59</f>
        <v>0</v>
      </c>
      <c r="P104" s="2">
        <f>'System Parameters'!F59</f>
        <v>0</v>
      </c>
      <c r="Q104" s="2">
        <f>'System Parameters'!G59</f>
        <v>0</v>
      </c>
      <c r="R104" s="2">
        <f>'System Parameters'!H59</f>
        <v>0</v>
      </c>
      <c r="S104" s="2">
        <f>'System Parameters'!I59</f>
        <v>0</v>
      </c>
      <c r="T104" s="2">
        <f>'System Parameters'!J59</f>
        <v>0</v>
      </c>
      <c r="U104" s="2">
        <f>'System Parameters'!K59</f>
        <v>0</v>
      </c>
      <c r="V104" s="2">
        <f>'System Parameters'!L59</f>
        <v>0</v>
      </c>
    </row>
    <row r="105" customHeight="1" spans="1:22">
      <c r="A105" s="2">
        <f>'System Parameters'!A60</f>
        <v>0</v>
      </c>
      <c r="B105" s="2">
        <f>'System Parameters'!B60</f>
        <v>0</v>
      </c>
      <c r="C105" s="2">
        <f>'System Parameters'!C60</f>
        <v>0</v>
      </c>
      <c r="D105" s="2">
        <f>'System Parameters'!D60</f>
        <v>0</v>
      </c>
      <c r="O105" s="2">
        <f>'System Parameters'!E60</f>
        <v>0</v>
      </c>
      <c r="P105" s="2">
        <f>'System Parameters'!F60</f>
        <v>0</v>
      </c>
      <c r="Q105" s="2">
        <f>'System Parameters'!G60</f>
        <v>0</v>
      </c>
      <c r="R105" s="2">
        <f>'System Parameters'!H60</f>
        <v>0</v>
      </c>
      <c r="S105" s="2">
        <f>'System Parameters'!I60</f>
        <v>0</v>
      </c>
      <c r="T105" s="2">
        <f>'System Parameters'!J60</f>
        <v>0</v>
      </c>
      <c r="U105" s="2">
        <f>'System Parameters'!K60</f>
        <v>0</v>
      </c>
      <c r="V105" s="2">
        <f>'System Parameters'!L60</f>
        <v>0</v>
      </c>
    </row>
    <row r="106" customHeight="1" spans="1:22">
      <c r="A106" s="2">
        <f>'System Parameters'!A61</f>
        <v>0</v>
      </c>
      <c r="B106" s="2">
        <f>'System Parameters'!B61</f>
        <v>0</v>
      </c>
      <c r="C106" s="2">
        <f>'System Parameters'!C61</f>
        <v>0</v>
      </c>
      <c r="D106" s="2">
        <f>'System Parameters'!D61</f>
        <v>0</v>
      </c>
      <c r="O106" s="2">
        <f>'System Parameters'!E61</f>
        <v>0</v>
      </c>
      <c r="P106" s="2">
        <f>'System Parameters'!F61</f>
        <v>0</v>
      </c>
      <c r="Q106" s="2">
        <f>'System Parameters'!G61</f>
        <v>0</v>
      </c>
      <c r="R106" s="2">
        <f>'System Parameters'!H61</f>
        <v>0</v>
      </c>
      <c r="S106" s="2">
        <f>'System Parameters'!I61</f>
        <v>0</v>
      </c>
      <c r="T106" s="2">
        <f>'System Parameters'!J61</f>
        <v>0</v>
      </c>
      <c r="U106" s="2">
        <f>'System Parameters'!K61</f>
        <v>0</v>
      </c>
      <c r="V106" s="2">
        <f>'System Parameters'!L61</f>
        <v>0</v>
      </c>
    </row>
    <row r="107" customHeight="1" spans="1:22">
      <c r="A107" s="2">
        <f>'System Parameters'!A62</f>
        <v>0</v>
      </c>
      <c r="B107" s="2">
        <f>'System Parameters'!B62</f>
        <v>0</v>
      </c>
      <c r="C107" s="2">
        <f>'System Parameters'!C62</f>
        <v>0</v>
      </c>
      <c r="D107" s="2">
        <f>'System Parameters'!D62</f>
        <v>0</v>
      </c>
      <c r="O107" s="2">
        <f>'System Parameters'!E62</f>
        <v>0</v>
      </c>
      <c r="P107" s="2">
        <f>'System Parameters'!F62</f>
        <v>0</v>
      </c>
      <c r="Q107" s="2">
        <f>'System Parameters'!G62</f>
        <v>0</v>
      </c>
      <c r="R107" s="2">
        <f>'System Parameters'!H62</f>
        <v>0</v>
      </c>
      <c r="S107" s="2">
        <f>'System Parameters'!I62</f>
        <v>0</v>
      </c>
      <c r="T107" s="2">
        <f>'System Parameters'!J62</f>
        <v>0</v>
      </c>
      <c r="U107" s="2">
        <f>'System Parameters'!K62</f>
        <v>0</v>
      </c>
      <c r="V107" s="2">
        <f>'System Parameters'!L62</f>
        <v>0</v>
      </c>
    </row>
    <row r="108" customHeight="1" spans="1:22">
      <c r="A108" s="2">
        <f>'System Parameters'!A63</f>
        <v>0</v>
      </c>
      <c r="B108" s="2">
        <f>'System Parameters'!B63</f>
        <v>0</v>
      </c>
      <c r="C108" s="2">
        <f>'System Parameters'!C63</f>
        <v>0</v>
      </c>
      <c r="D108" s="2">
        <f>'System Parameters'!D63</f>
        <v>0</v>
      </c>
      <c r="O108" s="2">
        <f>'System Parameters'!E63</f>
        <v>0</v>
      </c>
      <c r="P108" s="2">
        <f>'System Parameters'!F63</f>
        <v>0</v>
      </c>
      <c r="Q108" s="2">
        <f>'System Parameters'!G63</f>
        <v>0</v>
      </c>
      <c r="R108" s="2">
        <f>'System Parameters'!H63</f>
        <v>0</v>
      </c>
      <c r="S108" s="2">
        <f>'System Parameters'!I63</f>
        <v>0</v>
      </c>
      <c r="T108" s="2">
        <f>'System Parameters'!J63</f>
        <v>0</v>
      </c>
      <c r="U108" s="2">
        <f>'System Parameters'!K63</f>
        <v>0</v>
      </c>
      <c r="V108" s="2">
        <f>'System Parameters'!L63</f>
        <v>0</v>
      </c>
    </row>
    <row r="109" customHeight="1" spans="1:22">
      <c r="A109" s="2">
        <f>'System Parameters'!A64</f>
        <v>0</v>
      </c>
      <c r="B109" s="2">
        <f>'System Parameters'!B64</f>
        <v>0</v>
      </c>
      <c r="C109" s="2">
        <f>'System Parameters'!C64</f>
        <v>0</v>
      </c>
      <c r="D109" s="2">
        <f>'System Parameters'!D64</f>
        <v>0</v>
      </c>
      <c r="O109" s="2">
        <f>'System Parameters'!E64</f>
        <v>0</v>
      </c>
      <c r="P109" s="2">
        <f>'System Parameters'!F64</f>
        <v>0</v>
      </c>
      <c r="Q109" s="2">
        <f>'System Parameters'!G64</f>
        <v>0</v>
      </c>
      <c r="R109" s="2">
        <f>'System Parameters'!H64</f>
        <v>0</v>
      </c>
      <c r="S109" s="2">
        <f>'System Parameters'!I64</f>
        <v>0</v>
      </c>
      <c r="T109" s="2">
        <f>'System Parameters'!J64</f>
        <v>0</v>
      </c>
      <c r="U109" s="2">
        <f>'System Parameters'!K64</f>
        <v>0</v>
      </c>
      <c r="V109" s="2">
        <f>'System Parameters'!L64</f>
        <v>0</v>
      </c>
    </row>
    <row r="110" customHeight="1" spans="1:22">
      <c r="A110" s="2">
        <f>'System Parameters'!A65</f>
        <v>0</v>
      </c>
      <c r="B110" s="2">
        <f>'System Parameters'!B65</f>
        <v>0</v>
      </c>
      <c r="C110" s="2">
        <f>'System Parameters'!C65</f>
        <v>0</v>
      </c>
      <c r="D110" s="2">
        <f>'System Parameters'!D65</f>
        <v>0</v>
      </c>
      <c r="O110" s="2">
        <f>'System Parameters'!E65</f>
        <v>0</v>
      </c>
      <c r="P110" s="2">
        <f>'System Parameters'!F65</f>
        <v>0</v>
      </c>
      <c r="Q110" s="2">
        <f>'System Parameters'!G65</f>
        <v>0</v>
      </c>
      <c r="R110" s="2">
        <f>'System Parameters'!H65</f>
        <v>0</v>
      </c>
      <c r="S110" s="2">
        <f>'System Parameters'!I65</f>
        <v>0</v>
      </c>
      <c r="T110" s="2">
        <f>'System Parameters'!J65</f>
        <v>0</v>
      </c>
      <c r="U110" s="2">
        <f>'System Parameters'!K65</f>
        <v>0</v>
      </c>
      <c r="V110" s="2">
        <f>'System Parameters'!L65</f>
        <v>0</v>
      </c>
    </row>
    <row r="111" customHeight="1" spans="1:22">
      <c r="A111" s="2">
        <f>'System Parameters'!A66</f>
        <v>0</v>
      </c>
      <c r="B111" s="2">
        <f>'System Parameters'!B66</f>
        <v>0</v>
      </c>
      <c r="C111" s="2">
        <f>'System Parameters'!C66</f>
        <v>0</v>
      </c>
      <c r="D111" s="2">
        <f>'System Parameters'!D66</f>
        <v>0</v>
      </c>
      <c r="O111" s="2">
        <f>'System Parameters'!E66</f>
        <v>0</v>
      </c>
      <c r="P111" s="2">
        <f>'System Parameters'!F66</f>
        <v>0</v>
      </c>
      <c r="Q111" s="2">
        <f>'System Parameters'!G66</f>
        <v>0</v>
      </c>
      <c r="R111" s="2">
        <f>'System Parameters'!H66</f>
        <v>0</v>
      </c>
      <c r="S111" s="2">
        <f>'System Parameters'!I66</f>
        <v>0</v>
      </c>
      <c r="T111" s="2">
        <f>'System Parameters'!J66</f>
        <v>0</v>
      </c>
      <c r="U111" s="2">
        <f>'System Parameters'!K66</f>
        <v>0</v>
      </c>
      <c r="V111" s="2">
        <f>'System Parameters'!L66</f>
        <v>0</v>
      </c>
    </row>
    <row r="112" customHeight="1" spans="1:22">
      <c r="A112" s="2">
        <f>'System Parameters'!A67</f>
        <v>0</v>
      </c>
      <c r="B112" s="2">
        <f>'System Parameters'!B67</f>
        <v>0</v>
      </c>
      <c r="C112" s="2">
        <f>'System Parameters'!C67</f>
        <v>0</v>
      </c>
      <c r="D112" s="2">
        <f>'System Parameters'!D67</f>
        <v>0</v>
      </c>
      <c r="O112" s="2">
        <f>'System Parameters'!E67</f>
        <v>0</v>
      </c>
      <c r="P112" s="2">
        <f>'System Parameters'!F67</f>
        <v>0</v>
      </c>
      <c r="Q112" s="2">
        <f>'System Parameters'!G67</f>
        <v>0</v>
      </c>
      <c r="R112" s="2">
        <f>'System Parameters'!H67</f>
        <v>0</v>
      </c>
      <c r="S112" s="2">
        <f>'System Parameters'!I67</f>
        <v>0</v>
      </c>
      <c r="T112" s="2">
        <f>'System Parameters'!J67</f>
        <v>0</v>
      </c>
      <c r="U112" s="2">
        <f>'System Parameters'!K67</f>
        <v>0</v>
      </c>
      <c r="V112" s="2">
        <f>'System Parameters'!L67</f>
        <v>0</v>
      </c>
    </row>
    <row r="113" customHeight="1" spans="1:22">
      <c r="A113" s="2">
        <f>'System Parameters'!A68</f>
        <v>0</v>
      </c>
      <c r="B113" s="2">
        <f>'System Parameters'!B68</f>
        <v>0</v>
      </c>
      <c r="C113" s="2">
        <f>'System Parameters'!C68</f>
        <v>0</v>
      </c>
      <c r="D113" s="2">
        <f>'System Parameters'!D68</f>
        <v>0</v>
      </c>
      <c r="O113" s="2">
        <f>'System Parameters'!E68</f>
        <v>0</v>
      </c>
      <c r="P113" s="2">
        <f>'System Parameters'!F68</f>
        <v>0</v>
      </c>
      <c r="Q113" s="2">
        <f>'System Parameters'!G68</f>
        <v>0</v>
      </c>
      <c r="R113" s="2">
        <f>'System Parameters'!H68</f>
        <v>0</v>
      </c>
      <c r="S113" s="2">
        <f>'System Parameters'!I68</f>
        <v>0</v>
      </c>
      <c r="T113" s="2">
        <f>'System Parameters'!J68</f>
        <v>0</v>
      </c>
      <c r="U113" s="2">
        <f>'System Parameters'!K68</f>
        <v>0</v>
      </c>
      <c r="V113" s="2">
        <f>'System Parameters'!L68</f>
        <v>0</v>
      </c>
    </row>
    <row r="114" customHeight="1" spans="1:22">
      <c r="A114" s="2">
        <f>'System Parameters'!A69</f>
        <v>0</v>
      </c>
      <c r="B114" s="2">
        <f>'System Parameters'!B69</f>
        <v>0</v>
      </c>
      <c r="C114" s="2">
        <f>'System Parameters'!C69</f>
        <v>0</v>
      </c>
      <c r="D114" s="2">
        <f>'System Parameters'!D69</f>
        <v>0</v>
      </c>
      <c r="O114" s="2">
        <f>'System Parameters'!E69</f>
        <v>0</v>
      </c>
      <c r="P114" s="2">
        <f>'System Parameters'!F69</f>
        <v>0</v>
      </c>
      <c r="Q114" s="2">
        <f>'System Parameters'!G69</f>
        <v>0</v>
      </c>
      <c r="R114" s="2">
        <f>'System Parameters'!H69</f>
        <v>0</v>
      </c>
      <c r="S114" s="2">
        <f>'System Parameters'!I69</f>
        <v>0</v>
      </c>
      <c r="T114" s="2">
        <f>'System Parameters'!J69</f>
        <v>0</v>
      </c>
      <c r="U114" s="2">
        <f>'System Parameters'!K69</f>
        <v>0</v>
      </c>
      <c r="V114" s="2">
        <f>'System Parameters'!L69</f>
        <v>0</v>
      </c>
    </row>
    <row r="115" customHeight="1" spans="1:22">
      <c r="A115" s="2">
        <f>'System Parameters'!A70</f>
        <v>0</v>
      </c>
      <c r="B115" s="2">
        <f>'System Parameters'!B70</f>
        <v>0</v>
      </c>
      <c r="C115" s="2">
        <f>'System Parameters'!C70</f>
        <v>0</v>
      </c>
      <c r="D115" s="2">
        <f>'System Parameters'!D70</f>
        <v>0</v>
      </c>
      <c r="O115" s="2">
        <f>'System Parameters'!E70</f>
        <v>0</v>
      </c>
      <c r="P115" s="2">
        <f>'System Parameters'!F70</f>
        <v>0</v>
      </c>
      <c r="Q115" s="2">
        <f>'System Parameters'!G70</f>
        <v>0</v>
      </c>
      <c r="R115" s="2">
        <f>'System Parameters'!H70</f>
        <v>0</v>
      </c>
      <c r="S115" s="2">
        <f>'System Parameters'!I70</f>
        <v>0</v>
      </c>
      <c r="T115" s="2">
        <f>'System Parameters'!J70</f>
        <v>0</v>
      </c>
      <c r="U115" s="2">
        <f>'System Parameters'!K70</f>
        <v>0</v>
      </c>
      <c r="V115" s="2">
        <f>'System Parameters'!L70</f>
        <v>0</v>
      </c>
    </row>
    <row r="116" customHeight="1" spans="1:22">
      <c r="A116" s="2">
        <f>'System Parameters'!A71</f>
        <v>0</v>
      </c>
      <c r="B116" s="2">
        <f>'System Parameters'!B71</f>
        <v>0</v>
      </c>
      <c r="C116" s="2">
        <f>'System Parameters'!C71</f>
        <v>0</v>
      </c>
      <c r="D116" s="2">
        <f>'System Parameters'!D71</f>
        <v>0</v>
      </c>
      <c r="O116" s="2">
        <f>'System Parameters'!E71</f>
        <v>0</v>
      </c>
      <c r="P116" s="2">
        <f>'System Parameters'!F71</f>
        <v>0</v>
      </c>
      <c r="Q116" s="2">
        <f>'System Parameters'!G71</f>
        <v>0</v>
      </c>
      <c r="R116" s="2">
        <f>'System Parameters'!H71</f>
        <v>0</v>
      </c>
      <c r="S116" s="2">
        <f>'System Parameters'!I71</f>
        <v>0</v>
      </c>
      <c r="T116" s="2">
        <f>'System Parameters'!J71</f>
        <v>0</v>
      </c>
      <c r="U116" s="2">
        <f>'System Parameters'!K71</f>
        <v>0</v>
      </c>
      <c r="V116" s="2">
        <f>'System Parameters'!L71</f>
        <v>0</v>
      </c>
    </row>
    <row r="117" customHeight="1" spans="1:22">
      <c r="A117" s="2">
        <f>'System Parameters'!A72</f>
        <v>0</v>
      </c>
      <c r="B117" s="2">
        <f>'System Parameters'!B72</f>
        <v>0</v>
      </c>
      <c r="C117" s="2">
        <f>'System Parameters'!C72</f>
        <v>0</v>
      </c>
      <c r="D117" s="2">
        <f>'System Parameters'!D72</f>
        <v>0</v>
      </c>
      <c r="O117" s="2">
        <f>'System Parameters'!E72</f>
        <v>0</v>
      </c>
      <c r="P117" s="2">
        <f>'System Parameters'!F72</f>
        <v>0</v>
      </c>
      <c r="Q117" s="2">
        <f>'System Parameters'!G72</f>
        <v>0</v>
      </c>
      <c r="R117" s="2">
        <f>'System Parameters'!H72</f>
        <v>0</v>
      </c>
      <c r="S117" s="2">
        <f>'System Parameters'!I72</f>
        <v>0</v>
      </c>
      <c r="T117" s="2">
        <f>'System Parameters'!J72</f>
        <v>0</v>
      </c>
      <c r="U117" s="2">
        <f>'System Parameters'!K72</f>
        <v>0</v>
      </c>
      <c r="V117" s="2">
        <f>'System Parameters'!L72</f>
        <v>0</v>
      </c>
    </row>
    <row r="118" customHeight="1" spans="1:22">
      <c r="A118" s="2">
        <f>'System Parameters'!A73</f>
        <v>0</v>
      </c>
      <c r="B118" s="2">
        <f>'System Parameters'!B73</f>
        <v>0</v>
      </c>
      <c r="C118" s="2">
        <f>'System Parameters'!C73</f>
        <v>0</v>
      </c>
      <c r="D118" s="2">
        <f>'System Parameters'!D73</f>
        <v>0</v>
      </c>
      <c r="O118" s="2">
        <f>'System Parameters'!E73</f>
        <v>0</v>
      </c>
      <c r="P118" s="2">
        <f>'System Parameters'!F73</f>
        <v>0</v>
      </c>
      <c r="Q118" s="2">
        <f>'System Parameters'!G73</f>
        <v>0</v>
      </c>
      <c r="R118" s="2">
        <f>'System Parameters'!H73</f>
        <v>0</v>
      </c>
      <c r="S118" s="2">
        <f>'System Parameters'!I73</f>
        <v>0</v>
      </c>
      <c r="T118" s="2">
        <f>'System Parameters'!J73</f>
        <v>0</v>
      </c>
      <c r="U118" s="2">
        <f>'System Parameters'!K73</f>
        <v>0</v>
      </c>
      <c r="V118" s="2">
        <f>'System Parameters'!L73</f>
        <v>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System Parameters</vt:lpstr>
      <vt:lpstr>Sensitivity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WPS_1518440710</cp:lastModifiedBy>
  <dcterms:created xsi:type="dcterms:W3CDTF">2024-02-07T23:56:58Z</dcterms:created>
  <dcterms:modified xsi:type="dcterms:W3CDTF">2024-02-08T00:42:15Z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FBFDCB2B4217442EA178D95C0761D1BD_13</vt:lpwstr>
  </property>
  <property fmtid="{D5CDD505-2E9C-101B-9397-08002B2CF9AE}" pid="3" name="KSOProductBuildVer">
    <vt:lpwstr>2052-12.1.0.16250</vt:lpwstr>
  </property>
</Properties>
</file>