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<sst xmlns="http://schemas.openxmlformats.org/spreadsheetml/2006/main" count="76" uniqueCount="58">
  <si>
    <t>System Parameters (defined by hardware)</t>
  </si>
  <si>
    <t>Profiles (usage of each component mode - defined by software and usage)</t>
  </si>
  <si>
    <t>form the datasheets</t>
  </si>
  <si>
    <t>"off"</t>
  </si>
  <si>
    <t>"sensing"</t>
  </si>
  <si>
    <t>"interactive"</t>
  </si>
  <si>
    <t>Processor (same)</t>
  </si>
  <si>
    <t>https://files.seeedstudio.com/wiki/SeeedStudio-XIAO-ESP32S3/res/esp32-s3_datasheet.pdf</t>
  </si>
  <si>
    <t>Active</t>
  </si>
  <si>
    <t>mW</t>
  </si>
  <si>
    <t>Idle</t>
  </si>
  <si>
    <t>Sleep</t>
  </si>
  <si>
    <t>Sensor</t>
  </si>
  <si>
    <t>https://invensense.tdk.com/wp-content/uploads/2016/05/DS-000121-ICS-52000-v1.3.pdf</t>
  </si>
  <si>
    <t>On</t>
  </si>
  <si>
    <t>Off</t>
  </si>
  <si>
    <t>Display</t>
  </si>
  <si>
    <t>https://cdn-shop.adafruit.com/datasheets/SSD1306.pdf</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</si>
  <si>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</si>
  <si>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</si>
  <si>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</si>
  <si>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</si>
  <si>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</si>
  <si>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</si>
  <si>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</si>
  <si>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</si>
  <si>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</si>
  <si>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</si>
  <si>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</si>
  <si>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</si>
  <si>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</si>
  <si>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</si>
  <si>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https://panda-bg.com/datasheet/2544-363229-Battery-Cell-37V-550-mAh-Li-Po-503040.pdf</t>
  </si>
  <si>
    <t>Capacity</t>
  </si>
  <si>
    <t>mAh</t>
  </si>
  <si>
    <t>Nominal Voltage</t>
  </si>
  <si>
    <t>V</t>
  </si>
  <si>
    <t>Days of Use</t>
  </si>
  <si>
    <t>days</t>
  </si>
  <si>
    <t>Regulator Efficiency</t>
  </si>
  <si>
    <t>Hours of Use</t>
  </si>
  <si>
    <t xml:space="preserve">REFLECTIONS : WHAT DID YOU LEARN FROM ANALYZING YOUR POWER.  TALK ABOUT SOME POTENTIAL TRADEOFFS. </t>
  </si>
  <si>
    <r>
      <t>How did you determine your "days of use" metric ?</t>
    </r>
    <r>
      <rPr>
        <sz val="11"/>
        <color rgb="FF000000"/>
        <rFont val="Arial"/>
        <charset val="134"/>
        <scheme val="minor"/>
      </rPr>
      <t xml:space="preserve">
I determined the "days of use" metric by dividing the effective capacity of the battery by the average daily power consumption of the device under various usage patterns. I estimated the total number of hours that the device would last under typical use(one hour of use in a day) and converted that to days.
</t>
    </r>
    <r>
      <rPr>
        <b/>
        <sz val="11"/>
        <color rgb="FF000000"/>
        <rFont val="Arial"/>
        <charset val="134"/>
        <scheme val="minor"/>
      </rPr>
      <t>What do you think is the optimum size for the battery in your device ?</t>
    </r>
    <r>
      <rPr>
        <sz val="11"/>
        <color rgb="FF000000"/>
        <rFont val="Arial"/>
        <charset val="134"/>
        <scheme val="minor"/>
      </rPr>
      <t xml:space="preserve">
For the optimal battery size, I think a 550mAh battery is a good starting point, as it provides a balanced solution that meets the size and weight requirements of the device, while still providing enough hours of usage.A 50mAh battery is already sufficient for one-hour use of the device in a day, which should be enough for most daily scenarios. However, if the user requires more sustained use for a longer period of time, or if other uses of the device require more power, I might consider a larger capacity battery, as long as it doesn't significantly affect the wearability and comfort of the device.
</t>
    </r>
    <r>
      <rPr>
        <b/>
        <sz val="11"/>
        <color rgb="FF000000"/>
        <rFont val="Arial"/>
        <charset val="134"/>
        <scheme val="minor"/>
      </rPr>
      <t>What hardware/software/cost/effort tradeoffs could you make to improve the user experience ?</t>
    </r>
    <r>
      <rPr>
        <sz val="11"/>
        <color rgb="FF000000"/>
        <rFont val="Arial"/>
        <charset val="134"/>
        <scheme val="minor"/>
      </rPr>
      <t xml:space="preserve">
There are a number of hardware and software tradeoffs I might consider in order to improve the user experience. On the hardware side, I would probably opt for lower-power components, although this might add to the cost. In software, I would optimize algorithms to reduce energy consumption and consider using more efficient power management strategies. These improvements may increase development costs and effort, but will ultimately provide longer battery life and a better user experience.</t>
    </r>
  </si>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</sst>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5">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800080"/>
      <name val="Arial"/>
      <charset val="0"/>
      <scheme val="minor"/>
    </font>
    <font>
      <u/>
      <sz val="11"/>
      <color rgb="FF0000FF"/>
      <name val="Arial"/>
      <charset val="0"/>
      <scheme val="minor"/>
    </font>
    <font>
      <b/>
      <sz val="11"/>
      <color rgb="FF000000"/>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color rgb="FF000000"/>
      <name val="Arial"/>
      <charset val="134"/>
      <scheme val="minor"/>
    </font>
  </fonts>
  <fills count="3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5"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6" borderId="12" applyNumberFormat="0" applyAlignment="0" applyProtection="0">
      <alignment vertical="center"/>
    </xf>
    <xf numFmtId="0" fontId="14" fillId="7" borderId="13" applyNumberFormat="0" applyAlignment="0" applyProtection="0">
      <alignment vertical="center"/>
    </xf>
    <xf numFmtId="0" fontId="15" fillId="7" borderId="12" applyNumberFormat="0" applyAlignment="0" applyProtection="0">
      <alignment vertical="center"/>
    </xf>
    <xf numFmtId="0" fontId="16" fillId="8"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33">
    <xf numFmtId="0" fontId="0" fillId="0" borderId="0" xfId="0" applyFont="1" applyAlignment="1"/>
    <xf numFmtId="0" fontId="1" fillId="0" borderId="0" xfId="0" applyFont="1" applyAlignment="1"/>
    <xf numFmtId="0" fontId="1" fillId="0" borderId="0" xfId="0" applyFont="1"/>
    <xf numFmtId="9" fontId="1" fillId="0" borderId="0" xfId="0" applyNumberFormat="1" applyFont="1"/>
    <xf numFmtId="10" fontId="1" fillId="0" borderId="0" xfId="0" applyNumberFormat="1" applyFont="1"/>
    <xf numFmtId="0" fontId="1" fillId="0" borderId="1" xfId="0" applyFont="1" applyBorder="1"/>
    <xf numFmtId="0" fontId="1" fillId="0" borderId="2" xfId="0" applyFont="1" applyBorder="1"/>
    <xf numFmtId="0" fontId="2" fillId="0" borderId="3" xfId="0" applyFont="1" applyBorder="1" applyAlignment="1"/>
    <xf numFmtId="0" fontId="2" fillId="0" borderId="0" xfId="0" applyFont="1" applyAlignment="1"/>
    <xf numFmtId="0" fontId="1" fillId="0" borderId="3" xfId="0" applyFont="1" applyBorder="1"/>
    <xf numFmtId="0" fontId="3" fillId="0" borderId="0" xfId="0" applyFont="1" applyAlignment="1"/>
    <xf numFmtId="0" fontId="4" fillId="0" borderId="3" xfId="6" applyFont="1" applyBorder="1" applyAlignment="1">
      <alignment horizontal="left"/>
    </xf>
    <xf numFmtId="0" fontId="1" fillId="0" borderId="0" xfId="0" applyFont="1" applyFill="1" applyAlignment="1">
      <alignment horizontal="left"/>
    </xf>
    <xf numFmtId="0" fontId="1" fillId="0" borderId="0" xfId="0" applyFont="1" applyAlignment="1">
      <alignment horizontal="left"/>
    </xf>
    <xf numFmtId="0" fontId="1" fillId="0" borderId="3" xfId="0" applyFont="1" applyBorder="1" applyAlignment="1"/>
    <xf numFmtId="0" fontId="3" fillId="2" borderId="0" xfId="0" applyFont="1" applyFill="1" applyAlignment="1"/>
    <xf numFmtId="9" fontId="1" fillId="2" borderId="0" xfId="0" applyNumberFormat="1" applyFont="1" applyFill="1" applyAlignment="1"/>
    <xf numFmtId="9" fontId="3" fillId="2" borderId="0" xfId="0" applyNumberFormat="1" applyFont="1" applyFill="1" applyAlignment="1"/>
    <xf numFmtId="0" fontId="1" fillId="2" borderId="0" xfId="0" applyFont="1" applyFill="1" applyAlignment="1"/>
    <xf numFmtId="0" fontId="4" fillId="0" borderId="3" xfId="6" applyFont="1" applyBorder="1" applyAlignment="1"/>
    <xf numFmtId="0" fontId="5" fillId="0" borderId="3" xfId="6" applyBorder="1" applyAlignment="1"/>
    <xf numFmtId="0" fontId="1" fillId="0" borderId="4" xfId="0" applyFont="1" applyBorder="1"/>
    <xf numFmtId="0" fontId="1" fillId="0" borderId="5" xfId="0" applyFont="1" applyBorder="1"/>
    <xf numFmtId="0" fontId="6" fillId="0" borderId="0" xfId="0" applyFont="1" applyAlignment="1">
      <alignment horizontal="left" wrapText="1"/>
    </xf>
    <xf numFmtId="0" fontId="0" fillId="0" borderId="0" xfId="0" applyFont="1" applyAlignment="1">
      <alignment horizontal="left" wrapText="1"/>
    </xf>
    <xf numFmtId="0" fontId="1" fillId="0" borderId="6" xfId="0" applyFont="1" applyBorder="1"/>
    <xf numFmtId="0" fontId="1" fillId="0" borderId="7" xfId="0" applyFont="1" applyBorder="1"/>
    <xf numFmtId="0" fontId="1" fillId="3" borderId="0" xfId="0" applyFont="1" applyFill="1" applyAlignment="1"/>
    <xf numFmtId="0" fontId="1" fillId="3" borderId="0" xfId="0" applyFont="1" applyFill="1"/>
    <xf numFmtId="176" fontId="1" fillId="3" borderId="0" xfId="0" applyNumberFormat="1" applyFont="1" applyFill="1"/>
    <xf numFmtId="0" fontId="2" fillId="4" borderId="0" xfId="0" applyFont="1" applyFill="1" applyAlignment="1"/>
    <xf numFmtId="2" fontId="2" fillId="4" borderId="0" xfId="0" applyNumberFormat="1" applyFont="1" applyFill="1"/>
    <xf numFmtId="0" fontId="1" fillId="0" borderId="8" xfId="0"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0.0400260169109918</c:v>
                </c:pt>
                <c:pt idx="1">
                  <c:v>0.0242579530077969</c:v>
                </c:pt>
                <c:pt idx="2">
                  <c:v>0.0059561256891425</c:v>
                </c:pt>
                <c:pt idx="3">
                  <c:v>0</c:v>
                </c:pt>
                <c:pt idx="4">
                  <c:v>0.00724034015621222</c:v>
                </c:pt>
                <c:pt idx="5">
                  <c:v>0.000113989552931404</c:v>
                </c:pt>
                <c:pt idx="6">
                  <c:v>0.000521307326219134</c:v>
                </c:pt>
                <c:pt idx="7">
                  <c:v>0.00233306874578054</c:v>
                </c:pt>
                <c:pt idx="8">
                  <c:v>0.0059561256891425</c:v>
                </c:pt>
                <c:pt idx="9">
                  <c:v>0.0145672439750555</c:v>
                </c:pt>
                <c:pt idx="10">
                  <c:v>0.00118557598615832</c:v>
                </c:pt>
                <c:pt idx="11">
                  <c:v>0.000296130682470253</c:v>
                </c:pt>
              </c:numCache>
            </c:numRef>
          </c:val>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983179679"/>
        <c:crosses val="autoZero"/>
        <c:auto val="1"/>
        <c:lblAlgn val="ctr"/>
        <c:lblOffset val="100"/>
        <c:noMultiLvlLbl val="0"/>
      </c:catAx>
      <c:valAx>
        <c:axId val="198317967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04407082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0.0400260169109918</c:v>
                </c:pt>
                <c:pt idx="1">
                  <c:v>0.0242579530077969</c:v>
                </c:pt>
                <c:pt idx="2">
                  <c:v>0.0059561256891425</c:v>
                </c:pt>
                <c:pt idx="3">
                  <c:v>0</c:v>
                </c:pt>
                <c:pt idx="4">
                  <c:v>0.00724034015621222</c:v>
                </c:pt>
                <c:pt idx="5">
                  <c:v>0.000113989552931404</c:v>
                </c:pt>
                <c:pt idx="6">
                  <c:v>0.000521307326219134</c:v>
                </c:pt>
                <c:pt idx="7">
                  <c:v>0.00233306874578054</c:v>
                </c:pt>
                <c:pt idx="8">
                  <c:v>0.0059561256891425</c:v>
                </c:pt>
                <c:pt idx="9">
                  <c:v>0.0145672439750555</c:v>
                </c:pt>
                <c:pt idx="10">
                  <c:v>0.00118557598615832</c:v>
                </c:pt>
                <c:pt idx="11">
                  <c:v>0.000296130682470253</c:v>
                </c:pt>
              </c:numCache>
            </c:numRef>
          </c:val>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513593921"/>
        <c:crosses val="autoZero"/>
        <c:auto val="1"/>
        <c:lblAlgn val="ctr"/>
        <c:lblOffset val="100"/>
        <c:noMultiLvlLbl val="0"/>
      </c:catAx>
      <c:valAx>
        <c:axId val="51359392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21209165"/>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0</xdr:colOff>
      <xdr:row>0</xdr:row>
      <xdr:rowOff>180975</xdr:rowOff>
    </xdr:from>
    <xdr:ext cx="6743700" cy="4171950"/>
    <xdr:graphicFrame>
      <xdr:nvGraphicFramePr>
        <xdr:cNvPr id="2" name="Chart 1" title="Chart"/>
        <xdr:cNvGraphicFramePr/>
      </xdr:nvGraphicFramePr>
      <xdr:xfrm>
        <a:off x="9204325" y="180975"/>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290830</xdr:colOff>
      <xdr:row>6</xdr:row>
      <xdr:rowOff>87630</xdr:rowOff>
    </xdr:from>
    <xdr:ext cx="3086100" cy="638175"/>
    <xdr:sp>
      <xdr:nvSpPr>
        <xdr:cNvPr id="3" name="Shape 3"/>
        <xdr:cNvSpPr txBox="1"/>
      </xdr:nvSpPr>
      <xdr:spPr>
        <a:xfrm>
          <a:off x="11259185" y="1287780"/>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657225</xdr:colOff>
      <xdr:row>2</xdr:row>
      <xdr:rowOff>171450</xdr:rowOff>
    </xdr:from>
    <xdr:ext cx="6743700" cy="4171950"/>
    <xdr:graphicFrame>
      <xdr:nvGraphicFramePr>
        <xdr:cNvPr id="2" name="Chart 2" title="Chart"/>
        <xdr:cNvGraphicFramePr/>
      </xdr:nvGraphicFramePr>
      <xdr:xfrm>
        <a:off x="657225" y="571500"/>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xdr:nvSpPr>
        <xdr:cNvPr id="4" name="Shape 4"/>
        <xdr:cNvSpPr txBox="1"/>
      </xdr:nvSpPr>
      <xdr:spPr>
        <a:xfrm>
          <a:off x="3208020" y="1847850"/>
          <a:ext cx="3371850" cy="8477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panda-bg.com/datasheet/2544-363229-Battery-Cell-37V-550-mAh-Li-Po-503040.pdf" TargetMode="External"/><Relationship Id="rId4" Type="http://schemas.openxmlformats.org/officeDocument/2006/relationships/hyperlink" Target="https://cdn-shop.adafruit.com/datasheets/SSD1306.pdf" TargetMode="External"/><Relationship Id="rId3" Type="http://schemas.openxmlformats.org/officeDocument/2006/relationships/hyperlink" Target="https://files.seeedstudio.com/wiki/SeeedStudio-XIAO-ESP32S3/res/esp32-s3_datasheet.pdf" TargetMode="External"/><Relationship Id="rId2" Type="http://schemas.openxmlformats.org/officeDocument/2006/relationships/hyperlink" Target="https://invensense.tdk.com/wp-content/uploads/2016/05/DS-000121-ICS-52000-v1.3.pdf"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Q58"/>
  <sheetViews>
    <sheetView tabSelected="1" zoomScale="90" zoomScaleNormal="90" workbookViewId="0">
      <selection activeCell="D37" sqref="D37"/>
    </sheetView>
  </sheetViews>
  <sheetFormatPr defaultColWidth="12.6272727272727" defaultRowHeight="15.75" customHeight="1"/>
  <cols>
    <col min="1" max="1" width="18" customWidth="1"/>
    <col min="5" max="5" width="12.7545454545455" customWidth="1"/>
  </cols>
  <sheetData>
    <row r="2" customHeight="1" spans="1:9">
      <c r="A2" s="5"/>
      <c r="B2" s="6"/>
      <c r="C2" s="6"/>
      <c r="D2" s="6"/>
      <c r="E2" s="6"/>
      <c r="F2" s="6"/>
      <c r="G2" s="6"/>
      <c r="H2" s="6"/>
      <c r="I2" s="25"/>
    </row>
    <row r="3" customHeight="1" spans="1:9">
      <c r="A3" s="7" t="s">
        <v>0</v>
      </c>
      <c r="E3" s="8" t="s">
        <v>1</v>
      </c>
      <c r="I3" s="26"/>
    </row>
    <row r="4" customHeight="1" spans="1:9">
      <c r="A4" s="9"/>
      <c r="B4" s="10" t="s">
        <v>2</v>
      </c>
      <c r="I4" s="26"/>
    </row>
    <row r="5" customHeight="1" spans="1:9">
      <c r="A5" s="9"/>
      <c r="E5" s="1" t="s">
        <v>3</v>
      </c>
      <c r="F5" s="1" t="s">
        <v>4</v>
      </c>
      <c r="G5" s="1" t="s">
        <v>5</v>
      </c>
      <c r="I5" s="26"/>
    </row>
    <row r="6" customHeight="1" spans="1:9">
      <c r="A6" s="7" t="s">
        <v>6</v>
      </c>
      <c r="I6" s="26"/>
    </row>
    <row r="7" customHeight="1" spans="1:9">
      <c r="A7" s="11" t="s">
        <v>7</v>
      </c>
      <c r="B7" s="12"/>
      <c r="C7" s="13"/>
      <c r="D7" s="13"/>
      <c r="E7" s="12"/>
      <c r="F7" s="12"/>
      <c r="G7" s="12"/>
      <c r="I7" s="26"/>
    </row>
    <row r="8" customHeight="1" spans="1:9">
      <c r="A8" s="14" t="s">
        <v>8</v>
      </c>
      <c r="B8" s="15">
        <v>65</v>
      </c>
      <c r="C8" s="1" t="s">
        <v>9</v>
      </c>
      <c r="E8" s="16">
        <v>0</v>
      </c>
      <c r="F8" s="17">
        <v>0.2</v>
      </c>
      <c r="G8" s="17">
        <v>0.2</v>
      </c>
      <c r="I8" s="26"/>
    </row>
    <row r="9" customHeight="1" spans="1:9">
      <c r="A9" s="14" t="s">
        <v>10</v>
      </c>
      <c r="B9" s="18">
        <v>10</v>
      </c>
      <c r="C9" s="1" t="s">
        <v>9</v>
      </c>
      <c r="E9" s="16">
        <v>0</v>
      </c>
      <c r="F9" s="17">
        <v>0.8</v>
      </c>
      <c r="G9" s="17">
        <v>0.8</v>
      </c>
      <c r="I9" s="26"/>
    </row>
    <row r="10" customHeight="1" spans="1:9">
      <c r="A10" s="14" t="s">
        <v>11</v>
      </c>
      <c r="B10" s="18">
        <v>1</v>
      </c>
      <c r="C10" s="1" t="s">
        <v>9</v>
      </c>
      <c r="E10" s="16">
        <v>1</v>
      </c>
      <c r="F10" s="17">
        <v>0</v>
      </c>
      <c r="G10" s="17">
        <v>0</v>
      </c>
      <c r="I10" s="26"/>
    </row>
    <row r="11" customHeight="1" spans="1:9">
      <c r="A11" s="9"/>
      <c r="I11" s="26"/>
    </row>
    <row r="12" customHeight="1" spans="1:9">
      <c r="A12" s="7"/>
      <c r="I12" s="26"/>
    </row>
    <row r="13" customHeight="1" spans="1:9">
      <c r="A13" s="19"/>
      <c r="B13" s="18"/>
      <c r="C13" s="1"/>
      <c r="E13" s="16"/>
      <c r="F13" s="16"/>
      <c r="G13" s="16"/>
      <c r="I13" s="26"/>
    </row>
    <row r="14" customHeight="1" spans="1:9">
      <c r="A14" s="14"/>
      <c r="B14" s="15"/>
      <c r="C14" s="1"/>
      <c r="E14" s="17"/>
      <c r="F14" s="17"/>
      <c r="G14" s="17"/>
      <c r="I14" s="26"/>
    </row>
    <row r="15" customHeight="1" spans="1:9">
      <c r="A15" s="9"/>
      <c r="I15" s="26"/>
    </row>
    <row r="16" customHeight="1" spans="1:9">
      <c r="A16" s="9"/>
      <c r="I16" s="26"/>
    </row>
    <row r="17" customHeight="1" spans="1:9">
      <c r="A17" s="7" t="s">
        <v>12</v>
      </c>
      <c r="I17" s="26"/>
    </row>
    <row r="18" customHeight="1" spans="1:9">
      <c r="A18" s="11" t="s">
        <v>13</v>
      </c>
      <c r="B18" s="12"/>
      <c r="C18" s="13"/>
      <c r="D18" s="13"/>
      <c r="E18" s="12"/>
      <c r="F18" s="12"/>
      <c r="G18" s="12"/>
      <c r="H18" s="13"/>
      <c r="I18" s="26"/>
    </row>
    <row r="19" customHeight="1" spans="1:9">
      <c r="A19" s="14" t="s">
        <v>14</v>
      </c>
      <c r="B19" s="18">
        <v>5.55</v>
      </c>
      <c r="C19" s="1" t="s">
        <v>9</v>
      </c>
      <c r="E19" s="16">
        <v>0</v>
      </c>
      <c r="F19" s="16">
        <v>0.5</v>
      </c>
      <c r="G19" s="16">
        <v>0</v>
      </c>
      <c r="I19" s="26"/>
    </row>
    <row r="20" customHeight="1" spans="1:9">
      <c r="A20" s="14" t="s">
        <v>10</v>
      </c>
      <c r="B20" s="18">
        <v>0.088</v>
      </c>
      <c r="C20" s="1" t="s">
        <v>9</v>
      </c>
      <c r="E20" s="16">
        <v>0</v>
      </c>
      <c r="F20" s="16">
        <v>0.5</v>
      </c>
      <c r="G20" s="16">
        <v>0</v>
      </c>
      <c r="I20" s="26"/>
    </row>
    <row r="21" customHeight="1" spans="1:9">
      <c r="A21" s="14" t="s">
        <v>15</v>
      </c>
      <c r="B21" s="18">
        <v>0.088</v>
      </c>
      <c r="C21" s="1" t="s">
        <v>9</v>
      </c>
      <c r="E21" s="16">
        <v>1</v>
      </c>
      <c r="F21" s="16">
        <v>0</v>
      </c>
      <c r="G21" s="16">
        <v>0</v>
      </c>
      <c r="I21" s="26"/>
    </row>
    <row r="22" customHeight="1" spans="1:9">
      <c r="A22" s="9"/>
      <c r="I22" s="26"/>
    </row>
    <row r="23" customHeight="1" spans="1:9">
      <c r="A23" s="7" t="s">
        <v>16</v>
      </c>
      <c r="I23" s="26"/>
    </row>
    <row r="24" customHeight="1" spans="1:9">
      <c r="A24" s="11" t="s">
        <v>17</v>
      </c>
      <c r="B24" s="12"/>
      <c r="C24" s="13"/>
      <c r="D24" s="13"/>
      <c r="E24" s="12"/>
      <c r="F24" s="12"/>
      <c r="G24" s="12"/>
      <c r="I24" s="26"/>
    </row>
    <row r="25" customHeight="1" spans="1:9">
      <c r="A25" s="14" t="s">
        <v>14</v>
      </c>
      <c r="B25" s="18">
        <v>6.29</v>
      </c>
      <c r="C25" s="1" t="s">
        <v>9</v>
      </c>
      <c r="E25" s="16">
        <v>0</v>
      </c>
      <c r="F25" s="16">
        <v>0</v>
      </c>
      <c r="G25" s="16">
        <v>1</v>
      </c>
      <c r="I25" s="26"/>
    </row>
    <row r="26" customHeight="1" spans="1:9">
      <c r="A26" s="14" t="s">
        <v>18</v>
      </c>
      <c r="B26" s="18">
        <v>1</v>
      </c>
      <c r="C26" s="1" t="s">
        <v>9</v>
      </c>
      <c r="E26" s="16">
        <v>1</v>
      </c>
      <c r="F26" s="16">
        <v>0</v>
      </c>
      <c r="G26" s="16">
        <v>0</v>
      </c>
      <c r="I26" s="26"/>
    </row>
    <row r="27" customHeight="1" spans="1:9">
      <c r="A27" s="9"/>
      <c r="I27" s="26"/>
    </row>
    <row r="28" customHeight="1" spans="1:17">
      <c r="A28" s="7" t="s">
        <v>19</v>
      </c>
      <c r="I28" s="26"/>
      <c r="K28" s="5"/>
      <c r="L28" s="6"/>
      <c r="M28" s="6"/>
      <c r="N28" s="6"/>
      <c r="O28" s="6"/>
      <c r="P28" s="6"/>
      <c r="Q28" s="25"/>
    </row>
    <row r="29" customHeight="1" spans="1:17">
      <c r="A29" s="14" t="s">
        <v>20</v>
      </c>
      <c r="B29" s="18">
        <v>300</v>
      </c>
      <c r="C29" s="1" t="s">
        <v>21</v>
      </c>
      <c r="E29" s="16">
        <v>0</v>
      </c>
      <c r="F29" s="16">
        <v>0</v>
      </c>
      <c r="G29" s="16">
        <v>0</v>
      </c>
      <c r="I29" s="26"/>
      <c r="K29" s="9"/>
      <c r="L29" s="27" t="s">
        <v>22</v>
      </c>
      <c r="M29" s="28"/>
      <c r="N29" s="28"/>
      <c r="O29" s="27" t="s">
        <v>23</v>
      </c>
      <c r="P29" s="28"/>
      <c r="Q29" s="26"/>
    </row>
    <row r="30" customHeight="1" spans="1:17">
      <c r="A30" s="14" t="s">
        <v>24</v>
      </c>
      <c r="B30" s="18">
        <v>5</v>
      </c>
      <c r="C30" s="1" t="s">
        <v>9</v>
      </c>
      <c r="E30" s="16">
        <v>0</v>
      </c>
      <c r="F30" s="16">
        <v>0.97</v>
      </c>
      <c r="G30" s="16">
        <v>0.97</v>
      </c>
      <c r="I30" s="26"/>
      <c r="K30" s="9"/>
      <c r="L30" s="28" t="str">
        <f>E5</f>
        <v>"off"</v>
      </c>
      <c r="M30" s="28">
        <f>SUMPRODUCT(B8:B32,E8:E32)</f>
        <v>2.088</v>
      </c>
      <c r="N30" s="27" t="s">
        <v>9</v>
      </c>
      <c r="O30" s="29">
        <f t="shared" ref="O30:O32" si="0">$M$35/M30</f>
        <v>877.155172413793</v>
      </c>
      <c r="P30" s="27" t="s">
        <v>25</v>
      </c>
      <c r="Q30" s="26"/>
    </row>
    <row r="31" customHeight="1" spans="1:17">
      <c r="A31" s="14" t="s">
        <v>26</v>
      </c>
      <c r="B31" s="18">
        <v>20</v>
      </c>
      <c r="C31" s="1" t="s">
        <v>9</v>
      </c>
      <c r="E31" s="16">
        <v>0</v>
      </c>
      <c r="F31" s="16">
        <v>0.02</v>
      </c>
      <c r="G31" s="16">
        <v>0.02</v>
      </c>
      <c r="I31" s="26"/>
      <c r="K31" s="9"/>
      <c r="L31" s="28" t="str">
        <f>F5</f>
        <v>"sensing"</v>
      </c>
      <c r="M31" s="28" cm="1">
        <f t="array" ref="M31">SUMPRODUCT(B8:B32,F8:F32)</f>
        <v>29.169</v>
      </c>
      <c r="N31" s="27" t="s">
        <v>9</v>
      </c>
      <c r="O31" s="29">
        <f t="shared" si="0"/>
        <v>62.7892625732799</v>
      </c>
      <c r="P31" s="27" t="s">
        <v>25</v>
      </c>
      <c r="Q31" s="26"/>
    </row>
    <row r="32" customHeight="1" spans="1:17">
      <c r="A32" s="14" t="s">
        <v>27</v>
      </c>
      <c r="B32" s="18">
        <v>10</v>
      </c>
      <c r="C32" s="1" t="s">
        <v>9</v>
      </c>
      <c r="E32" s="16">
        <v>0</v>
      </c>
      <c r="F32" s="16">
        <v>0.01</v>
      </c>
      <c r="G32" s="16">
        <v>0.01</v>
      </c>
      <c r="I32" s="26"/>
      <c r="K32" s="9"/>
      <c r="L32" s="28" t="str">
        <f>G5</f>
        <v>"interactive"</v>
      </c>
      <c r="M32" s="28" cm="1">
        <f t="array" ref="M32">SUMPRODUCT(B8:B32,G8:G32)</f>
        <v>32.64</v>
      </c>
      <c r="N32" s="27" t="s">
        <v>9</v>
      </c>
      <c r="O32" s="29">
        <f t="shared" si="0"/>
        <v>56.1121323529412</v>
      </c>
      <c r="P32" s="27" t="s">
        <v>25</v>
      </c>
      <c r="Q32" s="26"/>
    </row>
    <row r="33" customHeight="1" spans="1:17">
      <c r="A33" s="9"/>
      <c r="I33" s="26"/>
      <c r="K33" s="9"/>
      <c r="Q33" s="26"/>
    </row>
    <row r="34" customHeight="1" spans="1:17">
      <c r="A34" s="7"/>
      <c r="E34" s="18">
        <v>16</v>
      </c>
      <c r="F34" s="18">
        <v>7</v>
      </c>
      <c r="G34" s="18">
        <v>1</v>
      </c>
      <c r="H34" s="1" t="s">
        <v>28</v>
      </c>
      <c r="I34" s="26"/>
      <c r="K34" s="9"/>
      <c r="L34" s="1" t="s">
        <v>29</v>
      </c>
      <c r="Q34" s="26"/>
    </row>
    <row r="35" customHeight="1" spans="1:17">
      <c r="A35" s="7" t="s">
        <v>30</v>
      </c>
      <c r="I35" s="26"/>
      <c r="K35" s="9"/>
      <c r="M35" s="2">
        <f>B37*B38*B39</f>
        <v>1831.5</v>
      </c>
      <c r="N35" s="1" t="s">
        <v>31</v>
      </c>
      <c r="Q35" s="26"/>
    </row>
    <row r="36" customHeight="1" spans="1:17">
      <c r="A36" s="20" t="s">
        <v>32</v>
      </c>
      <c r="B36" s="18"/>
      <c r="C36" s="1"/>
      <c r="I36" s="26"/>
      <c r="K36" s="9"/>
      <c r="Q36" s="26"/>
    </row>
    <row r="37" customHeight="1" spans="1:17">
      <c r="A37" s="14" t="s">
        <v>33</v>
      </c>
      <c r="B37" s="18">
        <v>550</v>
      </c>
      <c r="C37" s="1" t="s">
        <v>34</v>
      </c>
      <c r="I37" s="26"/>
      <c r="K37" s="9"/>
      <c r="Q37" s="26"/>
    </row>
    <row r="38" customHeight="1" spans="1:17">
      <c r="A38" s="14" t="s">
        <v>35</v>
      </c>
      <c r="B38" s="18">
        <v>3.7</v>
      </c>
      <c r="C38" s="1" t="s">
        <v>36</v>
      </c>
      <c r="I38" s="26"/>
      <c r="K38" s="9"/>
      <c r="L38" s="30" t="s">
        <v>37</v>
      </c>
      <c r="M38" s="31">
        <f>M35/(E34*M30+F34*M31+G34*M32)</f>
        <v>6.77753477580292</v>
      </c>
      <c r="N38" s="30" t="s">
        <v>38</v>
      </c>
      <c r="Q38" s="26"/>
    </row>
    <row r="39" customHeight="1" spans="1:17">
      <c r="A39" s="14" t="s">
        <v>39</v>
      </c>
      <c r="B39" s="16">
        <v>0.9</v>
      </c>
      <c r="I39" s="26"/>
      <c r="K39" s="9"/>
      <c r="L39" s="30" t="s">
        <v>40</v>
      </c>
      <c r="M39" s="31">
        <f>M38*24</f>
        <v>162.66083461927</v>
      </c>
      <c r="N39" s="30" t="s">
        <v>25</v>
      </c>
      <c r="Q39" s="26"/>
    </row>
    <row r="40" customHeight="1" spans="1:17">
      <c r="A40" s="21"/>
      <c r="B40" s="22"/>
      <c r="C40" s="22"/>
      <c r="D40" s="22"/>
      <c r="E40" s="22"/>
      <c r="F40" s="22"/>
      <c r="G40" s="22"/>
      <c r="H40" s="22"/>
      <c r="I40" s="32"/>
      <c r="K40" s="21"/>
      <c r="L40" s="22"/>
      <c r="M40" s="22"/>
      <c r="N40" s="22"/>
      <c r="O40" s="22"/>
      <c r="P40" s="22"/>
      <c r="Q40" s="32"/>
    </row>
    <row r="43" customHeight="1" spans="1:1">
      <c r="A43" s="8" t="s">
        <v>41</v>
      </c>
    </row>
    <row r="44" customHeight="1" spans="1:9">
      <c r="A44" s="23" t="s">
        <v>42</v>
      </c>
      <c r="B44" s="24"/>
      <c r="C44" s="24"/>
      <c r="D44" s="24"/>
      <c r="E44" s="24"/>
      <c r="F44" s="24"/>
      <c r="G44" s="24"/>
      <c r="H44" s="24"/>
      <c r="I44" s="24"/>
    </row>
    <row r="45" customHeight="1" spans="1:9">
      <c r="A45" s="24"/>
      <c r="B45" s="24"/>
      <c r="C45" s="24"/>
      <c r="D45" s="24"/>
      <c r="E45" s="24"/>
      <c r="F45" s="24"/>
      <c r="G45" s="24"/>
      <c r="H45" s="24"/>
      <c r="I45" s="24"/>
    </row>
    <row r="46" customHeight="1" spans="1:9">
      <c r="A46" s="24"/>
      <c r="B46" s="24"/>
      <c r="C46" s="24"/>
      <c r="D46" s="24"/>
      <c r="E46" s="24"/>
      <c r="F46" s="24"/>
      <c r="G46" s="24"/>
      <c r="H46" s="24"/>
      <c r="I46" s="24"/>
    </row>
    <row r="47" customHeight="1" spans="1:9">
      <c r="A47" s="24"/>
      <c r="B47" s="24"/>
      <c r="C47" s="24"/>
      <c r="D47" s="24"/>
      <c r="E47" s="24"/>
      <c r="F47" s="24"/>
      <c r="G47" s="24"/>
      <c r="H47" s="24"/>
      <c r="I47" s="24"/>
    </row>
    <row r="48" customHeight="1" spans="1:9">
      <c r="A48" s="24"/>
      <c r="B48" s="24"/>
      <c r="C48" s="24"/>
      <c r="D48" s="24"/>
      <c r="E48" s="24"/>
      <c r="F48" s="24"/>
      <c r="G48" s="24"/>
      <c r="H48" s="24"/>
      <c r="I48" s="24"/>
    </row>
    <row r="49" customHeight="1" spans="1:9">
      <c r="A49" s="24"/>
      <c r="B49" s="24"/>
      <c r="C49" s="24"/>
      <c r="D49" s="24"/>
      <c r="E49" s="24"/>
      <c r="F49" s="24"/>
      <c r="G49" s="24"/>
      <c r="H49" s="24"/>
      <c r="I49" s="24"/>
    </row>
    <row r="50" customHeight="1" spans="1:9">
      <c r="A50" s="24"/>
      <c r="B50" s="24"/>
      <c r="C50" s="24"/>
      <c r="D50" s="24"/>
      <c r="E50" s="24"/>
      <c r="F50" s="24"/>
      <c r="G50" s="24"/>
      <c r="H50" s="24"/>
      <c r="I50" s="24"/>
    </row>
    <row r="51" customHeight="1" spans="1:9">
      <c r="A51" s="24"/>
      <c r="B51" s="24"/>
      <c r="C51" s="24"/>
      <c r="D51" s="24"/>
      <c r="E51" s="24"/>
      <c r="F51" s="24"/>
      <c r="G51" s="24"/>
      <c r="H51" s="24"/>
      <c r="I51" s="24"/>
    </row>
    <row r="52" customHeight="1" spans="1:9">
      <c r="A52" s="24"/>
      <c r="B52" s="24"/>
      <c r="C52" s="24"/>
      <c r="D52" s="24"/>
      <c r="E52" s="24"/>
      <c r="F52" s="24"/>
      <c r="G52" s="24"/>
      <c r="H52" s="24"/>
      <c r="I52" s="24"/>
    </row>
    <row r="53" customHeight="1" spans="1:9">
      <c r="A53" s="24"/>
      <c r="B53" s="24"/>
      <c r="C53" s="24"/>
      <c r="D53" s="24"/>
      <c r="E53" s="24"/>
      <c r="F53" s="24"/>
      <c r="G53" s="24"/>
      <c r="H53" s="24"/>
      <c r="I53" s="24"/>
    </row>
    <row r="54" customHeight="1" spans="1:9">
      <c r="A54" s="24"/>
      <c r="B54" s="24"/>
      <c r="C54" s="24"/>
      <c r="D54" s="24"/>
      <c r="E54" s="24"/>
      <c r="F54" s="24"/>
      <c r="G54" s="24"/>
      <c r="H54" s="24"/>
      <c r="I54" s="24"/>
    </row>
    <row r="55" customHeight="1" spans="1:9">
      <c r="A55" s="24"/>
      <c r="B55" s="24"/>
      <c r="C55" s="24"/>
      <c r="D55" s="24"/>
      <c r="E55" s="24"/>
      <c r="F55" s="24"/>
      <c r="G55" s="24"/>
      <c r="H55" s="24"/>
      <c r="I55" s="24"/>
    </row>
    <row r="56" customHeight="1" spans="1:9">
      <c r="A56" s="24"/>
      <c r="B56" s="24"/>
      <c r="C56" s="24"/>
      <c r="D56" s="24"/>
      <c r="E56" s="24"/>
      <c r="F56" s="24"/>
      <c r="G56" s="24"/>
      <c r="H56" s="24"/>
      <c r="I56" s="24"/>
    </row>
    <row r="57" customHeight="1" spans="1:9">
      <c r="A57" s="24"/>
      <c r="B57" s="24"/>
      <c r="C57" s="24"/>
      <c r="D57" s="24"/>
      <c r="E57" s="24"/>
      <c r="F57" s="24"/>
      <c r="G57" s="24"/>
      <c r="H57" s="24"/>
      <c r="I57" s="24"/>
    </row>
    <row r="58" customHeight="1" spans="1:9">
      <c r="A58" s="24"/>
      <c r="B58" s="24"/>
      <c r="C58" s="24"/>
      <c r="D58" s="24"/>
      <c r="E58" s="24"/>
      <c r="F58" s="24"/>
      <c r="G58" s="24"/>
      <c r="H58" s="24"/>
      <c r="I58" s="24"/>
    </row>
  </sheetData>
  <mergeCells count="4">
    <mergeCell ref="A7:G7"/>
    <mergeCell ref="A18:H18"/>
    <mergeCell ref="A24:G24"/>
    <mergeCell ref="A44:I58"/>
  </mergeCells>
  <hyperlinks>
    <hyperlink ref="A18" r:id="rId2" display="https://invensense.tdk.com/wp-content/uploads/2016/05/DS-000121-ICS-52000-v1.3.pdf"/>
    <hyperlink ref="A7" r:id="rId3" display="https://files.seeedstudio.com/wiki/SeeedStudio-XIAO-ESP32S3/res/esp32-s3_datasheet.pdf" tooltip="https://files.seeedstudio.com/wiki/SeeedStudio-XIAO-ESP32S3/res/esp32-s3_datasheet.pdf"/>
    <hyperlink ref="A24" r:id="rId4" display="https://cdn-shop.adafruit.com/datasheets/SSD1306.pdf"/>
    <hyperlink ref="A36" r:id="rId5" display="https://panda-bg.com/datasheet/2544-363229-Battery-Cell-37V-550-mAh-Li-Po-503040.pd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50:W118"/>
  <sheetViews>
    <sheetView topLeftCell="A97" workbookViewId="0">
      <selection activeCell="G113" sqref="G113"/>
    </sheetView>
  </sheetViews>
  <sheetFormatPr defaultColWidth="12.6272727272727" defaultRowHeight="15.75" customHeight="1"/>
  <sheetData>
    <row r="50" customHeight="1" spans="1:1">
      <c r="A50" s="1" t="s">
        <v>43</v>
      </c>
    </row>
    <row r="52" customHeight="1" spans="1:23">
      <c r="A52" s="2" t="str">
        <f>'System Parameters'!A3</f>
        <v>System Parameters (defined by hardware)</v>
      </c>
      <c r="B52" s="2">
        <f>'System Parameters'!B3</f>
        <v>0</v>
      </c>
      <c r="C52" s="2">
        <f>'System Parameters'!C3</f>
        <v>0</v>
      </c>
      <c r="D52" s="2">
        <f>'System Parameters'!D3</f>
        <v>0</v>
      </c>
      <c r="T52" s="2" t="str">
        <f>'System Parameters'!E3</f>
        <v>Profiles (usage of each component mode - defined by software and usage)</v>
      </c>
      <c r="U52" s="2">
        <f>'System Parameters'!F3</f>
        <v>0</v>
      </c>
      <c r="V52" s="2">
        <f>'System Parameters'!G3</f>
        <v>0</v>
      </c>
      <c r="W52" s="2">
        <f>'System Parameters'!H3</f>
        <v>0</v>
      </c>
    </row>
    <row r="53" customHeight="1" spans="1:23">
      <c r="A53" s="2">
        <f>'System Parameters'!A4</f>
        <v>0</v>
      </c>
      <c r="B53" s="2" t="str">
        <f>'System Parameters'!B4</f>
        <v>form the datasheets</v>
      </c>
      <c r="C53" s="2">
        <f>'System Parameters'!C4</f>
        <v>0</v>
      </c>
      <c r="D53" s="2">
        <f>'System Parameters'!D4</f>
        <v>0</v>
      </c>
      <c r="T53" s="2">
        <f>'System Parameters'!E4</f>
        <v>0</v>
      </c>
      <c r="U53" s="2">
        <f>'System Parameters'!F4</f>
        <v>0</v>
      </c>
      <c r="V53" s="2">
        <f>'System Parameters'!G4</f>
        <v>0</v>
      </c>
      <c r="W53" s="2">
        <f>'System Parameters'!H4</f>
        <v>0</v>
      </c>
    </row>
    <row r="54" customHeight="1" spans="1:23">
      <c r="A54" s="2">
        <f>'System Parameters'!A5</f>
        <v>0</v>
      </c>
      <c r="B54" s="2">
        <f>'System Parameters'!B5</f>
        <v>0</v>
      </c>
      <c r="C54" s="2">
        <f>'System Parameters'!C5</f>
        <v>0</v>
      </c>
      <c r="D54" s="2">
        <f>'System Parameters'!D5</f>
        <v>0</v>
      </c>
      <c r="T54" s="2" t="str">
        <f>'System Parameters'!E5</f>
        <v>"off"</v>
      </c>
      <c r="U54" s="2" t="str">
        <f>'System Parameters'!F5</f>
        <v>"sensing"</v>
      </c>
      <c r="V54" s="2" t="str">
        <f>'System Parameters'!G5</f>
        <v>"interactive"</v>
      </c>
      <c r="W54" s="2">
        <f>'System Parameters'!H5</f>
        <v>0</v>
      </c>
    </row>
    <row r="55" customHeight="1" spans="1:23">
      <c r="A55" s="2" t="str">
        <f>'System Parameters'!A6</f>
        <v>Processor (same)</v>
      </c>
      <c r="B55" s="2">
        <f>'System Parameters'!B6</f>
        <v>0</v>
      </c>
      <c r="C55" s="2">
        <f>'System Parameters'!C6</f>
        <v>0</v>
      </c>
      <c r="D55" s="2">
        <f>'System Parameters'!D6</f>
        <v>0</v>
      </c>
      <c r="T55" s="2">
        <f>'System Parameters'!E6</f>
        <v>0</v>
      </c>
      <c r="U55" s="2">
        <f>'System Parameters'!F6</f>
        <v>0</v>
      </c>
      <c r="V55" s="2">
        <f>'System Parameters'!G6</f>
        <v>0</v>
      </c>
      <c r="W55" s="2">
        <f>'System Parameters'!H6</f>
        <v>0</v>
      </c>
    </row>
    <row r="56" customHeight="1" spans="1:23">
      <c r="A56" s="2" t="str">
        <f>'System Parameters'!A8</f>
        <v>Active</v>
      </c>
      <c r="B56" s="2">
        <f>'System Parameters'!B8</f>
        <v>65</v>
      </c>
      <c r="C56" s="2" t="str">
        <f>'System Parameters'!C8</f>
        <v>mW</v>
      </c>
      <c r="D56" s="2">
        <f>$B56*0.9</f>
        <v>58.5</v>
      </c>
      <c r="E56" s="2">
        <f t="shared" ref="E56:O56" si="0">$B56</f>
        <v>65</v>
      </c>
      <c r="F56" s="2">
        <f t="shared" si="0"/>
        <v>65</v>
      </c>
      <c r="G56" s="2">
        <f t="shared" si="0"/>
        <v>65</v>
      </c>
      <c r="H56" s="2">
        <f t="shared" si="0"/>
        <v>65</v>
      </c>
      <c r="I56" s="2">
        <f t="shared" si="0"/>
        <v>65</v>
      </c>
      <c r="J56" s="2">
        <f t="shared" si="0"/>
        <v>65</v>
      </c>
      <c r="K56" s="2">
        <f t="shared" si="0"/>
        <v>65</v>
      </c>
      <c r="L56" s="2">
        <f t="shared" si="0"/>
        <v>65</v>
      </c>
      <c r="M56" s="2">
        <f t="shared" si="0"/>
        <v>65</v>
      </c>
      <c r="N56" s="2">
        <f t="shared" si="0"/>
        <v>65</v>
      </c>
      <c r="O56" s="2">
        <f t="shared" si="0"/>
        <v>65</v>
      </c>
      <c r="T56" s="3">
        <f>'System Parameters'!E8</f>
        <v>0</v>
      </c>
      <c r="U56" s="3">
        <f>'System Parameters'!F8</f>
        <v>0.2</v>
      </c>
      <c r="V56" s="3">
        <f>'System Parameters'!G8</f>
        <v>0.2</v>
      </c>
      <c r="W56" s="2">
        <f>'System Parameters'!H8</f>
        <v>0</v>
      </c>
    </row>
    <row r="57" customHeight="1" spans="1:23">
      <c r="A57" s="2" t="str">
        <f>'System Parameters'!A9</f>
        <v>Idle</v>
      </c>
      <c r="B57" s="2">
        <f>'System Parameters'!B9</f>
        <v>10</v>
      </c>
      <c r="C57" s="2" t="str">
        <f>'System Parameters'!C9</f>
        <v>mW</v>
      </c>
      <c r="D57" s="2">
        <f t="shared" ref="D57:D76" si="1">$B57</f>
        <v>10</v>
      </c>
      <c r="E57" s="2">
        <f>$B57*0.9</f>
        <v>9</v>
      </c>
      <c r="F57" s="2">
        <f t="shared" ref="F57:O57" si="2">$B57</f>
        <v>10</v>
      </c>
      <c r="G57" s="2">
        <f t="shared" si="2"/>
        <v>10</v>
      </c>
      <c r="H57" s="2">
        <f t="shared" si="2"/>
        <v>10</v>
      </c>
      <c r="I57" s="2">
        <f t="shared" si="2"/>
        <v>10</v>
      </c>
      <c r="J57" s="2">
        <f t="shared" si="2"/>
        <v>10</v>
      </c>
      <c r="K57" s="2">
        <f t="shared" si="2"/>
        <v>10</v>
      </c>
      <c r="L57" s="2">
        <f t="shared" si="2"/>
        <v>10</v>
      </c>
      <c r="M57" s="2">
        <f t="shared" si="2"/>
        <v>10</v>
      </c>
      <c r="N57" s="2">
        <f t="shared" si="2"/>
        <v>10</v>
      </c>
      <c r="O57" s="2">
        <f t="shared" si="2"/>
        <v>10</v>
      </c>
      <c r="T57" s="3">
        <f>'System Parameters'!E9</f>
        <v>0</v>
      </c>
      <c r="U57" s="3">
        <f>'System Parameters'!F9</f>
        <v>0.8</v>
      </c>
      <c r="V57" s="3">
        <f>'System Parameters'!G9</f>
        <v>0.8</v>
      </c>
      <c r="W57" s="2">
        <f>'System Parameters'!H9</f>
        <v>0</v>
      </c>
    </row>
    <row r="58" customHeight="1" spans="1:23">
      <c r="A58" s="2" t="str">
        <f>'System Parameters'!A10</f>
        <v>Sleep</v>
      </c>
      <c r="B58" s="2">
        <f>'System Parameters'!B10</f>
        <v>1</v>
      </c>
      <c r="C58" s="2" t="str">
        <f>'System Parameters'!C10</f>
        <v>mW</v>
      </c>
      <c r="D58" s="2">
        <f t="shared" si="1"/>
        <v>1</v>
      </c>
      <c r="E58" s="2">
        <f t="shared" ref="E58:E76" si="3">$B58</f>
        <v>1</v>
      </c>
      <c r="F58" s="2">
        <f>$B58*0.9</f>
        <v>0.9</v>
      </c>
      <c r="G58" s="2">
        <f t="shared" ref="G58:O58" si="4">$B58</f>
        <v>1</v>
      </c>
      <c r="H58" s="2">
        <f t="shared" si="4"/>
        <v>1</v>
      </c>
      <c r="I58" s="2">
        <f t="shared" si="4"/>
        <v>1</v>
      </c>
      <c r="J58" s="2">
        <f t="shared" si="4"/>
        <v>1</v>
      </c>
      <c r="K58" s="2">
        <f t="shared" si="4"/>
        <v>1</v>
      </c>
      <c r="L58" s="2">
        <f t="shared" si="4"/>
        <v>1</v>
      </c>
      <c r="M58" s="2">
        <f t="shared" si="4"/>
        <v>1</v>
      </c>
      <c r="N58" s="2">
        <f t="shared" si="4"/>
        <v>1</v>
      </c>
      <c r="O58" s="2">
        <f t="shared" si="4"/>
        <v>1</v>
      </c>
      <c r="T58" s="3">
        <f>'System Parameters'!E10</f>
        <v>1</v>
      </c>
      <c r="U58" s="3">
        <f>'System Parameters'!F10</f>
        <v>0</v>
      </c>
      <c r="V58" s="3">
        <f>'System Parameters'!G10</f>
        <v>0</v>
      </c>
      <c r="W58" s="2">
        <f>'System Parameters'!H10</f>
        <v>0</v>
      </c>
    </row>
    <row r="59" customHeight="1" spans="1:23">
      <c r="A59" s="2">
        <f>'System Parameters'!A11</f>
        <v>0</v>
      </c>
      <c r="B59" s="2">
        <f>'System Parameters'!B11</f>
        <v>0</v>
      </c>
      <c r="C59" s="2">
        <f>'System Parameters'!C11</f>
        <v>0</v>
      </c>
      <c r="D59" s="2">
        <f t="shared" si="1"/>
        <v>0</v>
      </c>
      <c r="E59" s="2">
        <f t="shared" si="3"/>
        <v>0</v>
      </c>
      <c r="F59" s="2">
        <f t="shared" ref="F59:O59" si="5">$B59</f>
        <v>0</v>
      </c>
      <c r="G59" s="2">
        <f t="shared" si="5"/>
        <v>0</v>
      </c>
      <c r="H59" s="2">
        <f t="shared" si="5"/>
        <v>0</v>
      </c>
      <c r="I59" s="2">
        <f t="shared" si="5"/>
        <v>0</v>
      </c>
      <c r="J59" s="2">
        <f t="shared" si="5"/>
        <v>0</v>
      </c>
      <c r="K59" s="2">
        <f t="shared" si="5"/>
        <v>0</v>
      </c>
      <c r="L59" s="2">
        <f t="shared" si="5"/>
        <v>0</v>
      </c>
      <c r="M59" s="2">
        <f t="shared" si="5"/>
        <v>0</v>
      </c>
      <c r="N59" s="2">
        <f t="shared" si="5"/>
        <v>0</v>
      </c>
      <c r="O59" s="2">
        <f t="shared" si="5"/>
        <v>0</v>
      </c>
      <c r="T59" s="2">
        <f>'System Parameters'!E11</f>
        <v>0</v>
      </c>
      <c r="U59" s="2">
        <f>'System Parameters'!F11</f>
        <v>0</v>
      </c>
      <c r="V59" s="2">
        <f>'System Parameters'!G11</f>
        <v>0</v>
      </c>
      <c r="W59" s="2">
        <f>'System Parameters'!H11</f>
        <v>0</v>
      </c>
    </row>
    <row r="60" customHeight="1" spans="1:23">
      <c r="A60" s="2">
        <f>'System Parameters'!A12</f>
        <v>0</v>
      </c>
      <c r="B60" s="2">
        <f>'System Parameters'!B12</f>
        <v>0</v>
      </c>
      <c r="C60" s="2">
        <f>'System Parameters'!C12</f>
        <v>0</v>
      </c>
      <c r="D60" s="2">
        <f t="shared" si="1"/>
        <v>0</v>
      </c>
      <c r="E60" s="2">
        <f t="shared" si="3"/>
        <v>0</v>
      </c>
      <c r="F60" s="2">
        <f t="shared" ref="F60:O60" si="6">$B60</f>
        <v>0</v>
      </c>
      <c r="G60" s="2">
        <f t="shared" si="6"/>
        <v>0</v>
      </c>
      <c r="H60" s="2">
        <f t="shared" si="6"/>
        <v>0</v>
      </c>
      <c r="I60" s="2">
        <f t="shared" si="6"/>
        <v>0</v>
      </c>
      <c r="J60" s="2">
        <f t="shared" si="6"/>
        <v>0</v>
      </c>
      <c r="K60" s="2">
        <f t="shared" si="6"/>
        <v>0</v>
      </c>
      <c r="L60" s="2">
        <f t="shared" si="6"/>
        <v>0</v>
      </c>
      <c r="M60" s="2">
        <f t="shared" si="6"/>
        <v>0</v>
      </c>
      <c r="N60" s="2">
        <f t="shared" si="6"/>
        <v>0</v>
      </c>
      <c r="O60" s="2">
        <f t="shared" si="6"/>
        <v>0</v>
      </c>
      <c r="T60" s="2">
        <f>'System Parameters'!E12</f>
        <v>0</v>
      </c>
      <c r="U60" s="2">
        <f>'System Parameters'!F12</f>
        <v>0</v>
      </c>
      <c r="V60" s="2">
        <f>'System Parameters'!G12</f>
        <v>0</v>
      </c>
      <c r="W60" s="2">
        <f>'System Parameters'!H12</f>
        <v>0</v>
      </c>
    </row>
    <row r="61" customHeight="1" spans="1:23">
      <c r="A61" s="2">
        <f>'System Parameters'!A14</f>
        <v>0</v>
      </c>
      <c r="B61" s="2">
        <f>'System Parameters'!B14</f>
        <v>0</v>
      </c>
      <c r="C61" s="2">
        <f>'System Parameters'!C14</f>
        <v>0</v>
      </c>
      <c r="D61" s="2">
        <f t="shared" si="1"/>
        <v>0</v>
      </c>
      <c r="E61" s="2">
        <f t="shared" si="3"/>
        <v>0</v>
      </c>
      <c r="F61" s="2">
        <f t="shared" ref="F61:F76" si="7">$B61</f>
        <v>0</v>
      </c>
      <c r="G61" s="2">
        <f>$B61*0.9</f>
        <v>0</v>
      </c>
      <c r="H61" s="2">
        <f t="shared" ref="H61:O61" si="8">$B61</f>
        <v>0</v>
      </c>
      <c r="I61" s="2">
        <f t="shared" si="8"/>
        <v>0</v>
      </c>
      <c r="J61" s="2">
        <f t="shared" si="8"/>
        <v>0</v>
      </c>
      <c r="K61" s="2">
        <f t="shared" si="8"/>
        <v>0</v>
      </c>
      <c r="L61" s="2">
        <f t="shared" si="8"/>
        <v>0</v>
      </c>
      <c r="M61" s="2">
        <f t="shared" si="8"/>
        <v>0</v>
      </c>
      <c r="N61" s="2">
        <f t="shared" si="8"/>
        <v>0</v>
      </c>
      <c r="O61" s="2">
        <f t="shared" si="8"/>
        <v>0</v>
      </c>
      <c r="T61" s="3">
        <f>'System Parameters'!E14</f>
        <v>0</v>
      </c>
      <c r="U61" s="3">
        <f>'System Parameters'!F14</f>
        <v>0</v>
      </c>
      <c r="V61" s="3">
        <f>'System Parameters'!G14</f>
        <v>0</v>
      </c>
      <c r="W61" s="2">
        <f>'System Parameters'!H14</f>
        <v>0</v>
      </c>
    </row>
    <row r="62" customHeight="1" spans="1:23">
      <c r="A62" s="2">
        <f>'System Parameters'!A15</f>
        <v>0</v>
      </c>
      <c r="B62" s="2">
        <f>'System Parameters'!B15</f>
        <v>0</v>
      </c>
      <c r="C62" s="2">
        <f>'System Parameters'!C15</f>
        <v>0</v>
      </c>
      <c r="D62" s="2">
        <f t="shared" si="1"/>
        <v>0</v>
      </c>
      <c r="E62" s="2">
        <f t="shared" si="3"/>
        <v>0</v>
      </c>
      <c r="F62" s="2">
        <f t="shared" si="7"/>
        <v>0</v>
      </c>
      <c r="G62" s="2">
        <f t="shared" ref="G62:O62" si="9">$B62</f>
        <v>0</v>
      </c>
      <c r="H62" s="2">
        <f t="shared" si="9"/>
        <v>0</v>
      </c>
      <c r="I62" s="2">
        <f t="shared" si="9"/>
        <v>0</v>
      </c>
      <c r="J62" s="2">
        <f t="shared" si="9"/>
        <v>0</v>
      </c>
      <c r="K62" s="2">
        <f t="shared" si="9"/>
        <v>0</v>
      </c>
      <c r="L62" s="2">
        <f t="shared" si="9"/>
        <v>0</v>
      </c>
      <c r="M62" s="2">
        <f t="shared" si="9"/>
        <v>0</v>
      </c>
      <c r="N62" s="2">
        <f t="shared" si="9"/>
        <v>0</v>
      </c>
      <c r="O62" s="2">
        <f t="shared" si="9"/>
        <v>0</v>
      </c>
      <c r="T62" s="2">
        <f>'System Parameters'!E15</f>
        <v>0</v>
      </c>
      <c r="U62" s="2">
        <f>'System Parameters'!F15</f>
        <v>0</v>
      </c>
      <c r="V62" s="2">
        <f>'System Parameters'!G15</f>
        <v>0</v>
      </c>
      <c r="W62" s="2">
        <f>'System Parameters'!H15</f>
        <v>0</v>
      </c>
    </row>
    <row r="63" customHeight="1" spans="1:23">
      <c r="A63" s="2">
        <f>'System Parameters'!A16</f>
        <v>0</v>
      </c>
      <c r="B63" s="2">
        <f>'System Parameters'!B16</f>
        <v>0</v>
      </c>
      <c r="C63" s="2">
        <f>'System Parameters'!C16</f>
        <v>0</v>
      </c>
      <c r="D63" s="2">
        <f t="shared" si="1"/>
        <v>0</v>
      </c>
      <c r="E63" s="2">
        <f t="shared" si="3"/>
        <v>0</v>
      </c>
      <c r="F63" s="2">
        <f t="shared" si="7"/>
        <v>0</v>
      </c>
      <c r="G63" s="2">
        <f t="shared" ref="G63:O63" si="10">$B63</f>
        <v>0</v>
      </c>
      <c r="H63" s="2">
        <f t="shared" si="10"/>
        <v>0</v>
      </c>
      <c r="I63" s="2">
        <f t="shared" si="10"/>
        <v>0</v>
      </c>
      <c r="J63" s="2">
        <f t="shared" si="10"/>
        <v>0</v>
      </c>
      <c r="K63" s="2">
        <f t="shared" si="10"/>
        <v>0</v>
      </c>
      <c r="L63" s="2">
        <f t="shared" si="10"/>
        <v>0</v>
      </c>
      <c r="M63" s="2">
        <f t="shared" si="10"/>
        <v>0</v>
      </c>
      <c r="N63" s="2">
        <f t="shared" si="10"/>
        <v>0</v>
      </c>
      <c r="O63" s="2">
        <f t="shared" si="10"/>
        <v>0</v>
      </c>
      <c r="T63" s="2">
        <f>'System Parameters'!E16</f>
        <v>0</v>
      </c>
      <c r="U63" s="2">
        <f>'System Parameters'!F16</f>
        <v>0</v>
      </c>
      <c r="V63" s="2">
        <f>'System Parameters'!G16</f>
        <v>0</v>
      </c>
      <c r="W63" s="2">
        <f>'System Parameters'!H16</f>
        <v>0</v>
      </c>
    </row>
    <row r="64" customHeight="1" spans="1:23">
      <c r="A64" s="2" t="str">
        <f>'System Parameters'!A17</f>
        <v>Sensor</v>
      </c>
      <c r="B64" s="2">
        <f>'System Parameters'!B17</f>
        <v>0</v>
      </c>
      <c r="C64" s="2">
        <f>'System Parameters'!C17</f>
        <v>0</v>
      </c>
      <c r="D64" s="2">
        <f t="shared" si="1"/>
        <v>0</v>
      </c>
      <c r="E64" s="2">
        <f t="shared" si="3"/>
        <v>0</v>
      </c>
      <c r="F64" s="2">
        <f t="shared" si="7"/>
        <v>0</v>
      </c>
      <c r="G64" s="2">
        <f t="shared" ref="G64:O64" si="11">$B64</f>
        <v>0</v>
      </c>
      <c r="H64" s="2">
        <f t="shared" si="11"/>
        <v>0</v>
      </c>
      <c r="I64" s="2">
        <f t="shared" si="11"/>
        <v>0</v>
      </c>
      <c r="J64" s="2">
        <f t="shared" si="11"/>
        <v>0</v>
      </c>
      <c r="K64" s="2">
        <f t="shared" si="11"/>
        <v>0</v>
      </c>
      <c r="L64" s="2">
        <f t="shared" si="11"/>
        <v>0</v>
      </c>
      <c r="M64" s="2">
        <f t="shared" si="11"/>
        <v>0</v>
      </c>
      <c r="N64" s="2">
        <f t="shared" si="11"/>
        <v>0</v>
      </c>
      <c r="O64" s="2">
        <f t="shared" si="11"/>
        <v>0</v>
      </c>
      <c r="T64" s="2">
        <f>'System Parameters'!E17</f>
        <v>0</v>
      </c>
      <c r="U64" s="2">
        <f>'System Parameters'!F17</f>
        <v>0</v>
      </c>
      <c r="V64" s="2">
        <f>'System Parameters'!G17</f>
        <v>0</v>
      </c>
      <c r="W64" s="2">
        <f>'System Parameters'!H17</f>
        <v>0</v>
      </c>
    </row>
    <row r="65" customHeight="1" spans="1:23">
      <c r="A65" s="2" t="str">
        <f>'System Parameters'!A19</f>
        <v>On</v>
      </c>
      <c r="B65" s="2">
        <f>'System Parameters'!B19</f>
        <v>5.55</v>
      </c>
      <c r="C65" s="2" t="str">
        <f>'System Parameters'!C19</f>
        <v>mW</v>
      </c>
      <c r="D65" s="2">
        <f t="shared" si="1"/>
        <v>5.55</v>
      </c>
      <c r="E65" s="2">
        <f t="shared" si="3"/>
        <v>5.55</v>
      </c>
      <c r="F65" s="2">
        <f t="shared" si="7"/>
        <v>5.55</v>
      </c>
      <c r="G65" s="2">
        <f t="shared" ref="G65:G76" si="12">$B65</f>
        <v>5.55</v>
      </c>
      <c r="H65" s="2">
        <f>$B65*0.9</f>
        <v>4.995</v>
      </c>
      <c r="I65" s="2">
        <f t="shared" ref="I65:O65" si="13">$B65</f>
        <v>5.55</v>
      </c>
      <c r="J65" s="2">
        <f t="shared" si="13"/>
        <v>5.55</v>
      </c>
      <c r="K65" s="2">
        <f t="shared" si="13"/>
        <v>5.55</v>
      </c>
      <c r="L65" s="2">
        <f t="shared" si="13"/>
        <v>5.55</v>
      </c>
      <c r="M65" s="2">
        <f t="shared" si="13"/>
        <v>5.55</v>
      </c>
      <c r="N65" s="2">
        <f t="shared" si="13"/>
        <v>5.55</v>
      </c>
      <c r="O65" s="2">
        <f t="shared" si="13"/>
        <v>5.55</v>
      </c>
      <c r="T65" s="3">
        <f>'System Parameters'!E19</f>
        <v>0</v>
      </c>
      <c r="U65" s="3">
        <f>'System Parameters'!F19</f>
        <v>0.5</v>
      </c>
      <c r="V65" s="3">
        <f>'System Parameters'!G19</f>
        <v>0</v>
      </c>
      <c r="W65" s="2">
        <f>'System Parameters'!H19</f>
        <v>0</v>
      </c>
    </row>
    <row r="66" customHeight="1" spans="1:23">
      <c r="A66" s="2" t="str">
        <f>'System Parameters'!A20</f>
        <v>Idle</v>
      </c>
      <c r="B66" s="2">
        <f>'System Parameters'!B20</f>
        <v>0.088</v>
      </c>
      <c r="C66" s="2" t="str">
        <f>'System Parameters'!C20</f>
        <v>mW</v>
      </c>
      <c r="D66" s="2">
        <f t="shared" si="1"/>
        <v>0.088</v>
      </c>
      <c r="E66" s="2">
        <f t="shared" si="3"/>
        <v>0.088</v>
      </c>
      <c r="F66" s="2">
        <f t="shared" si="7"/>
        <v>0.088</v>
      </c>
      <c r="G66" s="2">
        <f t="shared" si="12"/>
        <v>0.088</v>
      </c>
      <c r="H66" s="2">
        <f t="shared" ref="H66:H76" si="14">$B66</f>
        <v>0.088</v>
      </c>
      <c r="I66" s="2">
        <f>$B66*0.9</f>
        <v>0.0792</v>
      </c>
      <c r="J66" s="2">
        <f t="shared" ref="J66:O66" si="15">$B66</f>
        <v>0.088</v>
      </c>
      <c r="K66" s="2">
        <f t="shared" si="15"/>
        <v>0.088</v>
      </c>
      <c r="L66" s="2">
        <f t="shared" si="15"/>
        <v>0.088</v>
      </c>
      <c r="M66" s="2">
        <f t="shared" si="15"/>
        <v>0.088</v>
      </c>
      <c r="N66" s="2">
        <f t="shared" si="15"/>
        <v>0.088</v>
      </c>
      <c r="O66" s="2">
        <f t="shared" si="15"/>
        <v>0.088</v>
      </c>
      <c r="T66" s="3">
        <f>'System Parameters'!E20</f>
        <v>0</v>
      </c>
      <c r="U66" s="3">
        <f>'System Parameters'!F20</f>
        <v>0.5</v>
      </c>
      <c r="V66" s="3">
        <f>'System Parameters'!G20</f>
        <v>0</v>
      </c>
      <c r="W66" s="2">
        <f>'System Parameters'!H20</f>
        <v>0</v>
      </c>
    </row>
    <row r="67" customHeight="1" spans="1:23">
      <c r="A67" s="2" t="str">
        <f>'System Parameters'!A21</f>
        <v>Off</v>
      </c>
      <c r="B67" s="2">
        <f>'System Parameters'!B21</f>
        <v>0.088</v>
      </c>
      <c r="C67" s="2" t="str">
        <f>'System Parameters'!C21</f>
        <v>mW</v>
      </c>
      <c r="D67" s="2">
        <f t="shared" si="1"/>
        <v>0.088</v>
      </c>
      <c r="E67" s="2">
        <f t="shared" si="3"/>
        <v>0.088</v>
      </c>
      <c r="F67" s="2">
        <f t="shared" si="7"/>
        <v>0.088</v>
      </c>
      <c r="G67" s="2">
        <f t="shared" si="12"/>
        <v>0.088</v>
      </c>
      <c r="H67" s="2">
        <f t="shared" si="14"/>
        <v>0.088</v>
      </c>
      <c r="I67" s="2">
        <f t="shared" ref="I67:I76" si="16">$B67</f>
        <v>0.088</v>
      </c>
      <c r="J67" s="2">
        <f>$B67*0.9</f>
        <v>0.0792</v>
      </c>
      <c r="K67" s="2">
        <f t="shared" ref="K67:O67" si="17">$B67</f>
        <v>0.088</v>
      </c>
      <c r="L67" s="2">
        <f t="shared" si="17"/>
        <v>0.088</v>
      </c>
      <c r="M67" s="2">
        <f t="shared" si="17"/>
        <v>0.088</v>
      </c>
      <c r="N67" s="2">
        <f t="shared" si="17"/>
        <v>0.088</v>
      </c>
      <c r="O67" s="2">
        <f t="shared" si="17"/>
        <v>0.088</v>
      </c>
      <c r="T67" s="3">
        <f>'System Parameters'!E21</f>
        <v>1</v>
      </c>
      <c r="U67" s="3">
        <f>'System Parameters'!F21</f>
        <v>0</v>
      </c>
      <c r="V67" s="3">
        <f>'System Parameters'!G21</f>
        <v>0</v>
      </c>
      <c r="W67" s="2">
        <f>'System Parameters'!H21</f>
        <v>0</v>
      </c>
    </row>
    <row r="68" customHeight="1" spans="1:23">
      <c r="A68" s="2">
        <f>'System Parameters'!A22</f>
        <v>0</v>
      </c>
      <c r="B68" s="2">
        <f>'System Parameters'!B22</f>
        <v>0</v>
      </c>
      <c r="C68" s="2">
        <f>'System Parameters'!C22</f>
        <v>0</v>
      </c>
      <c r="D68" s="2">
        <f t="shared" si="1"/>
        <v>0</v>
      </c>
      <c r="E68" s="2">
        <f t="shared" si="3"/>
        <v>0</v>
      </c>
      <c r="F68" s="2">
        <f t="shared" si="7"/>
        <v>0</v>
      </c>
      <c r="G68" s="2">
        <f t="shared" si="12"/>
        <v>0</v>
      </c>
      <c r="H68" s="2">
        <f t="shared" si="14"/>
        <v>0</v>
      </c>
      <c r="I68" s="2">
        <f t="shared" si="16"/>
        <v>0</v>
      </c>
      <c r="J68" s="2">
        <f t="shared" ref="J68:O68" si="18">$B68</f>
        <v>0</v>
      </c>
      <c r="K68" s="2">
        <f t="shared" si="18"/>
        <v>0</v>
      </c>
      <c r="L68" s="2">
        <f t="shared" si="18"/>
        <v>0</v>
      </c>
      <c r="M68" s="2">
        <f t="shared" si="18"/>
        <v>0</v>
      </c>
      <c r="N68" s="2">
        <f t="shared" si="18"/>
        <v>0</v>
      </c>
      <c r="O68" s="2">
        <f t="shared" si="18"/>
        <v>0</v>
      </c>
      <c r="T68" s="2">
        <f>'System Parameters'!E22</f>
        <v>0</v>
      </c>
      <c r="U68" s="2">
        <f>'System Parameters'!F22</f>
        <v>0</v>
      </c>
      <c r="V68" s="2">
        <f>'System Parameters'!G22</f>
        <v>0</v>
      </c>
      <c r="W68" s="2">
        <f>'System Parameters'!H22</f>
        <v>0</v>
      </c>
    </row>
    <row r="69" customHeight="1" spans="1:23">
      <c r="A69" s="2" t="str">
        <f>'System Parameters'!A23</f>
        <v>Display</v>
      </c>
      <c r="B69" s="2">
        <f>'System Parameters'!B23</f>
        <v>0</v>
      </c>
      <c r="C69" s="2">
        <f>'System Parameters'!C23</f>
        <v>0</v>
      </c>
      <c r="D69" s="2">
        <f t="shared" si="1"/>
        <v>0</v>
      </c>
      <c r="E69" s="2">
        <f t="shared" si="3"/>
        <v>0</v>
      </c>
      <c r="F69" s="2">
        <f t="shared" si="7"/>
        <v>0</v>
      </c>
      <c r="G69" s="2">
        <f t="shared" si="12"/>
        <v>0</v>
      </c>
      <c r="H69" s="2">
        <f t="shared" si="14"/>
        <v>0</v>
      </c>
      <c r="I69" s="2">
        <f t="shared" si="16"/>
        <v>0</v>
      </c>
      <c r="J69" s="2">
        <f t="shared" ref="J69:O69" si="19">$B69</f>
        <v>0</v>
      </c>
      <c r="K69" s="2">
        <f t="shared" si="19"/>
        <v>0</v>
      </c>
      <c r="L69" s="2">
        <f t="shared" si="19"/>
        <v>0</v>
      </c>
      <c r="M69" s="2">
        <f t="shared" si="19"/>
        <v>0</v>
      </c>
      <c r="N69" s="2">
        <f t="shared" si="19"/>
        <v>0</v>
      </c>
      <c r="O69" s="2">
        <f t="shared" si="19"/>
        <v>0</v>
      </c>
      <c r="T69" s="2">
        <f>'System Parameters'!E23</f>
        <v>0</v>
      </c>
      <c r="U69" s="2">
        <f>'System Parameters'!F23</f>
        <v>0</v>
      </c>
      <c r="V69" s="2">
        <f>'System Parameters'!G23</f>
        <v>0</v>
      </c>
      <c r="W69" s="2">
        <f>'System Parameters'!H23</f>
        <v>0</v>
      </c>
    </row>
    <row r="70" customHeight="1" spans="1:23">
      <c r="A70" s="2" t="str">
        <f>'System Parameters'!A25</f>
        <v>On</v>
      </c>
      <c r="B70" s="2">
        <f>'System Parameters'!B25</f>
        <v>6.29</v>
      </c>
      <c r="C70" s="2" t="str">
        <f>'System Parameters'!C25</f>
        <v>mW</v>
      </c>
      <c r="D70" s="2">
        <f t="shared" si="1"/>
        <v>6.29</v>
      </c>
      <c r="E70" s="2">
        <f t="shared" si="3"/>
        <v>6.29</v>
      </c>
      <c r="F70" s="2">
        <f t="shared" si="7"/>
        <v>6.29</v>
      </c>
      <c r="G70" s="2">
        <f t="shared" si="12"/>
        <v>6.29</v>
      </c>
      <c r="H70" s="2">
        <f t="shared" si="14"/>
        <v>6.29</v>
      </c>
      <c r="I70" s="2">
        <f t="shared" si="16"/>
        <v>6.29</v>
      </c>
      <c r="J70" s="2">
        <f t="shared" ref="J70:J76" si="20">$B70</f>
        <v>6.29</v>
      </c>
      <c r="K70" s="2">
        <f>$B70*0.9</f>
        <v>5.661</v>
      </c>
      <c r="L70" s="2">
        <f t="shared" ref="L70:O70" si="21">$B70</f>
        <v>6.29</v>
      </c>
      <c r="M70" s="2">
        <f t="shared" si="21"/>
        <v>6.29</v>
      </c>
      <c r="N70" s="2">
        <f t="shared" si="21"/>
        <v>6.29</v>
      </c>
      <c r="O70" s="2">
        <f t="shared" si="21"/>
        <v>6.29</v>
      </c>
      <c r="T70" s="3">
        <f>'System Parameters'!E25</f>
        <v>0</v>
      </c>
      <c r="U70" s="3">
        <f>'System Parameters'!F25</f>
        <v>0</v>
      </c>
      <c r="V70" s="3">
        <f>'System Parameters'!G25</f>
        <v>1</v>
      </c>
      <c r="W70" s="2">
        <f>'System Parameters'!H25</f>
        <v>0</v>
      </c>
    </row>
    <row r="71" customHeight="1" spans="1:23">
      <c r="A71" s="2" t="str">
        <f>'System Parameters'!A26</f>
        <v>Off (leakage)</v>
      </c>
      <c r="B71" s="2">
        <f>'System Parameters'!B26</f>
        <v>1</v>
      </c>
      <c r="C71" s="2" t="str">
        <f>'System Parameters'!C26</f>
        <v>mW</v>
      </c>
      <c r="D71" s="2">
        <f t="shared" si="1"/>
        <v>1</v>
      </c>
      <c r="E71" s="2">
        <f t="shared" si="3"/>
        <v>1</v>
      </c>
      <c r="F71" s="2">
        <f t="shared" si="7"/>
        <v>1</v>
      </c>
      <c r="G71" s="2">
        <f t="shared" si="12"/>
        <v>1</v>
      </c>
      <c r="H71" s="2">
        <f t="shared" si="14"/>
        <v>1</v>
      </c>
      <c r="I71" s="2">
        <f t="shared" si="16"/>
        <v>1</v>
      </c>
      <c r="J71" s="2">
        <f t="shared" si="20"/>
        <v>1</v>
      </c>
      <c r="K71" s="2">
        <f t="shared" ref="K71:K76" si="22">$B71</f>
        <v>1</v>
      </c>
      <c r="L71" s="2">
        <f>$B71*0.9</f>
        <v>0.9</v>
      </c>
      <c r="M71" s="2">
        <f t="shared" ref="M71:O71" si="23">$B71</f>
        <v>1</v>
      </c>
      <c r="N71" s="2">
        <f t="shared" si="23"/>
        <v>1</v>
      </c>
      <c r="O71" s="2">
        <f t="shared" si="23"/>
        <v>1</v>
      </c>
      <c r="T71" s="3">
        <f>'System Parameters'!E26</f>
        <v>1</v>
      </c>
      <c r="U71" s="3">
        <f>'System Parameters'!F26</f>
        <v>0</v>
      </c>
      <c r="V71" s="3">
        <f>'System Parameters'!G26</f>
        <v>0</v>
      </c>
      <c r="W71" s="2">
        <f>'System Parameters'!H26</f>
        <v>0</v>
      </c>
    </row>
    <row r="72" customHeight="1" spans="1:23">
      <c r="A72" s="2">
        <f>'System Parameters'!A27</f>
        <v>0</v>
      </c>
      <c r="B72" s="2">
        <f>'System Parameters'!B27</f>
        <v>0</v>
      </c>
      <c r="C72" s="2">
        <f>'System Parameters'!C27</f>
        <v>0</v>
      </c>
      <c r="D72" s="2">
        <f t="shared" si="1"/>
        <v>0</v>
      </c>
      <c r="E72" s="2">
        <f t="shared" si="3"/>
        <v>0</v>
      </c>
      <c r="F72" s="2">
        <f t="shared" si="7"/>
        <v>0</v>
      </c>
      <c r="G72" s="2">
        <f t="shared" si="12"/>
        <v>0</v>
      </c>
      <c r="H72" s="2">
        <f t="shared" si="14"/>
        <v>0</v>
      </c>
      <c r="I72" s="2">
        <f t="shared" si="16"/>
        <v>0</v>
      </c>
      <c r="J72" s="2">
        <f t="shared" si="20"/>
        <v>0</v>
      </c>
      <c r="K72" s="2">
        <f t="shared" si="22"/>
        <v>0</v>
      </c>
      <c r="L72" s="2">
        <f t="shared" ref="L72:O72" si="24">$B72</f>
        <v>0</v>
      </c>
      <c r="M72" s="2">
        <f t="shared" si="24"/>
        <v>0</v>
      </c>
      <c r="N72" s="2">
        <f t="shared" si="24"/>
        <v>0</v>
      </c>
      <c r="O72" s="2">
        <f t="shared" si="24"/>
        <v>0</v>
      </c>
      <c r="T72" s="2">
        <f>'System Parameters'!E27</f>
        <v>0</v>
      </c>
      <c r="U72" s="2">
        <f>'System Parameters'!F27</f>
        <v>0</v>
      </c>
      <c r="V72" s="2">
        <f>'System Parameters'!G27</f>
        <v>0</v>
      </c>
      <c r="W72" s="2">
        <f>'System Parameters'!H27</f>
        <v>0</v>
      </c>
    </row>
    <row r="73" customHeight="1" spans="1:23">
      <c r="A73" s="2" t="str">
        <f>'System Parameters'!A28</f>
        <v>Radio</v>
      </c>
      <c r="B73" s="2">
        <f>'System Parameters'!B28</f>
        <v>0</v>
      </c>
      <c r="C73" s="2">
        <f>'System Parameters'!C28</f>
        <v>0</v>
      </c>
      <c r="D73" s="2">
        <f t="shared" si="1"/>
        <v>0</v>
      </c>
      <c r="E73" s="2">
        <f t="shared" si="3"/>
        <v>0</v>
      </c>
      <c r="F73" s="2">
        <f t="shared" si="7"/>
        <v>0</v>
      </c>
      <c r="G73" s="2">
        <f t="shared" si="12"/>
        <v>0</v>
      </c>
      <c r="H73" s="2">
        <f t="shared" si="14"/>
        <v>0</v>
      </c>
      <c r="I73" s="2">
        <f t="shared" si="16"/>
        <v>0</v>
      </c>
      <c r="J73" s="2">
        <f t="shared" si="20"/>
        <v>0</v>
      </c>
      <c r="K73" s="2">
        <f t="shared" si="22"/>
        <v>0</v>
      </c>
      <c r="L73" s="2">
        <f t="shared" ref="L73:O73" si="25">$B73</f>
        <v>0</v>
      </c>
      <c r="M73" s="2">
        <f t="shared" si="25"/>
        <v>0</v>
      </c>
      <c r="N73" s="2">
        <f t="shared" si="25"/>
        <v>0</v>
      </c>
      <c r="O73" s="2">
        <f t="shared" si="25"/>
        <v>0</v>
      </c>
      <c r="T73" s="2">
        <f>'System Parameters'!E28</f>
        <v>0</v>
      </c>
      <c r="U73" s="2">
        <f>'System Parameters'!F28</f>
        <v>0</v>
      </c>
      <c r="V73" s="2">
        <f>'System Parameters'!G28</f>
        <v>0</v>
      </c>
      <c r="W73" s="2">
        <f>'System Parameters'!H28</f>
        <v>0</v>
      </c>
    </row>
    <row r="74" customHeight="1" spans="1:23">
      <c r="A74" s="2" t="str">
        <f>'System Parameters'!A30</f>
        <v>Standby Power</v>
      </c>
      <c r="B74" s="2">
        <f>'System Parameters'!B30</f>
        <v>5</v>
      </c>
      <c r="C74" s="2" t="str">
        <f>'System Parameters'!C30</f>
        <v>mW</v>
      </c>
      <c r="D74" s="2">
        <f t="shared" si="1"/>
        <v>5</v>
      </c>
      <c r="E74" s="2">
        <f t="shared" si="3"/>
        <v>5</v>
      </c>
      <c r="F74" s="2">
        <f t="shared" si="7"/>
        <v>5</v>
      </c>
      <c r="G74" s="2">
        <f t="shared" si="12"/>
        <v>5</v>
      </c>
      <c r="H74" s="2">
        <f t="shared" si="14"/>
        <v>5</v>
      </c>
      <c r="I74" s="2">
        <f t="shared" si="16"/>
        <v>5</v>
      </c>
      <c r="J74" s="2">
        <f t="shared" si="20"/>
        <v>5</v>
      </c>
      <c r="K74" s="2">
        <f t="shared" si="22"/>
        <v>5</v>
      </c>
      <c r="L74" s="2">
        <f t="shared" ref="L74:L76" si="26">$B74</f>
        <v>5</v>
      </c>
      <c r="M74" s="2">
        <f>$B74*0.9</f>
        <v>4.5</v>
      </c>
      <c r="N74" s="2">
        <f t="shared" ref="N74:O74" si="27">$B74</f>
        <v>5</v>
      </c>
      <c r="O74" s="2">
        <f t="shared" si="27"/>
        <v>5</v>
      </c>
      <c r="T74" s="3">
        <f>'System Parameters'!E30</f>
        <v>0</v>
      </c>
      <c r="U74" s="3">
        <f>'System Parameters'!F30</f>
        <v>0.97</v>
      </c>
      <c r="V74" s="3">
        <f>'System Parameters'!G30</f>
        <v>0.97</v>
      </c>
      <c r="W74" s="2">
        <f>'System Parameters'!H30</f>
        <v>0</v>
      </c>
    </row>
    <row r="75" customHeight="1" spans="1:23">
      <c r="A75" s="2" t="str">
        <f>'System Parameters'!A31</f>
        <v>TX Power</v>
      </c>
      <c r="B75" s="2">
        <f>'System Parameters'!B31</f>
        <v>20</v>
      </c>
      <c r="C75" s="2" t="str">
        <f>'System Parameters'!C31</f>
        <v>mW</v>
      </c>
      <c r="D75" s="2">
        <f t="shared" si="1"/>
        <v>20</v>
      </c>
      <c r="E75" s="2">
        <f t="shared" si="3"/>
        <v>20</v>
      </c>
      <c r="F75" s="2">
        <f t="shared" si="7"/>
        <v>20</v>
      </c>
      <c r="G75" s="2">
        <f t="shared" si="12"/>
        <v>20</v>
      </c>
      <c r="H75" s="2">
        <f t="shared" si="14"/>
        <v>20</v>
      </c>
      <c r="I75" s="2">
        <f t="shared" si="16"/>
        <v>20</v>
      </c>
      <c r="J75" s="2">
        <f t="shared" si="20"/>
        <v>20</v>
      </c>
      <c r="K75" s="2">
        <f t="shared" si="22"/>
        <v>20</v>
      </c>
      <c r="L75" s="2">
        <f t="shared" si="26"/>
        <v>20</v>
      </c>
      <c r="M75" s="2">
        <f t="shared" ref="M75:M76" si="28">$B75</f>
        <v>20</v>
      </c>
      <c r="N75" s="2">
        <f>$B75*0.9</f>
        <v>18</v>
      </c>
      <c r="O75" s="2">
        <f>$B75</f>
        <v>20</v>
      </c>
      <c r="T75" s="3">
        <f>'System Parameters'!E31</f>
        <v>0</v>
      </c>
      <c r="U75" s="3">
        <f>'System Parameters'!F31</f>
        <v>0.02</v>
      </c>
      <c r="V75" s="3">
        <f>'System Parameters'!G31</f>
        <v>0.02</v>
      </c>
      <c r="W75" s="2">
        <f>'System Parameters'!H31</f>
        <v>0</v>
      </c>
    </row>
    <row r="76" customHeight="1" spans="1:23">
      <c r="A76" s="2" t="str">
        <f>'System Parameters'!A32</f>
        <v>RX Power</v>
      </c>
      <c r="B76" s="2">
        <f>'System Parameters'!B32</f>
        <v>10</v>
      </c>
      <c r="C76" s="2" t="str">
        <f>'System Parameters'!C32</f>
        <v>mW</v>
      </c>
      <c r="D76" s="2">
        <f t="shared" si="1"/>
        <v>10</v>
      </c>
      <c r="E76" s="2">
        <f t="shared" si="3"/>
        <v>10</v>
      </c>
      <c r="F76" s="2">
        <f t="shared" si="7"/>
        <v>10</v>
      </c>
      <c r="G76" s="2">
        <f t="shared" si="12"/>
        <v>10</v>
      </c>
      <c r="H76" s="2">
        <f t="shared" si="14"/>
        <v>10</v>
      </c>
      <c r="I76" s="2">
        <f t="shared" si="16"/>
        <v>10</v>
      </c>
      <c r="J76" s="2">
        <f t="shared" si="20"/>
        <v>10</v>
      </c>
      <c r="K76" s="2">
        <f t="shared" si="22"/>
        <v>10</v>
      </c>
      <c r="L76" s="2">
        <f t="shared" si="26"/>
        <v>10</v>
      </c>
      <c r="M76" s="2">
        <f t="shared" si="28"/>
        <v>10</v>
      </c>
      <c r="N76" s="2">
        <f>$B76</f>
        <v>10</v>
      </c>
      <c r="O76" s="2">
        <f>$B76*0.9</f>
        <v>9</v>
      </c>
      <c r="T76" s="3">
        <f>'System Parameters'!E32</f>
        <v>0</v>
      </c>
      <c r="U76" s="3">
        <f>'System Parameters'!F32</f>
        <v>0.01</v>
      </c>
      <c r="V76" s="3">
        <f>'System Parameters'!G32</f>
        <v>0.01</v>
      </c>
      <c r="W76" s="2">
        <f>'System Parameters'!H32</f>
        <v>0</v>
      </c>
    </row>
    <row r="77" customHeight="1" spans="1:23">
      <c r="A77" s="2">
        <f>'System Parameters'!A33</f>
        <v>0</v>
      </c>
      <c r="B77" s="2">
        <f>'System Parameters'!B33</f>
        <v>0</v>
      </c>
      <c r="C77" s="2">
        <f>'System Parameters'!C33</f>
        <v>0</v>
      </c>
      <c r="D77" s="2">
        <f>'System Parameters'!D33</f>
        <v>0</v>
      </c>
      <c r="T77" s="2">
        <f>'System Parameters'!E33</f>
        <v>0</v>
      </c>
      <c r="U77" s="2">
        <f>'System Parameters'!F33</f>
        <v>0</v>
      </c>
      <c r="V77" s="2">
        <f>'System Parameters'!G33</f>
        <v>0</v>
      </c>
      <c r="W77" s="2">
        <f>'System Parameters'!H33</f>
        <v>0</v>
      </c>
    </row>
    <row r="78" customHeight="1" spans="1:23">
      <c r="A78" s="2">
        <f>'System Parameters'!A34</f>
        <v>0</v>
      </c>
      <c r="B78" s="2">
        <f>'System Parameters'!B34</f>
        <v>0</v>
      </c>
      <c r="C78" s="2">
        <f>'System Parameters'!C34</f>
        <v>0</v>
      </c>
      <c r="D78" s="2">
        <f>'System Parameters'!D34</f>
        <v>0</v>
      </c>
      <c r="T78" s="2">
        <f>'System Parameters'!E34</f>
        <v>16</v>
      </c>
      <c r="U78" s="2">
        <f>'System Parameters'!F34</f>
        <v>7</v>
      </c>
      <c r="V78" s="2">
        <f>'System Parameters'!G34</f>
        <v>1</v>
      </c>
      <c r="W78" s="2" t="str">
        <f>'System Parameters'!H34</f>
        <v>hours/day typical usage</v>
      </c>
    </row>
    <row r="79" customHeight="1" spans="1:23">
      <c r="A79" s="2" t="str">
        <f>'System Parameters'!A35</f>
        <v>Battery</v>
      </c>
      <c r="B79" s="2">
        <f>'System Parameters'!B35</f>
        <v>0</v>
      </c>
      <c r="C79" s="2">
        <f>'System Parameters'!C35</f>
        <v>0</v>
      </c>
      <c r="D79" s="2">
        <f>'System Parameters'!D35</f>
        <v>0</v>
      </c>
      <c r="T79" s="2">
        <f>'System Parameters'!E35</f>
        <v>0</v>
      </c>
      <c r="U79" s="2">
        <f>'System Parameters'!F35</f>
        <v>0</v>
      </c>
      <c r="V79" s="2">
        <f>'System Parameters'!G35</f>
        <v>0</v>
      </c>
      <c r="W79" s="2">
        <f>'System Parameters'!H35</f>
        <v>0</v>
      </c>
    </row>
    <row r="80" customHeight="1" spans="1:23">
      <c r="A80" s="2" t="str">
        <f>'System Parameters'!A37</f>
        <v>Capacity</v>
      </c>
      <c r="B80" s="2">
        <f>'System Parameters'!B37</f>
        <v>550</v>
      </c>
      <c r="C80" s="2" t="str">
        <f>'System Parameters'!C37</f>
        <v>mAh</v>
      </c>
      <c r="D80" s="2">
        <f>'System Parameters'!D37</f>
        <v>0</v>
      </c>
      <c r="T80" s="2">
        <f>'System Parameters'!E37</f>
        <v>0</v>
      </c>
      <c r="U80" s="2">
        <f>'System Parameters'!F37</f>
        <v>0</v>
      </c>
      <c r="V80" s="2">
        <f>'System Parameters'!G37</f>
        <v>0</v>
      </c>
      <c r="W80" s="2">
        <f>'System Parameters'!H37</f>
        <v>0</v>
      </c>
    </row>
    <row r="81" customHeight="1" spans="1:23">
      <c r="A81" s="2" t="str">
        <f>'System Parameters'!A38</f>
        <v>Nominal Voltage</v>
      </c>
      <c r="B81" s="2">
        <f>'System Parameters'!B38</f>
        <v>3.7</v>
      </c>
      <c r="C81" s="2" t="str">
        <f>'System Parameters'!C38</f>
        <v>V</v>
      </c>
      <c r="D81" s="2">
        <f>'System Parameters'!D38</f>
        <v>0</v>
      </c>
      <c r="T81" s="2">
        <f>'System Parameters'!E38</f>
        <v>0</v>
      </c>
      <c r="U81" s="2">
        <f>'System Parameters'!F38</f>
        <v>0</v>
      </c>
      <c r="V81" s="2">
        <f>'System Parameters'!G38</f>
        <v>0</v>
      </c>
      <c r="W81" s="2">
        <f>'System Parameters'!H38</f>
        <v>0</v>
      </c>
    </row>
    <row r="82" customHeight="1" spans="1:23">
      <c r="A82" s="2" t="str">
        <f>'System Parameters'!A39</f>
        <v>Regulator Efficiency</v>
      </c>
      <c r="B82" s="3">
        <f>'System Parameters'!B39</f>
        <v>0.9</v>
      </c>
      <c r="C82" s="2">
        <f>'System Parameters'!C39</f>
        <v>0</v>
      </c>
      <c r="D82" s="2">
        <f>'System Parameters'!D39</f>
        <v>0</v>
      </c>
      <c r="T82" s="2">
        <f>'System Parameters'!E39</f>
        <v>0</v>
      </c>
      <c r="U82" s="2">
        <f>'System Parameters'!F39</f>
        <v>0</v>
      </c>
      <c r="V82" s="2">
        <f>'System Parameters'!G39</f>
        <v>0</v>
      </c>
      <c r="W82" s="2">
        <f>'System Parameters'!H39</f>
        <v>0</v>
      </c>
    </row>
    <row r="83" customHeight="1" spans="1:22">
      <c r="A83" s="2">
        <f>'System Parameters'!A40</f>
        <v>0</v>
      </c>
      <c r="B83" s="2">
        <f>'System Parameters'!B40</f>
        <v>0</v>
      </c>
      <c r="C83" s="2">
        <f>'System Parameters'!C40</f>
        <v>0</v>
      </c>
      <c r="D83" s="2">
        <f>'System Parameters'!D40</f>
        <v>0</v>
      </c>
      <c r="O83" s="2">
        <f>'System Parameters'!E40</f>
        <v>0</v>
      </c>
      <c r="P83" s="2">
        <f>'System Parameters'!F40</f>
        <v>0</v>
      </c>
      <c r="Q83" s="2">
        <f>'System Parameters'!G40</f>
        <v>0</v>
      </c>
      <c r="R83" s="2">
        <f>'System Parameters'!H40</f>
        <v>0</v>
      </c>
      <c r="S83" s="2">
        <f>'System Parameters'!I40</f>
        <v>0</v>
      </c>
      <c r="T83" s="2">
        <f>'System Parameters'!J40</f>
        <v>0</v>
      </c>
      <c r="U83" s="2" t="e">
        <f>#REF!</f>
        <v>#REF!</v>
      </c>
      <c r="V83" s="2" t="e">
        <f>#REF!</f>
        <v>#REF!</v>
      </c>
    </row>
    <row r="84" customHeight="1" spans="1:22">
      <c r="A84" s="2">
        <f>'System Parameters'!A41</f>
        <v>0</v>
      </c>
      <c r="B84" s="2">
        <f>'System Parameters'!B41</f>
        <v>0</v>
      </c>
      <c r="C84" s="2">
        <f>'System Parameters'!C41</f>
        <v>0</v>
      </c>
      <c r="D84" s="2">
        <f>'System Parameters'!D41</f>
        <v>0</v>
      </c>
      <c r="O84" s="2">
        <f>'System Parameters'!E41</f>
        <v>0</v>
      </c>
      <c r="P84" s="2">
        <f>'System Parameters'!F41</f>
        <v>0</v>
      </c>
      <c r="Q84" s="2">
        <f>'System Parameters'!G41</f>
        <v>0</v>
      </c>
      <c r="R84" s="2">
        <f>'System Parameters'!H41</f>
        <v>0</v>
      </c>
      <c r="S84" s="2">
        <f>'System Parameters'!I41</f>
        <v>0</v>
      </c>
      <c r="T84" s="2">
        <f>'System Parameters'!J41</f>
        <v>0</v>
      </c>
      <c r="U84" s="2" t="e">
        <f>#REF!</f>
        <v>#REF!</v>
      </c>
      <c r="V84" s="2" t="e">
        <f>#REF!</f>
        <v>#REF!</v>
      </c>
    </row>
    <row r="85" customHeight="1" spans="1:22">
      <c r="A85" s="2">
        <f>'System Parameters'!A42</f>
        <v>0</v>
      </c>
      <c r="B85" s="2">
        <f>'System Parameters'!K28</f>
        <v>0</v>
      </c>
      <c r="C85" s="2">
        <f>'System Parameters'!L28</f>
        <v>0</v>
      </c>
      <c r="D85" s="2">
        <f>'System Parameters'!M28</f>
        <v>0</v>
      </c>
      <c r="O85" s="2">
        <f>'System Parameters'!N28</f>
        <v>0</v>
      </c>
      <c r="P85" s="2">
        <f>'System Parameters'!O28</f>
        <v>0</v>
      </c>
      <c r="Q85" s="2">
        <f>'System Parameters'!P28</f>
        <v>0</v>
      </c>
      <c r="R85" s="2">
        <f>'System Parameters'!Q28</f>
        <v>0</v>
      </c>
      <c r="S85" s="2">
        <f>'System Parameters'!I42</f>
        <v>0</v>
      </c>
      <c r="T85" s="2">
        <f>'System Parameters'!J42</f>
        <v>0</v>
      </c>
      <c r="U85" s="2" t="e">
        <f>#REF!</f>
        <v>#REF!</v>
      </c>
      <c r="V85" s="2" t="e">
        <f>#REF!</f>
        <v>#REF!</v>
      </c>
    </row>
    <row r="86" customHeight="1" spans="1:22">
      <c r="A86" s="2" t="str">
        <f>'System Parameters'!A43</f>
        <v>REFLECTIONS : WHAT DID YOU LEARN FROM ANALYZING YOUR POWER.  TALK ABOUT SOME POTENTIAL TRADEOFFS. </v>
      </c>
      <c r="B86" s="2">
        <f>'System Parameters'!K29</f>
        <v>0</v>
      </c>
      <c r="C86" s="2" t="e">
        <f>#REF!</f>
        <v>#REF!</v>
      </c>
      <c r="D86" s="2" t="e">
        <f>#REF!</f>
        <v>#REF!</v>
      </c>
      <c r="O86" s="2" t="e">
        <f>#REF!</f>
        <v>#REF!</v>
      </c>
      <c r="P86" s="2" t="e">
        <f>#REF!</f>
        <v>#REF!</v>
      </c>
      <c r="Q86" s="2" t="e">
        <f>#REF!</f>
        <v>#REF!</v>
      </c>
      <c r="R86" s="2">
        <f>'System Parameters'!Q29</f>
        <v>0</v>
      </c>
      <c r="S86" s="2">
        <f>'System Parameters'!I43</f>
        <v>0</v>
      </c>
      <c r="T86" s="2">
        <f>'System Parameters'!J43</f>
        <v>0</v>
      </c>
      <c r="U86" s="2" t="e">
        <f>#REF!</f>
        <v>#REF!</v>
      </c>
      <c r="V86" s="2" t="e">
        <f>#REF!</f>
        <v>#REF!</v>
      </c>
    </row>
    <row r="87" customHeight="1" spans="1:22">
      <c r="A87" s="2" t="str">
        <f>'System Parameters'!L29</f>
        <v>Total power in profile (mw)</v>
      </c>
      <c r="B87" s="2">
        <f>'System Parameters'!M29</f>
        <v>0</v>
      </c>
      <c r="C87" s="2">
        <f>'System Parameters'!N29</f>
        <v>0</v>
      </c>
      <c r="R87" s="2">
        <f>'System Parameters'!Q30</f>
        <v>0</v>
      </c>
      <c r="S87" s="2">
        <f>'System Parameters'!I44</f>
        <v>0</v>
      </c>
      <c r="T87" s="2">
        <f>'System Parameters'!J44</f>
        <v>0</v>
      </c>
      <c r="U87" s="2">
        <f>'System Parameters'!K44</f>
        <v>0</v>
      </c>
      <c r="V87" s="2">
        <f>'System Parameters'!L44</f>
        <v>0</v>
      </c>
    </row>
    <row r="88" customHeight="1" spans="1:22">
      <c r="A88" s="2" t="str">
        <f>'System Parameters'!L30</f>
        <v>"off"</v>
      </c>
      <c r="B88" s="2">
        <f>SUMPRODUCT(B56:B76,$T56:$T76)</f>
        <v>2.088</v>
      </c>
      <c r="C88" s="2" t="str">
        <f>'System Parameters'!N30</f>
        <v>mW</v>
      </c>
      <c r="D88" s="2">
        <f t="shared" ref="D88:O88" si="29">SUMPRODUCT(D56:D76,$T56:$T76)</f>
        <v>2.088</v>
      </c>
      <c r="E88" s="2">
        <f t="shared" si="29"/>
        <v>2.088</v>
      </c>
      <c r="F88" s="2">
        <f t="shared" si="29"/>
        <v>1.988</v>
      </c>
      <c r="G88" s="2">
        <f t="shared" si="29"/>
        <v>2.088</v>
      </c>
      <c r="H88" s="2">
        <f t="shared" si="29"/>
        <v>2.088</v>
      </c>
      <c r="I88" s="2">
        <f t="shared" si="29"/>
        <v>2.088</v>
      </c>
      <c r="J88" s="2">
        <f t="shared" si="29"/>
        <v>2.0792</v>
      </c>
      <c r="K88" s="2">
        <f t="shared" si="29"/>
        <v>2.088</v>
      </c>
      <c r="L88" s="2">
        <f t="shared" si="29"/>
        <v>1.988</v>
      </c>
      <c r="M88" s="2">
        <f t="shared" si="29"/>
        <v>2.088</v>
      </c>
      <c r="N88" s="2">
        <f t="shared" si="29"/>
        <v>2.088</v>
      </c>
      <c r="O88" s="2">
        <f t="shared" si="29"/>
        <v>2.088</v>
      </c>
      <c r="R88" s="2">
        <f>'System Parameters'!Q31</f>
        <v>0</v>
      </c>
      <c r="S88" s="2">
        <f>'System Parameters'!I45</f>
        <v>0</v>
      </c>
      <c r="T88" s="2">
        <f>'System Parameters'!J45</f>
        <v>0</v>
      </c>
      <c r="U88" s="2">
        <f>'System Parameters'!K45</f>
        <v>0</v>
      </c>
      <c r="V88" s="2">
        <f>'System Parameters'!L45</f>
        <v>0</v>
      </c>
    </row>
    <row r="89" customHeight="1" spans="1:22">
      <c r="A89" s="2" t="str">
        <f>'System Parameters'!L31</f>
        <v>"sensing"</v>
      </c>
      <c r="B89" s="2">
        <f>SUMPRODUCT(B56:B76,$U56:$U76)</f>
        <v>29.169</v>
      </c>
      <c r="C89" s="2" t="str">
        <f>'System Parameters'!N31</f>
        <v>mW</v>
      </c>
      <c r="D89" s="2">
        <f t="shared" ref="D89:O89" si="30">SUMPRODUCT(D56:D76,$U56:$U76)</f>
        <v>27.869</v>
      </c>
      <c r="E89" s="2">
        <f t="shared" si="30"/>
        <v>28.369</v>
      </c>
      <c r="F89" s="2">
        <f t="shared" si="30"/>
        <v>29.169</v>
      </c>
      <c r="G89" s="2">
        <f t="shared" si="30"/>
        <v>29.169</v>
      </c>
      <c r="H89" s="2">
        <f t="shared" si="30"/>
        <v>28.8915</v>
      </c>
      <c r="I89" s="2">
        <f t="shared" si="30"/>
        <v>29.1646</v>
      </c>
      <c r="J89" s="2">
        <f t="shared" si="30"/>
        <v>29.169</v>
      </c>
      <c r="K89" s="2">
        <f t="shared" si="30"/>
        <v>29.169</v>
      </c>
      <c r="L89" s="2">
        <f t="shared" si="30"/>
        <v>29.169</v>
      </c>
      <c r="M89" s="2">
        <f t="shared" si="30"/>
        <v>28.684</v>
      </c>
      <c r="N89" s="2">
        <f t="shared" si="30"/>
        <v>29.129</v>
      </c>
      <c r="O89" s="2">
        <f t="shared" si="30"/>
        <v>29.159</v>
      </c>
      <c r="R89" s="2">
        <f>'System Parameters'!Q32</f>
        <v>0</v>
      </c>
      <c r="S89" s="2">
        <f>'System Parameters'!I46</f>
        <v>0</v>
      </c>
      <c r="T89" s="2">
        <f>'System Parameters'!J46</f>
        <v>0</v>
      </c>
      <c r="U89" s="2">
        <f>'System Parameters'!K46</f>
        <v>0</v>
      </c>
      <c r="V89" s="2">
        <f>'System Parameters'!L46</f>
        <v>0</v>
      </c>
    </row>
    <row r="90" customHeight="1" spans="1:22">
      <c r="A90" s="2" t="str">
        <f>'System Parameters'!L32</f>
        <v>"interactive"</v>
      </c>
      <c r="B90" s="2">
        <f>SUMPRODUCT(B56:B76,$V56:$V76)</f>
        <v>32.64</v>
      </c>
      <c r="C90" s="2" t="str">
        <f>'System Parameters'!N32</f>
        <v>mW</v>
      </c>
      <c r="D90" s="2">
        <f t="shared" ref="D90:O90" si="31">SUMPRODUCT(D56:D76,$V56:$V76)</f>
        <v>31.34</v>
      </c>
      <c r="E90" s="2">
        <f t="shared" si="31"/>
        <v>31.84</v>
      </c>
      <c r="F90" s="2">
        <f t="shared" si="31"/>
        <v>32.64</v>
      </c>
      <c r="G90" s="2">
        <f t="shared" si="31"/>
        <v>32.64</v>
      </c>
      <c r="H90" s="2">
        <f t="shared" si="31"/>
        <v>32.64</v>
      </c>
      <c r="I90" s="2">
        <f t="shared" si="31"/>
        <v>32.64</v>
      </c>
      <c r="J90" s="2">
        <f t="shared" si="31"/>
        <v>32.64</v>
      </c>
      <c r="K90" s="2">
        <f t="shared" si="31"/>
        <v>32.011</v>
      </c>
      <c r="L90" s="2">
        <f t="shared" si="31"/>
        <v>32.64</v>
      </c>
      <c r="M90" s="2">
        <f t="shared" si="31"/>
        <v>32.155</v>
      </c>
      <c r="N90" s="2">
        <f t="shared" si="31"/>
        <v>32.6</v>
      </c>
      <c r="O90" s="2">
        <f t="shared" si="31"/>
        <v>32.63</v>
      </c>
      <c r="R90" s="2">
        <f>'System Parameters'!Q33</f>
        <v>0</v>
      </c>
      <c r="S90" s="2">
        <f>'System Parameters'!I47</f>
        <v>0</v>
      </c>
      <c r="T90" s="2">
        <f>'System Parameters'!J47</f>
        <v>0</v>
      </c>
      <c r="U90" s="2">
        <f>'System Parameters'!K47</f>
        <v>0</v>
      </c>
      <c r="V90" s="2">
        <f>'System Parameters'!L47</f>
        <v>0</v>
      </c>
    </row>
    <row r="91" customHeight="1" spans="1:22">
      <c r="A91" s="2">
        <f>'System Parameters'!L33</f>
        <v>0</v>
      </c>
      <c r="B91" s="2">
        <f>'System Parameters'!M33</f>
        <v>0</v>
      </c>
      <c r="C91" s="2">
        <f>'System Parameters'!N33</f>
        <v>0</v>
      </c>
      <c r="D91" s="2">
        <f>'System Parameters'!O33</f>
        <v>0</v>
      </c>
      <c r="E91" s="2">
        <f>'System Parameters'!P33</f>
        <v>0</v>
      </c>
      <c r="F91" s="2">
        <f>'System Parameters'!Q34</f>
        <v>0</v>
      </c>
      <c r="G91" s="2">
        <f>'System Parameters'!I48</f>
        <v>0</v>
      </c>
      <c r="H91" s="2">
        <f>'System Parameters'!J48</f>
        <v>0</v>
      </c>
      <c r="I91" s="2">
        <f>'System Parameters'!K48</f>
        <v>0</v>
      </c>
      <c r="J91" s="2">
        <f>'System Parameters'!L48</f>
        <v>0</v>
      </c>
      <c r="K91" s="2">
        <f>'System Parameters'!M48</f>
        <v>0</v>
      </c>
      <c r="L91" s="2">
        <f>'System Parameters'!N48</f>
        <v>0</v>
      </c>
      <c r="M91" s="2">
        <f>'System Parameters'!O48</f>
        <v>0</v>
      </c>
      <c r="N91" s="2">
        <f>'System Parameters'!P48</f>
        <v>0</v>
      </c>
      <c r="O91" s="2">
        <f>'System Parameters'!Q48</f>
        <v>0</v>
      </c>
      <c r="R91" s="2">
        <f>'System Parameters'!Q34</f>
        <v>0</v>
      </c>
      <c r="S91" s="2">
        <f>'System Parameters'!I48</f>
        <v>0</v>
      </c>
      <c r="T91" s="2">
        <f>'System Parameters'!J48</f>
        <v>0</v>
      </c>
      <c r="U91" s="2">
        <f>'System Parameters'!K48</f>
        <v>0</v>
      </c>
      <c r="V91" s="2">
        <f>'System Parameters'!L48</f>
        <v>0</v>
      </c>
    </row>
    <row r="92" customHeight="1" spans="1:22">
      <c r="A92" s="2" t="str">
        <f>'System Parameters'!L34</f>
        <v>Effective Battery Capacity</v>
      </c>
      <c r="B92" s="2">
        <f>'System Parameters'!M34</f>
        <v>0</v>
      </c>
      <c r="C92" s="2">
        <f>'System Parameters'!N34</f>
        <v>0</v>
      </c>
      <c r="D92" s="2">
        <f>'System Parameters'!O34</f>
        <v>0</v>
      </c>
      <c r="E92" s="2">
        <f>'System Parameters'!P34</f>
        <v>0</v>
      </c>
      <c r="F92" s="2">
        <f>'System Parameters'!Q35</f>
        <v>0</v>
      </c>
      <c r="G92" s="2">
        <f>'System Parameters'!I49</f>
        <v>0</v>
      </c>
      <c r="H92" s="2">
        <f>'System Parameters'!J49</f>
        <v>0</v>
      </c>
      <c r="I92" s="2">
        <f>'System Parameters'!K49</f>
        <v>0</v>
      </c>
      <c r="J92" s="2">
        <f>'System Parameters'!L49</f>
        <v>0</v>
      </c>
      <c r="K92" s="2">
        <f>'System Parameters'!M49</f>
        <v>0</v>
      </c>
      <c r="L92" s="2">
        <f>'System Parameters'!N49</f>
        <v>0</v>
      </c>
      <c r="M92" s="2">
        <f>'System Parameters'!O49</f>
        <v>0</v>
      </c>
      <c r="N92" s="2">
        <f>'System Parameters'!P49</f>
        <v>0</v>
      </c>
      <c r="O92" s="2">
        <f>'System Parameters'!Q49</f>
        <v>0</v>
      </c>
      <c r="P92" s="2">
        <f>'System Parameters'!O34</f>
        <v>0</v>
      </c>
      <c r="Q92" s="2">
        <f>'System Parameters'!P34</f>
        <v>0</v>
      </c>
      <c r="R92" s="2">
        <f>'System Parameters'!Q35</f>
        <v>0</v>
      </c>
      <c r="S92" s="2">
        <f>'System Parameters'!I49</f>
        <v>0</v>
      </c>
      <c r="T92" s="2">
        <f>'System Parameters'!J49</f>
        <v>0</v>
      </c>
      <c r="U92" s="2">
        <f>'System Parameters'!K49</f>
        <v>0</v>
      </c>
      <c r="V92" s="2">
        <f>'System Parameters'!L49</f>
        <v>0</v>
      </c>
    </row>
    <row r="93" customHeight="1" spans="1:22">
      <c r="A93" s="2">
        <f>'System Parameters'!L35</f>
        <v>0</v>
      </c>
      <c r="B93" s="2">
        <f>B80*B81*B82</f>
        <v>1831.5</v>
      </c>
      <c r="C93" s="2" t="str">
        <f>'System Parameters'!N35</f>
        <v>mW*h</v>
      </c>
      <c r="D93" s="2">
        <f t="shared" ref="D93:O93" si="32">$B93</f>
        <v>1831.5</v>
      </c>
      <c r="E93" s="2">
        <f t="shared" si="32"/>
        <v>1831.5</v>
      </c>
      <c r="F93" s="2">
        <f t="shared" si="32"/>
        <v>1831.5</v>
      </c>
      <c r="G93" s="2">
        <f t="shared" si="32"/>
        <v>1831.5</v>
      </c>
      <c r="H93" s="2">
        <f t="shared" si="32"/>
        <v>1831.5</v>
      </c>
      <c r="I93" s="2">
        <f t="shared" si="32"/>
        <v>1831.5</v>
      </c>
      <c r="J93" s="2">
        <f t="shared" si="32"/>
        <v>1831.5</v>
      </c>
      <c r="K93" s="2">
        <f t="shared" si="32"/>
        <v>1831.5</v>
      </c>
      <c r="L93" s="2">
        <f t="shared" si="32"/>
        <v>1831.5</v>
      </c>
      <c r="M93" s="2">
        <f t="shared" si="32"/>
        <v>1831.5</v>
      </c>
      <c r="N93" s="2">
        <f t="shared" si="32"/>
        <v>1831.5</v>
      </c>
      <c r="O93" s="2">
        <f t="shared" si="32"/>
        <v>1831.5</v>
      </c>
      <c r="P93" s="2">
        <f>'System Parameters'!O35</f>
        <v>0</v>
      </c>
      <c r="Q93" s="2">
        <f>'System Parameters'!P35</f>
        <v>0</v>
      </c>
      <c r="R93" s="2">
        <f>'System Parameters'!Q37</f>
        <v>0</v>
      </c>
      <c r="S93" s="2">
        <f>'System Parameters'!I50</f>
        <v>0</v>
      </c>
      <c r="T93" s="2">
        <f>'System Parameters'!J50</f>
        <v>0</v>
      </c>
      <c r="U93" s="2">
        <f>'System Parameters'!K50</f>
        <v>0</v>
      </c>
      <c r="V93" s="2">
        <f>'System Parameters'!L50</f>
        <v>0</v>
      </c>
    </row>
    <row r="94" customHeight="1" spans="1:22">
      <c r="A94" s="2">
        <f>'System Parameters'!L37</f>
        <v>0</v>
      </c>
      <c r="B94" s="2">
        <f>'System Parameters'!M37</f>
        <v>0</v>
      </c>
      <c r="C94" s="2">
        <f>'System Parameters'!N37</f>
        <v>0</v>
      </c>
      <c r="D94" s="2">
        <f>'System Parameters'!O37</f>
        <v>0</v>
      </c>
      <c r="E94" s="2">
        <f>'System Parameters'!P37</f>
        <v>0</v>
      </c>
      <c r="F94" s="2">
        <f>'System Parameters'!Q38</f>
        <v>0</v>
      </c>
      <c r="G94" s="2">
        <f>'System Parameters'!I51</f>
        <v>0</v>
      </c>
      <c r="H94" s="2">
        <f>'System Parameters'!J51</f>
        <v>0</v>
      </c>
      <c r="I94" s="2">
        <f>'System Parameters'!K51</f>
        <v>0</v>
      </c>
      <c r="J94" s="2">
        <f>'System Parameters'!L51</f>
        <v>0</v>
      </c>
      <c r="K94" s="2">
        <f>'System Parameters'!M51</f>
        <v>0</v>
      </c>
      <c r="L94" s="2">
        <f>'System Parameters'!N51</f>
        <v>0</v>
      </c>
      <c r="M94" s="2">
        <f>'System Parameters'!O51</f>
        <v>0</v>
      </c>
      <c r="N94" s="2">
        <f>'System Parameters'!P51</f>
        <v>0</v>
      </c>
      <c r="O94" s="2">
        <f>'System Parameters'!Q51</f>
        <v>0</v>
      </c>
      <c r="P94" s="2">
        <f>'System Parameters'!O37</f>
        <v>0</v>
      </c>
      <c r="Q94" s="2">
        <f>'System Parameters'!P37</f>
        <v>0</v>
      </c>
      <c r="R94" s="2">
        <f>'System Parameters'!Q38</f>
        <v>0</v>
      </c>
      <c r="S94" s="2">
        <f>'System Parameters'!I51</f>
        <v>0</v>
      </c>
      <c r="T94" s="2">
        <f>'System Parameters'!J51</f>
        <v>0</v>
      </c>
      <c r="U94" s="2">
        <f>'System Parameters'!K51</f>
        <v>0</v>
      </c>
      <c r="V94" s="2">
        <f>'System Parameters'!L51</f>
        <v>0</v>
      </c>
    </row>
    <row r="95" customHeight="1" spans="1:22">
      <c r="A95" s="2" t="str">
        <f>'System Parameters'!L38</f>
        <v>Days of Use</v>
      </c>
      <c r="B95" s="2">
        <f>B93/($T78*B88+$U78*B89+$V78*B90)</f>
        <v>6.77753477580292</v>
      </c>
      <c r="C95" s="2" t="str">
        <f>'System Parameters'!N38</f>
        <v>days</v>
      </c>
      <c r="D95" s="2">
        <f t="shared" ref="D95:O95" si="33">D93/($T78*D88+$U78*D89+$V78*D90)</f>
        <v>7.04881249735405</v>
      </c>
      <c r="E95" s="2">
        <f t="shared" si="33"/>
        <v>6.94194389590306</v>
      </c>
      <c r="F95" s="2">
        <f t="shared" si="33"/>
        <v>6.81790262479014</v>
      </c>
      <c r="G95" s="2">
        <f t="shared" si="33"/>
        <v>6.77753477580292</v>
      </c>
      <c r="H95" s="2">
        <f t="shared" si="33"/>
        <v>6.8266064330003</v>
      </c>
      <c r="I95" s="2">
        <f t="shared" si="33"/>
        <v>6.778307343962</v>
      </c>
      <c r="J95" s="2">
        <f t="shared" si="33"/>
        <v>6.78106795433526</v>
      </c>
      <c r="K95" s="2">
        <f t="shared" si="33"/>
        <v>6.79334723036179</v>
      </c>
      <c r="L95" s="2">
        <f t="shared" si="33"/>
        <v>6.81790262479014</v>
      </c>
      <c r="M95" s="2">
        <f t="shared" si="33"/>
        <v>6.87626477843147</v>
      </c>
      <c r="N95" s="2">
        <f t="shared" si="33"/>
        <v>6.78557005827847</v>
      </c>
      <c r="O95" s="2">
        <f t="shared" si="33"/>
        <v>6.77954181180155</v>
      </c>
      <c r="P95" s="2">
        <f>'System Parameters'!O38</f>
        <v>0</v>
      </c>
      <c r="Q95" s="2">
        <f>'System Parameters'!P38</f>
        <v>0</v>
      </c>
      <c r="R95" s="2">
        <f>'System Parameters'!Q39</f>
        <v>0</v>
      </c>
      <c r="S95" s="2">
        <f>'System Parameters'!I52</f>
        <v>0</v>
      </c>
      <c r="T95" s="2">
        <f>'System Parameters'!J52</f>
        <v>0</v>
      </c>
      <c r="U95" s="2">
        <f>'System Parameters'!K52</f>
        <v>0</v>
      </c>
      <c r="V95" s="2">
        <f>'System Parameters'!L52</f>
        <v>0</v>
      </c>
    </row>
    <row r="96" customHeight="1" spans="1:22">
      <c r="A96" s="2" t="str">
        <f>'System Parameters'!L39</f>
        <v>Hours of Use</v>
      </c>
      <c r="B96" s="2">
        <f>B95*24</f>
        <v>162.66083461927</v>
      </c>
      <c r="C96" s="2" t="str">
        <f>'System Parameters'!N39</f>
        <v>hours</v>
      </c>
      <c r="D96" s="2">
        <f t="shared" ref="D96:O96" si="34">D95*24</f>
        <v>169.171499936497</v>
      </c>
      <c r="E96" s="2">
        <f t="shared" si="34"/>
        <v>166.606653501673</v>
      </c>
      <c r="F96" s="2">
        <f t="shared" si="34"/>
        <v>163.629662994963</v>
      </c>
      <c r="G96" s="2">
        <f t="shared" si="34"/>
        <v>162.66083461927</v>
      </c>
      <c r="H96" s="2">
        <f t="shared" si="34"/>
        <v>163.838554392007</v>
      </c>
      <c r="I96" s="2">
        <f t="shared" si="34"/>
        <v>162.679376255088</v>
      </c>
      <c r="J96" s="2">
        <f t="shared" si="34"/>
        <v>162.745630904046</v>
      </c>
      <c r="K96" s="2">
        <f t="shared" si="34"/>
        <v>163.040333528683</v>
      </c>
      <c r="L96" s="2">
        <f t="shared" si="34"/>
        <v>163.629662994963</v>
      </c>
      <c r="M96" s="2">
        <f t="shared" si="34"/>
        <v>165.030354682355</v>
      </c>
      <c r="N96" s="2">
        <f t="shared" si="34"/>
        <v>162.853681398683</v>
      </c>
      <c r="O96" s="2">
        <f t="shared" si="34"/>
        <v>162.709003483237</v>
      </c>
      <c r="P96" s="2">
        <f>'System Parameters'!O39</f>
        <v>0</v>
      </c>
      <c r="Q96" s="2">
        <f>'System Parameters'!P39</f>
        <v>0</v>
      </c>
      <c r="R96" s="2">
        <f>'System Parameters'!Q40</f>
        <v>0</v>
      </c>
      <c r="S96" s="2">
        <f>'System Parameters'!I53</f>
        <v>0</v>
      </c>
      <c r="T96" s="2">
        <f>'System Parameters'!J53</f>
        <v>0</v>
      </c>
      <c r="U96" s="2">
        <f>'System Parameters'!K53</f>
        <v>0</v>
      </c>
      <c r="V96" s="2">
        <f>'System Parameters'!L53</f>
        <v>0</v>
      </c>
    </row>
    <row r="97" customHeight="1" spans="1:22">
      <c r="A97" s="2">
        <f>'System Parameters'!A54</f>
        <v>0</v>
      </c>
      <c r="B97" s="2">
        <f>'System Parameters'!K41</f>
        <v>0</v>
      </c>
      <c r="C97" s="2">
        <f>'System Parameters'!L41</f>
        <v>0</v>
      </c>
      <c r="D97" s="2">
        <f>'System Parameters'!M41</f>
        <v>0</v>
      </c>
      <c r="O97" s="2">
        <f>'System Parameters'!N41</f>
        <v>0</v>
      </c>
      <c r="P97" s="2">
        <f>'System Parameters'!O41</f>
        <v>0</v>
      </c>
      <c r="Q97" s="2">
        <f>'System Parameters'!P41</f>
        <v>0</v>
      </c>
      <c r="R97" s="2">
        <f>'System Parameters'!Q41</f>
        <v>0</v>
      </c>
      <c r="S97" s="2">
        <f>'System Parameters'!I54</f>
        <v>0</v>
      </c>
      <c r="T97" s="2">
        <f>'System Parameters'!J54</f>
        <v>0</v>
      </c>
      <c r="U97" s="2">
        <f>'System Parameters'!K54</f>
        <v>0</v>
      </c>
      <c r="V97" s="2">
        <f>'System Parameters'!L54</f>
        <v>0</v>
      </c>
    </row>
    <row r="98" customHeight="1" spans="1:22">
      <c r="A98" s="1" t="s">
        <v>44</v>
      </c>
      <c r="B98" s="2">
        <f>'System Parameters'!K42</f>
        <v>0</v>
      </c>
      <c r="C98" s="2">
        <f>'System Parameters'!L42</f>
        <v>0</v>
      </c>
      <c r="D98" s="4">
        <f t="shared" ref="D98:O98" si="35">D96/$B96-1</f>
        <v>0.0400260169109918</v>
      </c>
      <c r="E98" s="4">
        <f t="shared" si="35"/>
        <v>0.0242579530077969</v>
      </c>
      <c r="F98" s="4">
        <f t="shared" si="35"/>
        <v>0.0059561256891425</v>
      </c>
      <c r="G98" s="4">
        <f t="shared" si="35"/>
        <v>0</v>
      </c>
      <c r="H98" s="4">
        <f t="shared" si="35"/>
        <v>0.00724034015621222</v>
      </c>
      <c r="I98" s="4">
        <f t="shared" si="35"/>
        <v>0.000113989552931404</v>
      </c>
      <c r="J98" s="4">
        <f t="shared" si="35"/>
        <v>0.000521307326219134</v>
      </c>
      <c r="K98" s="4">
        <f t="shared" si="35"/>
        <v>0.00233306874578054</v>
      </c>
      <c r="L98" s="4">
        <f t="shared" si="35"/>
        <v>0.0059561256891425</v>
      </c>
      <c r="M98" s="4">
        <f t="shared" si="35"/>
        <v>0.0145672439750555</v>
      </c>
      <c r="N98" s="4">
        <f t="shared" si="35"/>
        <v>0.00118557598615832</v>
      </c>
      <c r="O98" s="4">
        <f t="shared" si="35"/>
        <v>0.000296130682470253</v>
      </c>
      <c r="P98" s="2">
        <f>'System Parameters'!O42</f>
        <v>0</v>
      </c>
      <c r="Q98" s="2">
        <f>'System Parameters'!P42</f>
        <v>0</v>
      </c>
      <c r="R98" s="2">
        <f>'System Parameters'!Q42</f>
        <v>0</v>
      </c>
      <c r="S98" s="2">
        <f>'System Parameters'!I55</f>
        <v>0</v>
      </c>
      <c r="T98" s="2">
        <f>'System Parameters'!J55</f>
        <v>0</v>
      </c>
      <c r="U98" s="2">
        <f>'System Parameters'!K55</f>
        <v>0</v>
      </c>
      <c r="V98" s="2">
        <f>'System Parameters'!L55</f>
        <v>0</v>
      </c>
    </row>
    <row r="99" customHeight="1" spans="1:22">
      <c r="A99" s="1" t="s">
        <v>45</v>
      </c>
      <c r="B99" s="2">
        <f>'System Parameters'!K43</f>
        <v>0</v>
      </c>
      <c r="C99" s="2">
        <f>'System Parameters'!L43</f>
        <v>0</v>
      </c>
      <c r="D99" s="1" t="s">
        <v>46</v>
      </c>
      <c r="E99" s="1" t="s">
        <v>47</v>
      </c>
      <c r="F99" s="1" t="s">
        <v>48</v>
      </c>
      <c r="G99" s="1" t="s">
        <v>49</v>
      </c>
      <c r="H99" s="1" t="s">
        <v>50</v>
      </c>
      <c r="I99" s="1" t="s">
        <v>51</v>
      </c>
      <c r="J99" s="1" t="s">
        <v>52</v>
      </c>
      <c r="K99" s="1" t="s">
        <v>53</v>
      </c>
      <c r="L99" s="1" t="s">
        <v>54</v>
      </c>
      <c r="M99" s="1" t="s">
        <v>55</v>
      </c>
      <c r="N99" s="1" t="s">
        <v>56</v>
      </c>
      <c r="O99" s="1" t="s">
        <v>57</v>
      </c>
      <c r="P99" s="2">
        <f>'System Parameters'!O43</f>
        <v>0</v>
      </c>
      <c r="Q99" s="2">
        <f>'System Parameters'!P43</f>
        <v>0</v>
      </c>
      <c r="R99" s="2">
        <f>'System Parameters'!Q43</f>
        <v>0</v>
      </c>
      <c r="S99" s="2">
        <f>'System Parameters'!I56</f>
        <v>0</v>
      </c>
      <c r="T99" s="2">
        <f>'System Parameters'!J56</f>
        <v>0</v>
      </c>
      <c r="U99" s="2">
        <f>'System Parameters'!K56</f>
        <v>0</v>
      </c>
      <c r="V99" s="2">
        <f>'System Parameters'!L56</f>
        <v>0</v>
      </c>
    </row>
    <row r="100" customHeight="1" spans="1:22">
      <c r="A100" s="2">
        <f>'System Parameters'!A57</f>
        <v>0</v>
      </c>
      <c r="B100" s="2">
        <f>'System Parameters'!B57</f>
        <v>0</v>
      </c>
      <c r="C100" s="2">
        <f>'System Parameters'!C57</f>
        <v>0</v>
      </c>
      <c r="D100" s="2">
        <f>'System Parameters'!D57</f>
        <v>0</v>
      </c>
      <c r="O100" s="2">
        <f>'System Parameters'!E57</f>
        <v>0</v>
      </c>
      <c r="P100" s="2">
        <f>'System Parameters'!F57</f>
        <v>0</v>
      </c>
      <c r="Q100" s="2">
        <f>'System Parameters'!G57</f>
        <v>0</v>
      </c>
      <c r="R100" s="2">
        <f>'System Parameters'!H57</f>
        <v>0</v>
      </c>
      <c r="S100" s="2">
        <f>'System Parameters'!I57</f>
        <v>0</v>
      </c>
      <c r="T100" s="2">
        <f>'System Parameters'!J57</f>
        <v>0</v>
      </c>
      <c r="U100" s="2">
        <f>'System Parameters'!K57</f>
        <v>0</v>
      </c>
      <c r="V100" s="2">
        <f>'System Parameters'!L57</f>
        <v>0</v>
      </c>
    </row>
    <row r="101" customHeight="1" spans="1:22">
      <c r="A101" s="2">
        <f>'System Parameters'!A58</f>
        <v>0</v>
      </c>
      <c r="B101" s="2">
        <f>'System Parameters'!B58</f>
        <v>0</v>
      </c>
      <c r="C101" s="2">
        <f>'System Parameters'!C58</f>
        <v>0</v>
      </c>
      <c r="D101" s="2">
        <f>'System Parameters'!D58</f>
        <v>0</v>
      </c>
      <c r="O101" s="2">
        <f>'System Parameters'!E58</f>
        <v>0</v>
      </c>
      <c r="P101" s="2">
        <f>'System Parameters'!F58</f>
        <v>0</v>
      </c>
      <c r="Q101" s="2">
        <f>'System Parameters'!G58</f>
        <v>0</v>
      </c>
      <c r="R101" s="2">
        <f>'System Parameters'!H58</f>
        <v>0</v>
      </c>
      <c r="S101" s="2">
        <f>'System Parameters'!I58</f>
        <v>0</v>
      </c>
      <c r="T101" s="2">
        <f>'System Parameters'!J58</f>
        <v>0</v>
      </c>
      <c r="U101" s="2">
        <f>'System Parameters'!K58</f>
        <v>0</v>
      </c>
      <c r="V101" s="2">
        <f>'System Parameters'!L58</f>
        <v>0</v>
      </c>
    </row>
    <row r="102" customHeight="1" spans="1:22">
      <c r="A102" s="2">
        <f>'System Parameters'!A59</f>
        <v>0</v>
      </c>
      <c r="B102" s="2">
        <f>'System Parameters'!B59</f>
        <v>0</v>
      </c>
      <c r="C102" s="2">
        <f>'System Parameters'!C59</f>
        <v>0</v>
      </c>
      <c r="D102" s="2">
        <f>'System Parameters'!D59</f>
        <v>0</v>
      </c>
      <c r="O102" s="2">
        <f>'System Parameters'!E59</f>
        <v>0</v>
      </c>
      <c r="P102" s="2">
        <f>'System Parameters'!F59</f>
        <v>0</v>
      </c>
      <c r="Q102" s="2">
        <f>'System Parameters'!G59</f>
        <v>0</v>
      </c>
      <c r="R102" s="2">
        <f>'System Parameters'!H59</f>
        <v>0</v>
      </c>
      <c r="S102" s="2">
        <f>'System Parameters'!I59</f>
        <v>0</v>
      </c>
      <c r="T102" s="2">
        <f>'System Parameters'!J59</f>
        <v>0</v>
      </c>
      <c r="U102" s="2">
        <f>'System Parameters'!K59</f>
        <v>0</v>
      </c>
      <c r="V102" s="2">
        <f>'System Parameters'!L59</f>
        <v>0</v>
      </c>
    </row>
    <row r="103" customHeight="1" spans="1:22">
      <c r="A103" s="2">
        <f>'System Parameters'!A60</f>
        <v>0</v>
      </c>
      <c r="B103" s="2">
        <f>'System Parameters'!B60</f>
        <v>0</v>
      </c>
      <c r="C103" s="2">
        <f>'System Parameters'!C60</f>
        <v>0</v>
      </c>
      <c r="D103" s="2">
        <f>'System Parameters'!D60</f>
        <v>0</v>
      </c>
      <c r="O103" s="2">
        <f>'System Parameters'!E60</f>
        <v>0</v>
      </c>
      <c r="P103" s="2">
        <f>'System Parameters'!F60</f>
        <v>0</v>
      </c>
      <c r="Q103" s="2">
        <f>'System Parameters'!G60</f>
        <v>0</v>
      </c>
      <c r="R103" s="2">
        <f>'System Parameters'!H60</f>
        <v>0</v>
      </c>
      <c r="S103" s="2">
        <f>'System Parameters'!I60</f>
        <v>0</v>
      </c>
      <c r="T103" s="2">
        <f>'System Parameters'!J60</f>
        <v>0</v>
      </c>
      <c r="U103" s="2">
        <f>'System Parameters'!K60</f>
        <v>0</v>
      </c>
      <c r="V103" s="2">
        <f>'System Parameters'!L60</f>
        <v>0</v>
      </c>
    </row>
    <row r="104" customHeight="1" spans="1:22">
      <c r="A104" s="2">
        <f>'System Parameters'!A61</f>
        <v>0</v>
      </c>
      <c r="B104" s="2">
        <f>'System Parameters'!B61</f>
        <v>0</v>
      </c>
      <c r="C104" s="2">
        <f>'System Parameters'!C61</f>
        <v>0</v>
      </c>
      <c r="D104" s="2">
        <f>'System Parameters'!D61</f>
        <v>0</v>
      </c>
      <c r="O104" s="2">
        <f>'System Parameters'!E61</f>
        <v>0</v>
      </c>
      <c r="P104" s="2">
        <f>'System Parameters'!F61</f>
        <v>0</v>
      </c>
      <c r="Q104" s="2">
        <f>'System Parameters'!G61</f>
        <v>0</v>
      </c>
      <c r="R104" s="2">
        <f>'System Parameters'!H61</f>
        <v>0</v>
      </c>
      <c r="S104" s="2">
        <f>'System Parameters'!I61</f>
        <v>0</v>
      </c>
      <c r="T104" s="2">
        <f>'System Parameters'!J61</f>
        <v>0</v>
      </c>
      <c r="U104" s="2">
        <f>'System Parameters'!K61</f>
        <v>0</v>
      </c>
      <c r="V104" s="2">
        <f>'System Parameters'!L61</f>
        <v>0</v>
      </c>
    </row>
    <row r="105" customHeight="1" spans="1:22">
      <c r="A105" s="2">
        <f>'System Parameters'!A62</f>
        <v>0</v>
      </c>
      <c r="B105" s="2">
        <f>'System Parameters'!B62</f>
        <v>0</v>
      </c>
      <c r="C105" s="2">
        <f>'System Parameters'!C62</f>
        <v>0</v>
      </c>
      <c r="D105" s="2">
        <f>'System Parameters'!D62</f>
        <v>0</v>
      </c>
      <c r="O105" s="2">
        <f>'System Parameters'!E62</f>
        <v>0</v>
      </c>
      <c r="P105" s="2">
        <f>'System Parameters'!F62</f>
        <v>0</v>
      </c>
      <c r="Q105" s="2">
        <f>'System Parameters'!G62</f>
        <v>0</v>
      </c>
      <c r="R105" s="2">
        <f>'System Parameters'!H62</f>
        <v>0</v>
      </c>
      <c r="S105" s="2">
        <f>'System Parameters'!I62</f>
        <v>0</v>
      </c>
      <c r="T105" s="2">
        <f>'System Parameters'!J62</f>
        <v>0</v>
      </c>
      <c r="U105" s="2">
        <f>'System Parameters'!K62</f>
        <v>0</v>
      </c>
      <c r="V105" s="2">
        <f>'System Parameters'!L62</f>
        <v>0</v>
      </c>
    </row>
    <row r="106" customHeight="1" spans="1:22">
      <c r="A106" s="2">
        <f>'System Parameters'!A63</f>
        <v>0</v>
      </c>
      <c r="B106" s="2">
        <f>'System Parameters'!B63</f>
        <v>0</v>
      </c>
      <c r="C106" s="2">
        <f>'System Parameters'!C63</f>
        <v>0</v>
      </c>
      <c r="D106" s="2">
        <f>'System Parameters'!D63</f>
        <v>0</v>
      </c>
      <c r="O106" s="2">
        <f>'System Parameters'!E63</f>
        <v>0</v>
      </c>
      <c r="P106" s="2">
        <f>'System Parameters'!F63</f>
        <v>0</v>
      </c>
      <c r="Q106" s="2">
        <f>'System Parameters'!G63</f>
        <v>0</v>
      </c>
      <c r="R106" s="2">
        <f>'System Parameters'!H63</f>
        <v>0</v>
      </c>
      <c r="S106" s="2">
        <f>'System Parameters'!I63</f>
        <v>0</v>
      </c>
      <c r="T106" s="2">
        <f>'System Parameters'!J63</f>
        <v>0</v>
      </c>
      <c r="U106" s="2">
        <f>'System Parameters'!K63</f>
        <v>0</v>
      </c>
      <c r="V106" s="2">
        <f>'System Parameters'!L63</f>
        <v>0</v>
      </c>
    </row>
    <row r="107" customHeight="1" spans="1:22">
      <c r="A107" s="2">
        <f>'System Parameters'!A64</f>
        <v>0</v>
      </c>
      <c r="B107" s="2">
        <f>'System Parameters'!B64</f>
        <v>0</v>
      </c>
      <c r="C107" s="2">
        <f>'System Parameters'!C64</f>
        <v>0</v>
      </c>
      <c r="D107" s="2">
        <f>'System Parameters'!D64</f>
        <v>0</v>
      </c>
      <c r="O107" s="2">
        <f>'System Parameters'!E64</f>
        <v>0</v>
      </c>
      <c r="P107" s="2">
        <f>'System Parameters'!F64</f>
        <v>0</v>
      </c>
      <c r="Q107" s="2">
        <f>'System Parameters'!G64</f>
        <v>0</v>
      </c>
      <c r="R107" s="2">
        <f>'System Parameters'!H64</f>
        <v>0</v>
      </c>
      <c r="S107" s="2">
        <f>'System Parameters'!I64</f>
        <v>0</v>
      </c>
      <c r="T107" s="2">
        <f>'System Parameters'!J64</f>
        <v>0</v>
      </c>
      <c r="U107" s="2">
        <f>'System Parameters'!K64</f>
        <v>0</v>
      </c>
      <c r="V107" s="2">
        <f>'System Parameters'!L64</f>
        <v>0</v>
      </c>
    </row>
    <row r="108" customHeight="1" spans="1:22">
      <c r="A108" s="2">
        <f>'System Parameters'!A65</f>
        <v>0</v>
      </c>
      <c r="B108" s="2">
        <f>'System Parameters'!B65</f>
        <v>0</v>
      </c>
      <c r="C108" s="2">
        <f>'System Parameters'!C65</f>
        <v>0</v>
      </c>
      <c r="D108" s="2">
        <f>'System Parameters'!D65</f>
        <v>0</v>
      </c>
      <c r="O108" s="2">
        <f>'System Parameters'!E65</f>
        <v>0</v>
      </c>
      <c r="P108" s="2">
        <f>'System Parameters'!F65</f>
        <v>0</v>
      </c>
      <c r="Q108" s="2">
        <f>'System Parameters'!G65</f>
        <v>0</v>
      </c>
      <c r="R108" s="2">
        <f>'System Parameters'!H65</f>
        <v>0</v>
      </c>
      <c r="S108" s="2">
        <f>'System Parameters'!I65</f>
        <v>0</v>
      </c>
      <c r="T108" s="2">
        <f>'System Parameters'!J65</f>
        <v>0</v>
      </c>
      <c r="U108" s="2">
        <f>'System Parameters'!K65</f>
        <v>0</v>
      </c>
      <c r="V108" s="2">
        <f>'System Parameters'!L65</f>
        <v>0</v>
      </c>
    </row>
    <row r="109" customHeight="1" spans="1:22">
      <c r="A109" s="2">
        <f>'System Parameters'!A66</f>
        <v>0</v>
      </c>
      <c r="B109" s="2">
        <f>'System Parameters'!B66</f>
        <v>0</v>
      </c>
      <c r="C109" s="2">
        <f>'System Parameters'!C66</f>
        <v>0</v>
      </c>
      <c r="D109" s="2">
        <f>'System Parameters'!D66</f>
        <v>0</v>
      </c>
      <c r="O109" s="2">
        <f>'System Parameters'!E66</f>
        <v>0</v>
      </c>
      <c r="P109" s="2">
        <f>'System Parameters'!F66</f>
        <v>0</v>
      </c>
      <c r="Q109" s="2">
        <f>'System Parameters'!G66</f>
        <v>0</v>
      </c>
      <c r="R109" s="2">
        <f>'System Parameters'!H66</f>
        <v>0</v>
      </c>
      <c r="S109" s="2">
        <f>'System Parameters'!I66</f>
        <v>0</v>
      </c>
      <c r="T109" s="2">
        <f>'System Parameters'!J66</f>
        <v>0</v>
      </c>
      <c r="U109" s="2">
        <f>'System Parameters'!K66</f>
        <v>0</v>
      </c>
      <c r="V109" s="2">
        <f>'System Parameters'!L66</f>
        <v>0</v>
      </c>
    </row>
    <row r="110" customHeight="1" spans="1:22">
      <c r="A110" s="2">
        <f>'System Parameters'!A67</f>
        <v>0</v>
      </c>
      <c r="B110" s="2">
        <f>'System Parameters'!B67</f>
        <v>0</v>
      </c>
      <c r="C110" s="2">
        <f>'System Parameters'!C67</f>
        <v>0</v>
      </c>
      <c r="D110" s="2">
        <f>'System Parameters'!D67</f>
        <v>0</v>
      </c>
      <c r="O110" s="2">
        <f>'System Parameters'!E67</f>
        <v>0</v>
      </c>
      <c r="P110" s="2">
        <f>'System Parameters'!F67</f>
        <v>0</v>
      </c>
      <c r="Q110" s="2">
        <f>'System Parameters'!G67</f>
        <v>0</v>
      </c>
      <c r="R110" s="2">
        <f>'System Parameters'!H67</f>
        <v>0</v>
      </c>
      <c r="S110" s="2">
        <f>'System Parameters'!I67</f>
        <v>0</v>
      </c>
      <c r="T110" s="2">
        <f>'System Parameters'!J67</f>
        <v>0</v>
      </c>
      <c r="U110" s="2">
        <f>'System Parameters'!K67</f>
        <v>0</v>
      </c>
      <c r="V110" s="2">
        <f>'System Parameters'!L67</f>
        <v>0</v>
      </c>
    </row>
    <row r="111" customHeight="1" spans="1:22">
      <c r="A111" s="2">
        <f>'System Parameters'!A68</f>
        <v>0</v>
      </c>
      <c r="B111" s="2">
        <f>'System Parameters'!B68</f>
        <v>0</v>
      </c>
      <c r="C111" s="2">
        <f>'System Parameters'!C68</f>
        <v>0</v>
      </c>
      <c r="D111" s="2">
        <f>'System Parameters'!D68</f>
        <v>0</v>
      </c>
      <c r="O111" s="2">
        <f>'System Parameters'!E68</f>
        <v>0</v>
      </c>
      <c r="P111" s="2">
        <f>'System Parameters'!F68</f>
        <v>0</v>
      </c>
      <c r="Q111" s="2">
        <f>'System Parameters'!G68</f>
        <v>0</v>
      </c>
      <c r="R111" s="2">
        <f>'System Parameters'!H68</f>
        <v>0</v>
      </c>
      <c r="S111" s="2">
        <f>'System Parameters'!I68</f>
        <v>0</v>
      </c>
      <c r="T111" s="2">
        <f>'System Parameters'!J68</f>
        <v>0</v>
      </c>
      <c r="U111" s="2">
        <f>'System Parameters'!K68</f>
        <v>0</v>
      </c>
      <c r="V111" s="2">
        <f>'System Parameters'!L68</f>
        <v>0</v>
      </c>
    </row>
    <row r="112" customHeight="1" spans="1:22">
      <c r="A112" s="2">
        <f>'System Parameters'!A69</f>
        <v>0</v>
      </c>
      <c r="B112" s="2">
        <f>'System Parameters'!B69</f>
        <v>0</v>
      </c>
      <c r="C112" s="2">
        <f>'System Parameters'!C69</f>
        <v>0</v>
      </c>
      <c r="D112" s="2">
        <f>'System Parameters'!D69</f>
        <v>0</v>
      </c>
      <c r="O112" s="2">
        <f>'System Parameters'!E69</f>
        <v>0</v>
      </c>
      <c r="P112" s="2">
        <f>'System Parameters'!F69</f>
        <v>0</v>
      </c>
      <c r="Q112" s="2">
        <f>'System Parameters'!G69</f>
        <v>0</v>
      </c>
      <c r="R112" s="2">
        <f>'System Parameters'!H69</f>
        <v>0</v>
      </c>
      <c r="S112" s="2">
        <f>'System Parameters'!I69</f>
        <v>0</v>
      </c>
      <c r="T112" s="2">
        <f>'System Parameters'!J69</f>
        <v>0</v>
      </c>
      <c r="U112" s="2">
        <f>'System Parameters'!K69</f>
        <v>0</v>
      </c>
      <c r="V112" s="2">
        <f>'System Parameters'!L69</f>
        <v>0</v>
      </c>
    </row>
    <row r="113" customHeight="1" spans="1:22">
      <c r="A113" s="2">
        <f>'System Parameters'!A70</f>
        <v>0</v>
      </c>
      <c r="B113" s="2">
        <f>'System Parameters'!B70</f>
        <v>0</v>
      </c>
      <c r="C113" s="2">
        <f>'System Parameters'!C70</f>
        <v>0</v>
      </c>
      <c r="D113" s="2">
        <f>'System Parameters'!D70</f>
        <v>0</v>
      </c>
      <c r="O113" s="2">
        <f>'System Parameters'!E70</f>
        <v>0</v>
      </c>
      <c r="P113" s="2">
        <f>'System Parameters'!F70</f>
        <v>0</v>
      </c>
      <c r="Q113" s="2">
        <f>'System Parameters'!G70</f>
        <v>0</v>
      </c>
      <c r="R113" s="2">
        <f>'System Parameters'!H70</f>
        <v>0</v>
      </c>
      <c r="S113" s="2">
        <f>'System Parameters'!I70</f>
        <v>0</v>
      </c>
      <c r="T113" s="2">
        <f>'System Parameters'!J70</f>
        <v>0</v>
      </c>
      <c r="U113" s="2">
        <f>'System Parameters'!K70</f>
        <v>0</v>
      </c>
      <c r="V113" s="2">
        <f>'System Parameters'!L70</f>
        <v>0</v>
      </c>
    </row>
    <row r="114" customHeight="1" spans="1:22">
      <c r="A114" s="2">
        <f>'System Parameters'!A71</f>
        <v>0</v>
      </c>
      <c r="B114" s="2">
        <f>'System Parameters'!B71</f>
        <v>0</v>
      </c>
      <c r="C114" s="2">
        <f>'System Parameters'!C71</f>
        <v>0</v>
      </c>
      <c r="D114" s="2">
        <f>'System Parameters'!D71</f>
        <v>0</v>
      </c>
      <c r="O114" s="2">
        <f>'System Parameters'!E71</f>
        <v>0</v>
      </c>
      <c r="P114" s="2">
        <f>'System Parameters'!F71</f>
        <v>0</v>
      </c>
      <c r="Q114" s="2">
        <f>'System Parameters'!G71</f>
        <v>0</v>
      </c>
      <c r="R114" s="2">
        <f>'System Parameters'!H71</f>
        <v>0</v>
      </c>
      <c r="S114" s="2">
        <f>'System Parameters'!I71</f>
        <v>0</v>
      </c>
      <c r="T114" s="2">
        <f>'System Parameters'!J71</f>
        <v>0</v>
      </c>
      <c r="U114" s="2">
        <f>'System Parameters'!K71</f>
        <v>0</v>
      </c>
      <c r="V114" s="2">
        <f>'System Parameters'!L71</f>
        <v>0</v>
      </c>
    </row>
    <row r="115" customHeight="1" spans="1:22">
      <c r="A115" s="2">
        <f>'System Parameters'!A72</f>
        <v>0</v>
      </c>
      <c r="B115" s="2">
        <f>'System Parameters'!B72</f>
        <v>0</v>
      </c>
      <c r="C115" s="2">
        <f>'System Parameters'!C72</f>
        <v>0</v>
      </c>
      <c r="D115" s="2">
        <f>'System Parameters'!D72</f>
        <v>0</v>
      </c>
      <c r="O115" s="2">
        <f>'System Parameters'!E72</f>
        <v>0</v>
      </c>
      <c r="P115" s="2">
        <f>'System Parameters'!F72</f>
        <v>0</v>
      </c>
      <c r="Q115" s="2">
        <f>'System Parameters'!G72</f>
        <v>0</v>
      </c>
      <c r="R115" s="2">
        <f>'System Parameters'!H72</f>
        <v>0</v>
      </c>
      <c r="S115" s="2">
        <f>'System Parameters'!I72</f>
        <v>0</v>
      </c>
      <c r="T115" s="2">
        <f>'System Parameters'!J72</f>
        <v>0</v>
      </c>
      <c r="U115" s="2">
        <f>'System Parameters'!K72</f>
        <v>0</v>
      </c>
      <c r="V115" s="2">
        <f>'System Parameters'!L72</f>
        <v>0</v>
      </c>
    </row>
    <row r="116" customHeight="1" spans="1:22">
      <c r="A116" s="2">
        <f>'System Parameters'!A73</f>
        <v>0</v>
      </c>
      <c r="B116" s="2">
        <f>'System Parameters'!B73</f>
        <v>0</v>
      </c>
      <c r="C116" s="2">
        <f>'System Parameters'!C73</f>
        <v>0</v>
      </c>
      <c r="D116" s="2">
        <f>'System Parameters'!D73</f>
        <v>0</v>
      </c>
      <c r="O116" s="2">
        <f>'System Parameters'!E73</f>
        <v>0</v>
      </c>
      <c r="P116" s="2">
        <f>'System Parameters'!F73</f>
        <v>0</v>
      </c>
      <c r="Q116" s="2">
        <f>'System Parameters'!G73</f>
        <v>0</v>
      </c>
      <c r="R116" s="2">
        <f>'System Parameters'!H73</f>
        <v>0</v>
      </c>
      <c r="S116" s="2">
        <f>'System Parameters'!I73</f>
        <v>0</v>
      </c>
      <c r="T116" s="2">
        <f>'System Parameters'!J73</f>
        <v>0</v>
      </c>
      <c r="U116" s="2">
        <f>'System Parameters'!K73</f>
        <v>0</v>
      </c>
      <c r="V116" s="2">
        <f>'System Parameters'!L73</f>
        <v>0</v>
      </c>
    </row>
    <row r="117" customHeight="1" spans="1:22">
      <c r="A117" s="2">
        <f>'System Parameters'!A74</f>
        <v>0</v>
      </c>
      <c r="B117" s="2">
        <f>'System Parameters'!B74</f>
        <v>0</v>
      </c>
      <c r="C117" s="2">
        <f>'System Parameters'!C74</f>
        <v>0</v>
      </c>
      <c r="D117" s="2">
        <f>'System Parameters'!D74</f>
        <v>0</v>
      </c>
      <c r="O117" s="2">
        <f>'System Parameters'!E74</f>
        <v>0</v>
      </c>
      <c r="P117" s="2">
        <f>'System Parameters'!F74</f>
        <v>0</v>
      </c>
      <c r="Q117" s="2">
        <f>'System Parameters'!G74</f>
        <v>0</v>
      </c>
      <c r="R117" s="2">
        <f>'System Parameters'!H74</f>
        <v>0</v>
      </c>
      <c r="S117" s="2">
        <f>'System Parameters'!I74</f>
        <v>0</v>
      </c>
      <c r="T117" s="2">
        <f>'System Parameters'!J74</f>
        <v>0</v>
      </c>
      <c r="U117" s="2">
        <f>'System Parameters'!K74</f>
        <v>0</v>
      </c>
      <c r="V117" s="2">
        <f>'System Parameters'!L74</f>
        <v>0</v>
      </c>
    </row>
    <row r="118" customHeight="1" spans="1:22">
      <c r="A118" s="2">
        <f>'System Parameters'!A75</f>
        <v>0</v>
      </c>
      <c r="B118" s="2">
        <f>'System Parameters'!B75</f>
        <v>0</v>
      </c>
      <c r="C118" s="2">
        <f>'System Parameters'!C75</f>
        <v>0</v>
      </c>
      <c r="D118" s="2">
        <f>'System Parameters'!D75</f>
        <v>0</v>
      </c>
      <c r="O118" s="2">
        <f>'System Parameters'!E75</f>
        <v>0</v>
      </c>
      <c r="P118" s="2">
        <f>'System Parameters'!F75</f>
        <v>0</v>
      </c>
      <c r="Q118" s="2">
        <f>'System Parameters'!G75</f>
        <v>0</v>
      </c>
      <c r="R118" s="2">
        <f>'System Parameters'!H75</f>
        <v>0</v>
      </c>
      <c r="S118" s="2">
        <f>'System Parameters'!I75</f>
        <v>0</v>
      </c>
      <c r="T118" s="2">
        <f>'System Parameters'!J75</f>
        <v>0</v>
      </c>
      <c r="U118" s="2">
        <f>'System Parameters'!K75</f>
        <v>0</v>
      </c>
      <c r="V118" s="2">
        <f>'System Parameters'!L75</f>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System Parameters</vt:lpstr>
      <vt:lpstr>Sensitivity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WPS_1518440710</cp:lastModifiedBy>
  <dcterms:created xsi:type="dcterms:W3CDTF">2024-02-07T05:06:13Z</dcterms:created>
  <dcterms:modified xsi:type="dcterms:W3CDTF">2024-02-08T00:40:58Z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9785AB3E16124D34A83C6F0DA47A0016_13</vt:lpwstr>
  </property>
  <property fmtid="{D5CDD505-2E9C-101B-9397-08002B2CF9AE}" pid="3" name="KSOProductBuildVer">
    <vt:lpwstr>2052-12.1.0.16250</vt:lpwstr>
  </property>
</Properties>
</file>