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841A" lockStructure="1"/>
  <bookViews>
    <workbookView windowWidth="28125" windowHeight="12540"/>
  </bookViews>
  <sheets>
    <sheet name="Sheet1" sheetId="1" r:id="rId1"/>
    <sheet name="干货" sheetId="3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0E6282FE27044FBBF03C874CC6782A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1017250" cy="20764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<sst xmlns="http://schemas.openxmlformats.org/spreadsheetml/2006/main" count="26" uniqueCount="26">
  <si>
    <t>三极管偏置放大电路设计——五部法</t>
  </si>
  <si>
    <t>参考原理图：</t>
  </si>
  <si>
    <t>第一步：确定Vce值；Vce = （Vcc-Ve）/2</t>
  </si>
  <si>
    <t>Vcc（V）</t>
  </si>
  <si>
    <t>Ve</t>
  </si>
  <si>
    <t>Vce(V)</t>
  </si>
  <si>
    <t>当Vcc小于12V时，Ve设为1-2V左右；
当Vcc大于12V时，Ve设为2-5V左右；</t>
  </si>
  <si>
    <t>第二步：确定Ic和Ib值；参考特性曲线获取</t>
  </si>
  <si>
    <t>Ic（mA）</t>
  </si>
  <si>
    <t>Ib（mA）</t>
  </si>
  <si>
    <t>第三步：确定Re、Rc值；Re=Ve/Ic； Rc=（Vcc-Vce-Ve）/Ic</t>
  </si>
  <si>
    <t>Re(R)</t>
  </si>
  <si>
    <t>Rc(R)</t>
  </si>
  <si>
    <t>第四步：确定偏置网络电流Ibias；Ibias = 10*Ib</t>
  </si>
  <si>
    <t>确认Ibias（mA）</t>
  </si>
  <si>
    <t>第五步：确定分压网络;Rb2=(Ve+0.7)/Ibias;Rb1=((Vcc/Vbias)-1)*Rb2</t>
  </si>
  <si>
    <t>Rb1(R)</t>
  </si>
  <si>
    <t>Rb2(R)</t>
  </si>
  <si>
    <t>电容计算</t>
  </si>
  <si>
    <t>有用信号频率（KHz）</t>
  </si>
  <si>
    <t>滤波电阻(Rb1//Rb2)（R）</t>
  </si>
  <si>
    <t>信号频率/高通频率（建议10倍以上）</t>
  </si>
  <si>
    <t>电容（uf）</t>
  </si>
  <si>
    <t xml:space="preserve">注：
   本表格的计算只能大致评估三极管放大电路的器件参数，实际的放大结果
会存在一定的偏差，最终需要大家自行调试。
</t>
  </si>
  <si>
    <r>
      <rPr>
        <sz val="12"/>
        <color theme="1"/>
        <rFont val="宋体"/>
        <charset val="134"/>
        <scheme val="minor"/>
      </rPr>
      <t xml:space="preserve">  </t>
    </r>
    <r>
      <rPr>
        <sz val="14"/>
        <color theme="1"/>
        <rFont val="宋体"/>
        <charset val="134"/>
        <scheme val="minor"/>
      </rPr>
      <t xml:space="preserve"> 此文档由一π科技和凡亿教育鼎力打造，凡亿是国内领先的电子研发和技术培训提供商，是国家认定的高新技术企业。目前近110万电子会员，技术储备为社会持续输送7万余人高级工程师，服务了1万多中小型企业合作伙伴。
  凡亿教育课程开设了硬件、PCB、仿真、电源、EMC、FPGA、电机、嵌入式、单片机、物联网、人工智能、天线射频等多门主流学科。目前，凡亿教育毕业学员九成实现涨薪，八成涨薪超20%，最高涨幅达200%，就业企业不乏航天通信、同步电子、视源股份，华为等明星企业。</t>
    </r>
  </si>
  <si>
    <t>联系助教  领取干货课程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</si>
</sst>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36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9" fillId="16" borderId="4" applyNumberFormat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1" fillId="0" borderId="1" xfId="0" applyFont="1" applyFill="1" applyBorder="1" applyAlignment="1" applyProtection="1">
      <alignment horizontal="left" vertical="top" wrapText="1"/>
      <protection hidden="1"/>
    </xf>
    <xf numFmtId="0" fontId="1" fillId="0" borderId="1" xfId="0" applyFont="1" applyFill="1" applyBorder="1" applyAlignment="1" applyProtection="1">
      <alignment horizontal="left" vertical="top"/>
      <protection hidden="1"/>
    </xf>
    <xf numFmtId="0" fontId="2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 vertical="top"/>
      <protection hidden="1"/>
    </xf>
    <xf numFmtId="0" fontId="4" fillId="3" borderId="1" xfId="0" applyFont="1" applyFill="1" applyBorder="1" applyAlignment="1" applyProtection="1">
      <alignment horizontal="center"/>
      <protection hidden="1"/>
    </xf>
    <xf numFmtId="0" fontId="4" fillId="3" borderId="2" xfId="0" applyFont="1" applyFill="1" applyBorder="1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0" fillId="4" borderId="1" xfId="0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 vertical="top" wrapText="1"/>
      <protection hidden="1"/>
    </xf>
    <xf numFmtId="0" fontId="0" fillId="0" borderId="1" xfId="0" applyFill="1" applyBorder="1" applyAlignment="1" applyProtection="1">
      <alignment horizontal="center"/>
      <protection locked="0"/>
    </xf>
    <xf numFmtId="0" fontId="4" fillId="3" borderId="3" xfId="0" applyFon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2" xfId="0" applyFill="1" applyBorder="1" applyAlignment="1" applyProtection="1">
      <alignment horizontal="center"/>
      <protection locked="0"/>
    </xf>
    <xf numFmtId="0" fontId="5" fillId="4" borderId="1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76" fontId="5" fillId="4" borderId="1" xfId="0" applyNumberFormat="1" applyFont="1" applyFill="1" applyBorder="1" applyAlignment="1" applyProtection="1">
      <alignment horizontal="center"/>
      <protection hidden="1"/>
    </xf>
    <xf numFmtId="176" fontId="0" fillId="4" borderId="1" xfId="0" applyNumberFormat="1" applyFill="1" applyBorder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0" fillId="4" borderId="1" xfId="0" applyFill="1" applyBorder="1" applyAlignment="1" applyProtection="1">
      <alignment horizontal="center" wrapText="1"/>
      <protection hidden="1"/>
    </xf>
    <xf numFmtId="0" fontId="4" fillId="5" borderId="1" xfId="0" applyFont="1" applyFill="1" applyBorder="1" applyAlignment="1" applyProtection="1">
      <alignment horizontal="center" vertical="center"/>
      <protection hidden="1"/>
    </xf>
    <xf numFmtId="0" fontId="0" fillId="0" borderId="1" xfId="0" applyFont="1" applyFill="1" applyBorder="1" applyAlignment="1" applyProtection="1">
      <alignment horizontal="center" vertical="center"/>
      <protection hidden="1"/>
    </xf>
    <xf numFmtId="0" fontId="0" fillId="6" borderId="1" xfId="0" applyFont="1" applyFill="1" applyBorder="1" applyAlignment="1" applyProtection="1">
      <alignment horizontal="center" vertical="center"/>
      <protection hidden="1"/>
    </xf>
    <xf numFmtId="0" fontId="0" fillId="0" borderId="1" xfId="0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6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352425</xdr:colOff>
      <xdr:row>0</xdr:row>
      <xdr:rowOff>38100</xdr:rowOff>
    </xdr:from>
    <xdr:to>
      <xdr:col>11</xdr:col>
      <xdr:colOff>361950</xdr:colOff>
      <xdr:row>17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955915" y="38100"/>
          <a:ext cx="2752725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1423035</xdr:colOff>
      <xdr:row>22</xdr:row>
      <xdr:rowOff>95250</xdr:rowOff>
    </xdr:from>
    <xdr:to>
      <xdr:col>6</xdr:col>
      <xdr:colOff>379095</xdr:colOff>
      <xdr:row>26</xdr:row>
      <xdr:rowOff>33655</xdr:rowOff>
    </xdr:to>
    <xdr:pic>
      <xdr:nvPicPr>
        <xdr:cNvPr id="2" name="图片 1" descr="资源 1@4x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1655" y="4352925"/>
          <a:ext cx="3404870" cy="624205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24</xdr:row>
      <xdr:rowOff>19050</xdr:rowOff>
    </xdr:from>
    <xdr:to>
      <xdr:col>3</xdr:col>
      <xdr:colOff>866775</xdr:colOff>
      <xdr:row>42</xdr:row>
      <xdr:rowOff>17780</xdr:rowOff>
    </xdr:to>
    <xdr:pic>
      <xdr:nvPicPr>
        <xdr:cNvPr id="3" name="图片 2" descr="干货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19860" y="4619625"/>
          <a:ext cx="3010535" cy="30848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629285</xdr:colOff>
      <xdr:row>0</xdr:row>
      <xdr:rowOff>635</xdr:rowOff>
    </xdr:from>
    <xdr:to>
      <xdr:col>27</xdr:col>
      <xdr:colOff>443230</xdr:colOff>
      <xdr:row>58</xdr:row>
      <xdr:rowOff>114935</xdr:rowOff>
    </xdr:to>
    <xdr:pic>
      <xdr:nvPicPr>
        <xdr:cNvPr id="2" name="图片 1" descr="072811463017_0十年老硬件工程师吐血整理PDF高清版(1)(3)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16285" y="635"/>
          <a:ext cx="8043545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16</xdr:col>
      <xdr:colOff>240665</xdr:colOff>
      <xdr:row>12</xdr:row>
      <xdr:rowOff>71755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11203940" cy="2119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abSelected="1" workbookViewId="0">
      <selection activeCell="A4" sqref="A4"/>
    </sheetView>
  </sheetViews>
  <sheetFormatPr defaultColWidth="9" defaultRowHeight="13.5"/>
  <cols>
    <col min="1" max="1" width="9.13333333333333" style="7" customWidth="1"/>
    <col min="2" max="2" width="12.6333333333333" style="7" customWidth="1"/>
    <col min="3" max="3" width="25" style="7" customWidth="1"/>
    <col min="4" max="4" width="13" style="7" customWidth="1"/>
    <col min="5" max="5" width="14.5" style="7" customWidth="1"/>
    <col min="6" max="6" width="5.88333333333333" style="7" customWidth="1"/>
    <col min="7" max="7" width="19.6333333333333" style="7" customWidth="1"/>
    <col min="8" max="16384" width="9" style="7"/>
  </cols>
  <sheetData>
    <row r="1" ht="20.25" spans="1:12">
      <c r="A1" s="8" t="s">
        <v>0</v>
      </c>
      <c r="B1" s="8"/>
      <c r="C1" s="8"/>
      <c r="D1" s="8"/>
      <c r="E1" s="8"/>
      <c r="F1" s="8"/>
      <c r="G1" s="8"/>
      <c r="H1" s="9" t="s">
        <v>1</v>
      </c>
      <c r="I1" s="9"/>
      <c r="J1" s="9"/>
      <c r="K1" s="9"/>
      <c r="L1" s="9"/>
    </row>
    <row r="2" ht="18.75" spans="1:12">
      <c r="A2" s="10" t="s">
        <v>2</v>
      </c>
      <c r="B2" s="10"/>
      <c r="C2" s="11"/>
      <c r="D2" s="10"/>
      <c r="E2" s="10"/>
      <c r="F2" s="11"/>
      <c r="G2" s="11"/>
      <c r="H2" s="9"/>
      <c r="I2" s="9"/>
      <c r="J2" s="9"/>
      <c r="K2" s="9"/>
      <c r="L2" s="9"/>
    </row>
    <row r="3" spans="1:12">
      <c r="A3" s="12" t="s">
        <v>3</v>
      </c>
      <c r="B3" s="12" t="s">
        <v>4</v>
      </c>
      <c r="C3" s="13" t="s">
        <v>5</v>
      </c>
      <c r="D3" s="14" t="s">
        <v>6</v>
      </c>
      <c r="E3" s="9"/>
      <c r="F3" s="9"/>
      <c r="G3" s="9"/>
      <c r="H3" s="9"/>
      <c r="I3" s="9"/>
      <c r="J3" s="9"/>
      <c r="K3" s="9"/>
      <c r="L3" s="9"/>
    </row>
    <row r="4" spans="1:12">
      <c r="A4" s="15">
        <v>1</v>
      </c>
      <c r="B4" s="15">
        <v>1</v>
      </c>
      <c r="C4" s="13">
        <f>(A4-B4)/2</f>
        <v>0</v>
      </c>
      <c r="D4" s="9"/>
      <c r="E4" s="9"/>
      <c r="F4" s="9"/>
      <c r="G4" s="9"/>
      <c r="H4" s="9"/>
      <c r="I4" s="9"/>
      <c r="J4" s="9"/>
      <c r="K4" s="9"/>
      <c r="L4" s="9"/>
    </row>
    <row r="5" ht="18.75" spans="1:12">
      <c r="A5" s="10" t="s">
        <v>7</v>
      </c>
      <c r="B5" s="10"/>
      <c r="C5" s="16"/>
      <c r="D5" s="11"/>
      <c r="E5" s="11"/>
      <c r="F5" s="16"/>
      <c r="G5" s="16"/>
      <c r="H5" s="9"/>
      <c r="I5" s="9"/>
      <c r="J5" s="9"/>
      <c r="K5" s="9"/>
      <c r="L5" s="9"/>
    </row>
    <row r="6" spans="1:12">
      <c r="A6" s="12" t="s">
        <v>8</v>
      </c>
      <c r="B6" s="12" t="s">
        <v>9</v>
      </c>
      <c r="C6" s="17"/>
      <c r="E6" s="17"/>
      <c r="F6" s="17"/>
      <c r="G6" s="17"/>
      <c r="H6" s="9"/>
      <c r="I6" s="9"/>
      <c r="J6" s="9"/>
      <c r="K6" s="9"/>
      <c r="L6" s="9"/>
    </row>
    <row r="7" spans="1:12">
      <c r="A7" s="18">
        <v>1</v>
      </c>
      <c r="B7" s="18">
        <v>1</v>
      </c>
      <c r="C7" s="17"/>
      <c r="D7" s="17"/>
      <c r="E7" s="17"/>
      <c r="F7" s="17"/>
      <c r="G7" s="17"/>
      <c r="H7" s="9"/>
      <c r="I7" s="9"/>
      <c r="J7" s="9"/>
      <c r="K7" s="9"/>
      <c r="L7" s="9"/>
    </row>
    <row r="8" ht="18.75" spans="1:12">
      <c r="A8" s="10" t="s">
        <v>10</v>
      </c>
      <c r="B8" s="10"/>
      <c r="C8" s="10"/>
      <c r="D8" s="10"/>
      <c r="E8" s="10"/>
      <c r="F8" s="10"/>
      <c r="G8" s="10"/>
      <c r="H8" s="9"/>
      <c r="I8" s="9"/>
      <c r="J8" s="9"/>
      <c r="K8" s="9"/>
      <c r="L8" s="9"/>
    </row>
    <row r="9" spans="1:12">
      <c r="A9" s="19" t="s">
        <v>11</v>
      </c>
      <c r="B9" s="19" t="s">
        <v>12</v>
      </c>
      <c r="C9" s="20"/>
      <c r="D9" s="20"/>
      <c r="E9" s="20"/>
      <c r="F9" s="20"/>
      <c r="G9" s="20"/>
      <c r="H9" s="9"/>
      <c r="I9" s="9"/>
      <c r="J9" s="9"/>
      <c r="K9" s="9"/>
      <c r="L9" s="9"/>
    </row>
    <row r="10" spans="1:12">
      <c r="A10" s="21">
        <f>1000*B4/A7</f>
        <v>1000</v>
      </c>
      <c r="B10" s="22">
        <f>1000*(A4-B4-C4)/A7</f>
        <v>0</v>
      </c>
      <c r="C10" s="20"/>
      <c r="D10" s="20"/>
      <c r="E10" s="20"/>
      <c r="F10" s="20"/>
      <c r="G10" s="20"/>
      <c r="H10" s="9"/>
      <c r="I10" s="9"/>
      <c r="J10" s="9"/>
      <c r="K10" s="9"/>
      <c r="L10" s="9"/>
    </row>
    <row r="11" ht="18.75" spans="1:12">
      <c r="A11" s="10" t="s">
        <v>13</v>
      </c>
      <c r="B11" s="10"/>
      <c r="C11" s="10"/>
      <c r="D11" s="10"/>
      <c r="E11" s="10"/>
      <c r="F11" s="10"/>
      <c r="G11" s="10"/>
      <c r="H11" s="9"/>
      <c r="I11" s="9"/>
      <c r="J11" s="9"/>
      <c r="K11" s="9"/>
      <c r="L11" s="9"/>
    </row>
    <row r="12" spans="1:12">
      <c r="A12" s="13" t="s">
        <v>14</v>
      </c>
      <c r="B12" s="13"/>
      <c r="C12" s="23"/>
      <c r="D12" s="23"/>
      <c r="E12" s="23"/>
      <c r="F12" s="23"/>
      <c r="G12" s="23"/>
      <c r="H12" s="9"/>
      <c r="I12" s="9"/>
      <c r="J12" s="9"/>
      <c r="K12" s="9"/>
      <c r="L12" s="9"/>
    </row>
    <row r="13" spans="1:12">
      <c r="A13" s="24">
        <f>B7*10</f>
        <v>10</v>
      </c>
      <c r="B13" s="24"/>
      <c r="C13" s="23"/>
      <c r="D13" s="23"/>
      <c r="E13" s="23"/>
      <c r="F13" s="23"/>
      <c r="G13" s="23"/>
      <c r="H13" s="9"/>
      <c r="I13" s="9"/>
      <c r="J13" s="9"/>
      <c r="K13" s="9"/>
      <c r="L13" s="9"/>
    </row>
    <row r="14" ht="18.75" spans="1:12">
      <c r="A14" s="11" t="s">
        <v>15</v>
      </c>
      <c r="B14" s="11"/>
      <c r="C14" s="16"/>
      <c r="D14" s="16"/>
      <c r="E14" s="16"/>
      <c r="F14" s="16"/>
      <c r="G14" s="16"/>
      <c r="H14" s="9"/>
      <c r="I14" s="9"/>
      <c r="J14" s="9"/>
      <c r="K14" s="9"/>
      <c r="L14" s="9"/>
    </row>
    <row r="15" spans="1:12">
      <c r="A15" s="13" t="s">
        <v>16</v>
      </c>
      <c r="B15" s="13" t="s">
        <v>17</v>
      </c>
      <c r="C15" s="23"/>
      <c r="D15" s="23"/>
      <c r="E15" s="23"/>
      <c r="F15" s="23"/>
      <c r="G15" s="23"/>
      <c r="H15" s="9"/>
      <c r="I15" s="9"/>
      <c r="J15" s="9"/>
      <c r="K15" s="9"/>
      <c r="L15" s="9"/>
    </row>
    <row r="16" spans="1:12">
      <c r="A16" s="13">
        <f>B16*A4/(B4+0.7)-B16</f>
        <v>-70</v>
      </c>
      <c r="B16" s="13">
        <f>1000*(B4+0.7)/A13</f>
        <v>170</v>
      </c>
      <c r="C16" s="23"/>
      <c r="D16" s="23"/>
      <c r="E16" s="23"/>
      <c r="F16" s="23"/>
      <c r="G16" s="23"/>
      <c r="H16" s="9"/>
      <c r="I16" s="9"/>
      <c r="J16" s="9"/>
      <c r="K16" s="9"/>
      <c r="L16" s="9"/>
    </row>
    <row r="17" spans="8:12">
      <c r="H17" s="9"/>
      <c r="I17" s="9"/>
      <c r="J17" s="9"/>
      <c r="K17" s="9"/>
      <c r="L17" s="9"/>
    </row>
    <row r="18" ht="18.75" spans="1:7">
      <c r="A18" s="25" t="s">
        <v>18</v>
      </c>
      <c r="B18" s="25"/>
      <c r="C18" s="25"/>
      <c r="D18" s="25"/>
      <c r="E18" s="25"/>
      <c r="F18" s="25"/>
      <c r="G18" s="25"/>
    </row>
    <row r="19" spans="1:7">
      <c r="A19" s="26" t="s">
        <v>19</v>
      </c>
      <c r="B19" s="26"/>
      <c r="C19" s="27" t="s">
        <v>20</v>
      </c>
      <c r="D19" s="12" t="s">
        <v>21</v>
      </c>
      <c r="E19" s="12"/>
      <c r="F19" s="12"/>
      <c r="G19" s="27" t="s">
        <v>22</v>
      </c>
    </row>
    <row r="20" spans="1:7">
      <c r="A20" s="28">
        <v>1</v>
      </c>
      <c r="B20" s="28"/>
      <c r="C20" s="27">
        <f>A16*B16/(B16+A16)</f>
        <v>-119</v>
      </c>
      <c r="D20" s="15">
        <v>10</v>
      </c>
      <c r="E20" s="15"/>
      <c r="F20" s="15"/>
      <c r="G20" s="27">
        <f>1/(2*PI()*A20/D20*(C20*0.001))</f>
        <v>-13.3743649657055</v>
      </c>
    </row>
    <row r="21" spans="1:7">
      <c r="A21" s="14" t="s">
        <v>23</v>
      </c>
      <c r="B21" s="9"/>
      <c r="C21" s="9"/>
      <c r="D21" s="9"/>
      <c r="E21" s="9"/>
      <c r="F21" s="9"/>
      <c r="G21" s="9"/>
    </row>
    <row r="22" spans="1:7">
      <c r="A22" s="9"/>
      <c r="B22" s="9"/>
      <c r="C22" s="9"/>
      <c r="D22" s="9"/>
      <c r="E22" s="9"/>
      <c r="F22" s="9"/>
      <c r="G22" s="9"/>
    </row>
    <row r="23" spans="1:7">
      <c r="A23" s="9"/>
      <c r="B23" s="9"/>
      <c r="C23" s="9"/>
      <c r="D23" s="9"/>
      <c r="E23" s="9"/>
      <c r="F23" s="9"/>
      <c r="G23" s="9"/>
    </row>
    <row r="24" spans="1:7">
      <c r="A24" s="9"/>
      <c r="B24" s="9"/>
      <c r="C24" s="9"/>
      <c r="D24" s="9"/>
      <c r="E24" s="9"/>
      <c r="F24" s="9"/>
      <c r="G24" s="9"/>
    </row>
    <row r="25" spans="1:7">
      <c r="A25" s="9"/>
      <c r="B25" s="9"/>
      <c r="C25" s="9"/>
      <c r="D25" s="9"/>
      <c r="E25" s="9"/>
      <c r="F25" s="9"/>
      <c r="G25" s="9"/>
    </row>
    <row r="26" spans="1:7">
      <c r="A26" s="9"/>
      <c r="B26" s="9"/>
      <c r="C26" s="9"/>
      <c r="D26" s="9"/>
      <c r="E26" s="9"/>
      <c r="F26" s="9"/>
      <c r="G26" s="9"/>
    </row>
    <row r="27" spans="1:7">
      <c r="A27" s="9"/>
      <c r="B27" s="9"/>
      <c r="C27" s="9"/>
      <c r="D27" s="9"/>
      <c r="E27" s="9"/>
      <c r="F27" s="9"/>
      <c r="G27" s="9"/>
    </row>
    <row r="28" spans="1:7">
      <c r="A28" s="9"/>
      <c r="B28" s="9"/>
      <c r="C28" s="9"/>
      <c r="D28" s="9"/>
      <c r="E28" s="9"/>
      <c r="F28" s="9"/>
      <c r="G28" s="9"/>
    </row>
    <row r="29" spans="1:7">
      <c r="A29" s="9"/>
      <c r="B29" s="9"/>
      <c r="C29" s="9"/>
      <c r="D29" s="9"/>
      <c r="E29" s="9"/>
      <c r="F29" s="9"/>
      <c r="G29" s="9"/>
    </row>
    <row r="30" spans="1:7">
      <c r="A30" s="9"/>
      <c r="B30" s="9"/>
      <c r="C30" s="9"/>
      <c r="D30" s="9"/>
      <c r="E30" s="9"/>
      <c r="F30" s="9"/>
      <c r="G30" s="9"/>
    </row>
    <row r="31" spans="1:7">
      <c r="A31" s="9"/>
      <c r="B31" s="9"/>
      <c r="C31" s="9"/>
      <c r="D31" s="9"/>
      <c r="E31" s="9"/>
      <c r="F31" s="9"/>
      <c r="G31" s="9"/>
    </row>
    <row r="32" spans="1:7">
      <c r="A32" s="9"/>
      <c r="B32" s="9"/>
      <c r="C32" s="9"/>
      <c r="D32" s="9"/>
      <c r="E32" s="9"/>
      <c r="F32" s="9"/>
      <c r="G32" s="9"/>
    </row>
  </sheetData>
  <sheetProtection password="841A" sheet="1" selectLockedCells="1" objects="1"/>
  <protectedRanges>
    <protectedRange sqref="A4 B4 A7 B7 A20 D20" name="区域1"/>
  </protectedRanges>
  <mergeCells count="17">
    <mergeCell ref="A1:G1"/>
    <mergeCell ref="A2:G2"/>
    <mergeCell ref="A5:G5"/>
    <mergeCell ref="A8:G8"/>
    <mergeCell ref="A11:G11"/>
    <mergeCell ref="A12:B12"/>
    <mergeCell ref="A13:B13"/>
    <mergeCell ref="A14:G14"/>
    <mergeCell ref="A18:G18"/>
    <mergeCell ref="A19:B19"/>
    <mergeCell ref="D19:F19"/>
    <mergeCell ref="A20:B20"/>
    <mergeCell ref="D20:F20"/>
    <mergeCell ref="H1:L17"/>
    <mergeCell ref="A21:G32"/>
    <mergeCell ref="D3:G4"/>
    <mergeCell ref="C9:G10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A1" sqref="$A1:$XFD1048576"/>
    </sheetView>
  </sheetViews>
  <sheetFormatPr defaultColWidth="9" defaultRowHeight="13.5"/>
  <cols>
    <col min="1" max="16384" width="9" style="1"/>
  </cols>
  <sheetData>
    <row r="1" s="1" customFormat="1" spans="1:16">
      <c r="A1" s="2" t="str">
        <f>_xlfn.DISPIMG("ID_50E6282FE27044FBBF03C874CC6782A4",1)</f>
        <v>=DISPIMG("ID_50E6282FE27044FBBF03C874CC6782A4",1)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="1" customFormat="1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="1" customFormat="1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="1" customFormat="1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="1" customFormat="1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="1" customFormat="1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="1" customFormat="1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="1" customFormat="1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="1" customFormat="1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="1" customFormat="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="1" customFormat="1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="1" customFormat="1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="1" customFormat="1" spans="1:16">
      <c r="A14" s="3" t="s">
        <v>24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="1" customFormat="1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="1" customFormat="1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="1" customFormat="1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="1" customFormat="1" spans="1:1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="1" customFormat="1" spans="1:1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="1" customFormat="1" spans="1:1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="1" customFormat="1" spans="1:1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="1" customFormat="1" spans="1: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="1" customFormat="1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="1" customFormat="1" spans="1:16">
      <c r="A24" s="5" t="s">
        <v>25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="1" customFormat="1" spans="1:1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="1" customFormat="1" spans="1:1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="1" customFormat="1" spans="1:1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="1" customFormat="1" spans="1:1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sheetProtection password="841A" sheet="1" selectLockedCells="1" objects="1"/>
  <mergeCells count="3">
    <mergeCell ref="A1:P13"/>
    <mergeCell ref="A14:P23"/>
    <mergeCell ref="A24:P28"/>
  </mergeCells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3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干货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2022-08-11T06:04:15Z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F43635A887814152A40F7235BAA83C30</vt:lpwstr>
  </property>
  <property fmtid="{D5CDD505-2E9C-101B-9397-08002B2CF9AE}" pid="3" name="KSOProductBuildVer">
    <vt:lpwstr>2052-11.1.0.12302</vt:lpwstr>
  </property>
</Properties>
</file>