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uat\Downloads\"/>
    </mc:Choice>
  </mc:AlternateContent>
  <xr:revisionPtr revIDLastSave="0" documentId="8_{8FE54E99-ED27-4183-8A29-A19011768E1F}" xr6:coauthVersionLast="47" xr6:coauthVersionMax="47" xr10:uidLastSave="{00000000-0000-0000-0000-000000000000}"/>
  <bookViews>
    <workbookView xWindow="28680" yWindow="-120" windowWidth="29040" windowHeight="15720" xr2:uid="{FD07E491-F155-433F-93A5-2A4EF20B9BE9}"/>
  </bookViews>
  <sheets>
    <sheet name="MMC" sheetId="1" r:id="rId1"/>
  </sheets>
  <definedNames>
    <definedName name="_xlnm._FilterDatabase" localSheetId="0" hidden="1">MMC!$B$4:$O$43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1" i="1" l="1"/>
  <c r="M21" i="1"/>
  <c r="L21" i="1"/>
  <c r="K21" i="1"/>
  <c r="J21" i="1"/>
  <c r="I21" i="1"/>
  <c r="H21" i="1"/>
  <c r="G21" i="1"/>
  <c r="F21" i="1"/>
  <c r="E21" i="1"/>
  <c r="D21" i="1"/>
  <c r="C21" i="1"/>
  <c r="C22" i="1"/>
  <c r="O43" i="1"/>
  <c r="O42" i="1"/>
  <c r="O41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O27" i="1"/>
  <c r="M15" i="1"/>
  <c r="N15" i="1"/>
  <c r="O15" i="1"/>
  <c r="M14" i="1"/>
  <c r="N14" i="1"/>
  <c r="O14" i="1"/>
  <c r="O13" i="1"/>
  <c r="N12" i="1"/>
  <c r="M12" i="1"/>
  <c r="O35" i="1"/>
  <c r="O36" i="1"/>
  <c r="O37" i="1"/>
  <c r="O38" i="1"/>
  <c r="O39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N26" i="1"/>
  <c r="M26" i="1"/>
  <c r="O21" i="1"/>
  <c r="O22" i="1"/>
  <c r="O23" i="1"/>
  <c r="O24" i="1"/>
  <c r="O25" i="1"/>
  <c r="O26" i="1"/>
  <c r="L26" i="1"/>
  <c r="K26" i="1"/>
  <c r="J26" i="1"/>
  <c r="I26" i="1"/>
  <c r="H26" i="1"/>
  <c r="G26" i="1"/>
  <c r="F26" i="1"/>
  <c r="E26" i="1"/>
  <c r="D26" i="1"/>
  <c r="C26" i="1"/>
  <c r="O7" i="1"/>
  <c r="O8" i="1"/>
  <c r="O9" i="1"/>
  <c r="O10" i="1"/>
  <c r="O11" i="1"/>
  <c r="O12" i="1"/>
  <c r="L12" i="1"/>
  <c r="K12" i="1"/>
  <c r="J12" i="1"/>
  <c r="I12" i="1"/>
  <c r="H12" i="1"/>
  <c r="G12" i="1"/>
  <c r="F12" i="1"/>
  <c r="E12" i="1"/>
  <c r="D12" i="1"/>
  <c r="C12" i="1"/>
</calcChain>
</file>

<file path=xl/sharedStrings.xml><?xml version="1.0" encoding="utf-8"?>
<sst xmlns="http://schemas.openxmlformats.org/spreadsheetml/2006/main" count="155" uniqueCount="32">
  <si>
    <t>Other Income</t>
  </si>
  <si>
    <t>Other Expenses</t>
  </si>
  <si>
    <t>Actual</t>
  </si>
  <si>
    <t>Forecast</t>
  </si>
  <si>
    <t>Total</t>
  </si>
  <si>
    <t>Budget</t>
  </si>
  <si>
    <t>Net Profit/(Loss)</t>
  </si>
  <si>
    <t>Cash Balance</t>
  </si>
  <si>
    <t>Loan Payables</t>
  </si>
  <si>
    <t>Loan Receivables</t>
  </si>
  <si>
    <t>Mering Management Corporation Pty Ltd</t>
  </si>
  <si>
    <t>FY25</t>
  </si>
  <si>
    <t>Month</t>
  </si>
  <si>
    <t>Financial Year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</si>
  <si>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</si>
  <si>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</si>
  <si>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</si>
  <si>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</si>
  <si>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</si>
  <si>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</si>
  <si>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</si>
  <si>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</si>
  <si>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</si>
  <si>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</si>
  <si>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</si>
  <si>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</si>
  <si>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FY24</t>
  </si>
  <si>
    <t>Financial Data</t>
  </si>
  <si>
    <t>Administrative Expenses</t>
  </si>
  <si>
    <t>Revenue - Fixed Management Fees</t>
  </si>
  <si>
    <t>Revenue - Ad Hoc Management Fees</t>
  </si>
  <si>
    <t>Financial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</si>
</sst>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6">
    <xf numFmtId="0" fontId="0" fillId="0" borderId="0" xfId="0"/>
    <xf numFmtId="17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164" fontId="0" fillId="2" borderId="0" xfId="0" applyNumberFormat="1" applyFill="1"/>
    <xf numFmtId="164" fontId="0" fillId="2" borderId="0" xfId="1" applyNumberFormat="1" applyFont="1" applyFill="1"/>
  </cellXfs>
  <cellStyles count="3">
    <cellStyle name="Comma" xfId="1" builtinId="3"/>
    <cellStyle name="Normal" xfId="0" builtinId="0"/>
    <cellStyle name="Normal 2" xfId="2" xr:uid="{234AA395-95C5-4848-BBFE-275A8B61D5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23FAD-37F8-4B5A-8EE3-891CC08EA40E}">
  <dimension ref="B1:O43"/>
  <sheetViews>
    <sheetView tabSelected="1" topLeftCell="A5" workbookViewId="0">
      <selection activeCell="O9" sqref="O9"/>
    </sheetView>
  </sheetViews>
  <sheetFormatPr defaultRowHeight="15" x14ac:dyDescent="0.25"/>
  <cols>
    <col min="2" max="2" width="33.28515625" bestFit="1" customWidth="1"/>
    <col min="3" max="4" width="11.42578125" bestFit="1" customWidth="1"/>
    <col min="5" max="6" width="10.42578125" bestFit="1" customWidth="1"/>
    <col min="7" max="10" width="11.42578125" bestFit="1" customWidth="1"/>
    <col min="11" max="15" width="10.42578125" bestFit="1" customWidth="1"/>
  </cols>
  <sheetData>
    <row r="1" spans="2:15" x14ac:dyDescent="0.25">
      <c r="B1" t="s">
        <v>10</v>
      </c>
    </row>
    <row r="2" spans="2:15" x14ac:dyDescent="0.25">
      <c r="B2" t="s">
        <v>27</v>
      </c>
    </row>
    <row r="4" spans="2:15" x14ac:dyDescent="0.25">
      <c r="B4" t="s">
        <v>13</v>
      </c>
      <c r="C4" t="s">
        <v>11</v>
      </c>
      <c r="D4" t="s">
        <v>11</v>
      </c>
      <c r="E4" t="s">
        <v>11</v>
      </c>
      <c r="F4" t="s">
        <v>11</v>
      </c>
      <c r="G4" t="s">
        <v>11</v>
      </c>
      <c r="H4" t="s">
        <v>11</v>
      </c>
      <c r="I4" t="s">
        <v>11</v>
      </c>
      <c r="J4" t="s">
        <v>11</v>
      </c>
      <c r="K4" t="s">
        <v>11</v>
      </c>
      <c r="L4" t="s">
        <v>11</v>
      </c>
      <c r="M4" t="s">
        <v>11</v>
      </c>
      <c r="N4" t="s">
        <v>11</v>
      </c>
      <c r="O4" t="s">
        <v>11</v>
      </c>
    </row>
    <row r="5" spans="2:15" x14ac:dyDescent="0.25">
      <c r="B5" t="s">
        <v>12</v>
      </c>
      <c r="C5" s="1" t="s">
        <v>14</v>
      </c>
      <c r="D5" s="1" t="s">
        <v>15</v>
      </c>
      <c r="E5" s="1" t="s">
        <v>16</v>
      </c>
      <c r="F5" s="1" t="s">
        <v>17</v>
      </c>
      <c r="G5" s="1" t="s">
        <v>18</v>
      </c>
      <c r="H5" s="1" t="s">
        <v>19</v>
      </c>
      <c r="I5" s="1" t="s">
        <v>20</v>
      </c>
      <c r="J5" s="1" t="s">
        <v>21</v>
      </c>
      <c r="K5" s="1" t="s">
        <v>22</v>
      </c>
      <c r="L5" s="1" t="s">
        <v>23</v>
      </c>
      <c r="M5" s="1" t="s">
        <v>24</v>
      </c>
      <c r="N5" s="1" t="s">
        <v>25</v>
      </c>
      <c r="O5" t="s">
        <v>4</v>
      </c>
    </row>
    <row r="6" spans="2:15" x14ac:dyDescent="0.25">
      <c r="B6" t="s">
        <v>31</v>
      </c>
      <c r="C6" s="1" t="s">
        <v>2</v>
      </c>
      <c r="D6" s="1" t="s">
        <v>2</v>
      </c>
      <c r="E6" s="1" t="s">
        <v>2</v>
      </c>
      <c r="F6" s="1" t="s">
        <v>2</v>
      </c>
      <c r="G6" s="1" t="s">
        <v>2</v>
      </c>
      <c r="H6" s="1" t="s">
        <v>2</v>
      </c>
      <c r="I6" s="1" t="s">
        <v>2</v>
      </c>
      <c r="J6" s="1" t="s">
        <v>2</v>
      </c>
      <c r="K6" s="1" t="s">
        <v>2</v>
      </c>
      <c r="L6" s="1" t="s">
        <v>2</v>
      </c>
      <c r="M6" s="1" t="s">
        <v>3</v>
      </c>
      <c r="N6" s="1" t="s">
        <v>3</v>
      </c>
      <c r="O6" s="1" t="s">
        <v>3</v>
      </c>
    </row>
    <row r="7" spans="2:15" x14ac:dyDescent="0.25">
      <c r="B7" t="s">
        <v>29</v>
      </c>
      <c r="C7" s="2">
        <v>43715.64</v>
      </c>
      <c r="D7" s="2">
        <v>43715.64</v>
      </c>
      <c r="E7" s="2">
        <v>43715.64</v>
      </c>
      <c r="F7" s="2">
        <v>43715.64</v>
      </c>
      <c r="G7" s="2">
        <v>48715.64</v>
      </c>
      <c r="H7" s="2">
        <v>44715.64</v>
      </c>
      <c r="I7" s="2">
        <v>47215.64</v>
      </c>
      <c r="J7" s="2">
        <v>47215.64</v>
      </c>
      <c r="K7" s="2">
        <v>59215.64</v>
      </c>
      <c r="L7" s="2">
        <v>47215.64</v>
      </c>
      <c r="M7" s="2">
        <v>47215.64</v>
      </c>
      <c r="N7" s="2">
        <v>47215.64</v>
      </c>
      <c r="O7" s="2">
        <f>SUM(C7:N7)</f>
        <v>563587.68000000005</v>
      </c>
    </row>
    <row r="8" spans="2:15" x14ac:dyDescent="0.25">
      <c r="B8" t="s">
        <v>30</v>
      </c>
      <c r="C8" s="2">
        <v>104743.9</v>
      </c>
      <c r="D8" s="2">
        <v>45185.45</v>
      </c>
      <c r="E8" s="2">
        <v>30841.82</v>
      </c>
      <c r="F8" s="2">
        <v>13412.73</v>
      </c>
      <c r="G8" s="2">
        <v>37692.730000000003</v>
      </c>
      <c r="H8" s="2">
        <v>53400</v>
      </c>
      <c r="I8" s="2">
        <v>65641.820000000007</v>
      </c>
      <c r="J8" s="2">
        <v>33639.1</v>
      </c>
      <c r="K8" s="2">
        <v>70411.820000000007</v>
      </c>
      <c r="L8" s="2">
        <v>30499.09</v>
      </c>
      <c r="M8" s="2">
        <v>34300</v>
      </c>
      <c r="N8" s="2">
        <v>34300</v>
      </c>
      <c r="O8" s="2">
        <f t="shared" ref="O8:O11" si="0">SUM(C8:N8)</f>
        <v>554068.46</v>
      </c>
    </row>
    <row r="9" spans="2:15" x14ac:dyDescent="0.25">
      <c r="B9" t="s">
        <v>28</v>
      </c>
      <c r="C9" s="2">
        <v>103861.02</v>
      </c>
      <c r="D9" s="2">
        <v>103368.5</v>
      </c>
      <c r="E9" s="2">
        <v>92860.71</v>
      </c>
      <c r="F9" s="2">
        <v>93694.26</v>
      </c>
      <c r="G9" s="2">
        <v>103011.51</v>
      </c>
      <c r="H9" s="2">
        <v>102916.88</v>
      </c>
      <c r="I9" s="2">
        <v>103587.37</v>
      </c>
      <c r="J9" s="2">
        <v>116134.21</v>
      </c>
      <c r="K9" s="2">
        <v>86354.29</v>
      </c>
      <c r="L9" s="2">
        <v>98502.59</v>
      </c>
      <c r="M9" s="2">
        <v>109436.73333333331</v>
      </c>
      <c r="N9" s="2">
        <v>142240.73333333337</v>
      </c>
      <c r="O9" s="2">
        <f t="shared" si="0"/>
        <v>1255968.8066666669</v>
      </c>
    </row>
    <row r="10" spans="2:15" x14ac:dyDescent="0.25">
      <c r="B10" t="s">
        <v>0</v>
      </c>
      <c r="C10" s="2">
        <v>12403.689999999999</v>
      </c>
      <c r="D10" s="2">
        <v>7671.1600000000008</v>
      </c>
      <c r="E10" s="2">
        <v>30988.68</v>
      </c>
      <c r="F10" s="2">
        <v>4228.45</v>
      </c>
      <c r="G10" s="2">
        <v>3466.0899999999997</v>
      </c>
      <c r="H10" s="2">
        <v>91470.91</v>
      </c>
      <c r="I10" s="2">
        <v>12957.48</v>
      </c>
      <c r="J10" s="2">
        <v>3163</v>
      </c>
      <c r="K10" s="2">
        <v>34978.239999999998</v>
      </c>
      <c r="L10" s="2">
        <v>3617.77</v>
      </c>
      <c r="M10" s="2">
        <v>4398.21</v>
      </c>
      <c r="N10" s="2">
        <v>30921.42</v>
      </c>
      <c r="O10" s="2">
        <f t="shared" si="0"/>
        <v>240265.09999999998</v>
      </c>
    </row>
    <row r="11" spans="2:15" x14ac:dyDescent="0.25">
      <c r="B11" t="s">
        <v>1</v>
      </c>
      <c r="C11" s="2">
        <v>0</v>
      </c>
      <c r="D11" s="2">
        <v>3590.95</v>
      </c>
      <c r="E11" s="2">
        <v>20544.16</v>
      </c>
      <c r="F11" s="2">
        <v>163.01</v>
      </c>
      <c r="G11" s="2">
        <v>0</v>
      </c>
      <c r="H11" s="2">
        <v>25049.759999999998</v>
      </c>
      <c r="I11" s="2">
        <v>0</v>
      </c>
      <c r="J11" s="2">
        <v>0</v>
      </c>
      <c r="K11" s="2">
        <v>24319.88</v>
      </c>
      <c r="L11" s="2">
        <v>0</v>
      </c>
      <c r="M11" s="2">
        <v>0</v>
      </c>
      <c r="N11" s="2">
        <v>24000</v>
      </c>
      <c r="O11" s="2">
        <f t="shared" si="0"/>
        <v>97667.76</v>
      </c>
    </row>
    <row r="12" spans="2:15" x14ac:dyDescent="0.25">
      <c r="B12" t="s">
        <v>6</v>
      </c>
      <c r="C12" s="3">
        <f>C7+C8-C9+C10-C11</f>
        <v>57002.209999999977</v>
      </c>
      <c r="D12" s="3">
        <f t="shared" ref="D12:L12" si="1">D7+D8-D9+D10-D11</f>
        <v>-10387.200000000003</v>
      </c>
      <c r="E12" s="3">
        <f t="shared" si="1"/>
        <v>-7858.7300000000141</v>
      </c>
      <c r="F12" s="3">
        <f t="shared" si="1"/>
        <v>-32500.449999999997</v>
      </c>
      <c r="G12" s="3">
        <f t="shared" si="1"/>
        <v>-13137.05</v>
      </c>
      <c r="H12" s="3">
        <f t="shared" si="1"/>
        <v>61619.91</v>
      </c>
      <c r="I12" s="3">
        <f t="shared" si="1"/>
        <v>22227.570000000011</v>
      </c>
      <c r="J12" s="3">
        <f t="shared" si="1"/>
        <v>-32116.470000000016</v>
      </c>
      <c r="K12" s="3">
        <f t="shared" si="1"/>
        <v>53931.53</v>
      </c>
      <c r="L12" s="3">
        <f t="shared" si="1"/>
        <v>-17170.09</v>
      </c>
      <c r="M12" s="3">
        <f t="shared" ref="M12" si="2">M7+M8-M9+M10-M11</f>
        <v>-23522.88333333331</v>
      </c>
      <c r="N12" s="3">
        <f t="shared" ref="N12" si="3">N7+N8-N9+N10-N11</f>
        <v>-53803.673333333369</v>
      </c>
      <c r="O12" s="3">
        <f t="shared" ref="O12" si="4">O7+O8-O9+O10-O11</f>
        <v>4284.6733333332377</v>
      </c>
    </row>
    <row r="13" spans="2:15" x14ac:dyDescent="0.25">
      <c r="B13" t="s">
        <v>7</v>
      </c>
      <c r="C13" s="3">
        <v>297099.5</v>
      </c>
      <c r="D13" s="3">
        <v>23533.07</v>
      </c>
      <c r="E13" s="3">
        <v>5547.2000000000007</v>
      </c>
      <c r="F13" s="3">
        <v>61303</v>
      </c>
      <c r="G13" s="3">
        <v>40511.120000000003</v>
      </c>
      <c r="H13" s="3">
        <v>73854.89</v>
      </c>
      <c r="I13" s="3">
        <v>143561.5</v>
      </c>
      <c r="J13" s="3">
        <v>57289.96</v>
      </c>
      <c r="K13" s="3">
        <v>35113.83</v>
      </c>
      <c r="L13" s="3">
        <v>218050.36000000002</v>
      </c>
      <c r="M13" s="3">
        <v>207743.81333333338</v>
      </c>
      <c r="N13" s="3">
        <v>172220.93000000005</v>
      </c>
      <c r="O13" s="3">
        <f>N13</f>
        <v>172220.93000000005</v>
      </c>
    </row>
    <row r="14" spans="2:15" x14ac:dyDescent="0.25">
      <c r="B14" t="s">
        <v>9</v>
      </c>
      <c r="C14" s="3">
        <v>875060</v>
      </c>
      <c r="D14" s="3">
        <v>1387712</v>
      </c>
      <c r="E14" s="3">
        <v>1407478.05</v>
      </c>
      <c r="F14" s="3">
        <v>1223978.05</v>
      </c>
      <c r="G14" s="3">
        <v>1223978.05</v>
      </c>
      <c r="H14" s="3">
        <v>1250530.96</v>
      </c>
      <c r="I14" s="3">
        <v>1250530.96</v>
      </c>
      <c r="J14" s="3">
        <v>1250530.96</v>
      </c>
      <c r="K14" s="3">
        <v>1277327.3</v>
      </c>
      <c r="L14" s="3">
        <v>1047327.3</v>
      </c>
      <c r="M14" s="3">
        <f>L14</f>
        <v>1047327.3</v>
      </c>
      <c r="N14" s="3">
        <f>M14</f>
        <v>1047327.3</v>
      </c>
      <c r="O14" s="3">
        <f>N14</f>
        <v>1047327.3</v>
      </c>
    </row>
    <row r="15" spans="2:15" x14ac:dyDescent="0.25">
      <c r="B15" t="s">
        <v>8</v>
      </c>
      <c r="C15" s="3">
        <v>1100000</v>
      </c>
      <c r="D15" s="3">
        <v>1257636.1599999999</v>
      </c>
      <c r="E15" s="3">
        <v>1215868.27</v>
      </c>
      <c r="F15" s="3">
        <v>1165868.27</v>
      </c>
      <c r="G15" s="3">
        <v>1165868.27</v>
      </c>
      <c r="H15" s="3">
        <v>1175920.77</v>
      </c>
      <c r="I15" s="3">
        <v>1175920.77</v>
      </c>
      <c r="J15" s="3">
        <v>1175920.77</v>
      </c>
      <c r="K15" s="3">
        <v>1085965.31</v>
      </c>
      <c r="L15" s="3">
        <v>1085965.31</v>
      </c>
      <c r="M15" s="3">
        <f>L15</f>
        <v>1085965.31</v>
      </c>
      <c r="N15" s="3">
        <f>M15</f>
        <v>1085965.31</v>
      </c>
      <c r="O15" s="3">
        <f>N15</f>
        <v>1085965.31</v>
      </c>
    </row>
    <row r="16" spans="2:15" x14ac:dyDescent="0.25">
      <c r="C16" s="3"/>
      <c r="D16" s="3"/>
      <c r="E16" s="3"/>
      <c r="F16" s="3"/>
      <c r="G16" s="3"/>
      <c r="H16" s="3"/>
      <c r="I16" s="3"/>
      <c r="J16" s="3"/>
      <c r="K16" s="3"/>
      <c r="L16" s="3"/>
    </row>
    <row r="18" spans="2:15" x14ac:dyDescent="0.25">
      <c r="B18" t="s">
        <v>13</v>
      </c>
      <c r="C18" t="s">
        <v>11</v>
      </c>
      <c r="D18" t="s">
        <v>11</v>
      </c>
      <c r="E18" t="s">
        <v>11</v>
      </c>
      <c r="F18" t="s">
        <v>11</v>
      </c>
      <c r="G18" t="s">
        <v>11</v>
      </c>
      <c r="H18" t="s">
        <v>11</v>
      </c>
      <c r="I18" t="s">
        <v>11</v>
      </c>
      <c r="J18" t="s">
        <v>11</v>
      </c>
      <c r="K18" t="s">
        <v>11</v>
      </c>
      <c r="L18" t="s">
        <v>11</v>
      </c>
      <c r="M18" t="s">
        <v>11</v>
      </c>
      <c r="N18" t="s">
        <v>11</v>
      </c>
      <c r="O18" t="s">
        <v>11</v>
      </c>
    </row>
    <row r="19" spans="2:15" x14ac:dyDescent="0.25">
      <c r="B19" t="s">
        <v>12</v>
      </c>
      <c r="C19" s="1" t="s">
        <v>14</v>
      </c>
      <c r="D19" s="1" t="s">
        <v>15</v>
      </c>
      <c r="E19" s="1" t="s">
        <v>16</v>
      </c>
      <c r="F19" s="1" t="s">
        <v>17</v>
      </c>
      <c r="G19" s="1" t="s">
        <v>18</v>
      </c>
      <c r="H19" s="1" t="s">
        <v>19</v>
      </c>
      <c r="I19" s="1" t="s">
        <v>20</v>
      </c>
      <c r="J19" s="1" t="s">
        <v>21</v>
      </c>
      <c r="K19" s="1" t="s">
        <v>22</v>
      </c>
      <c r="L19" s="1" t="s">
        <v>23</v>
      </c>
      <c r="M19" s="1" t="s">
        <v>24</v>
      </c>
      <c r="N19" s="1" t="s">
        <v>25</v>
      </c>
      <c r="O19" t="s">
        <v>4</v>
      </c>
    </row>
    <row r="20" spans="2:15" x14ac:dyDescent="0.25">
      <c r="B20" t="s">
        <v>31</v>
      </c>
      <c r="C20" s="1" t="s">
        <v>5</v>
      </c>
      <c r="D20" s="1" t="s">
        <v>5</v>
      </c>
      <c r="E20" s="1" t="s">
        <v>5</v>
      </c>
      <c r="F20" s="1" t="s">
        <v>5</v>
      </c>
      <c r="G20" s="1" t="s">
        <v>5</v>
      </c>
      <c r="H20" s="1" t="s">
        <v>5</v>
      </c>
      <c r="I20" s="1" t="s">
        <v>5</v>
      </c>
      <c r="J20" s="1" t="s">
        <v>5</v>
      </c>
      <c r="K20" s="1" t="s">
        <v>5</v>
      </c>
      <c r="L20" s="1" t="s">
        <v>5</v>
      </c>
      <c r="M20" s="1" t="s">
        <v>5</v>
      </c>
      <c r="N20" s="1" t="s">
        <v>5</v>
      </c>
      <c r="O20" s="1" t="s">
        <v>5</v>
      </c>
    </row>
    <row r="21" spans="2:15" x14ac:dyDescent="0.25">
      <c r="B21" t="s">
        <v>29</v>
      </c>
      <c r="C21" s="5">
        <f>66135.0445-8000</f>
        <v>58135.044500000004</v>
      </c>
      <c r="D21" s="2">
        <f t="shared" ref="D21:N21" si="5">66135.0445-8000</f>
        <v>58135.044500000004</v>
      </c>
      <c r="E21" s="2">
        <f t="shared" si="5"/>
        <v>58135.044500000004</v>
      </c>
      <c r="F21" s="2">
        <f t="shared" si="5"/>
        <v>58135.044500000004</v>
      </c>
      <c r="G21" s="2">
        <f t="shared" si="5"/>
        <v>58135.044500000004</v>
      </c>
      <c r="H21" s="2">
        <f t="shared" si="5"/>
        <v>58135.044500000004</v>
      </c>
      <c r="I21" s="2">
        <f t="shared" si="5"/>
        <v>58135.044500000004</v>
      </c>
      <c r="J21" s="2">
        <f t="shared" si="5"/>
        <v>58135.044500000004</v>
      </c>
      <c r="K21" s="2">
        <f t="shared" si="5"/>
        <v>58135.044500000004</v>
      </c>
      <c r="L21" s="2">
        <f t="shared" si="5"/>
        <v>58135.044500000004</v>
      </c>
      <c r="M21" s="2">
        <f t="shared" si="5"/>
        <v>58135.044500000004</v>
      </c>
      <c r="N21" s="2">
        <f t="shared" si="5"/>
        <v>58135.044500000004</v>
      </c>
      <c r="O21" s="2">
        <f>SUM(C21:N21)</f>
        <v>697620.53399999999</v>
      </c>
    </row>
    <row r="22" spans="2:15" x14ac:dyDescent="0.25">
      <c r="B22" t="s">
        <v>30</v>
      </c>
      <c r="C22" s="5">
        <f>109388.691666667-50000</f>
        <v>59388.691666667</v>
      </c>
      <c r="D22" s="2">
        <v>59388.691666666666</v>
      </c>
      <c r="E22" s="2">
        <v>59388.691666666666</v>
      </c>
      <c r="F22" s="2">
        <v>59388.691666666666</v>
      </c>
      <c r="G22" s="2">
        <v>59388.691666666666</v>
      </c>
      <c r="H22" s="2">
        <v>59388.691666666666</v>
      </c>
      <c r="I22" s="2">
        <v>59388.691666666666</v>
      </c>
      <c r="J22" s="2">
        <v>60288.691666666666</v>
      </c>
      <c r="K22" s="2">
        <v>59388.691666666666</v>
      </c>
      <c r="L22" s="2">
        <v>59388.691666666666</v>
      </c>
      <c r="M22" s="2">
        <v>59388.691666666666</v>
      </c>
      <c r="N22" s="2">
        <v>59388.691666666666</v>
      </c>
      <c r="O22" s="2">
        <f t="shared" ref="O22:O25" si="6">SUM(C22:N22)</f>
        <v>713564.30000000028</v>
      </c>
    </row>
    <row r="23" spans="2:15" x14ac:dyDescent="0.25">
      <c r="B23" t="s">
        <v>28</v>
      </c>
      <c r="C23" s="2">
        <v>115111.12083645833</v>
      </c>
      <c r="D23" s="2">
        <v>109011.12083645833</v>
      </c>
      <c r="E23" s="2">
        <v>113971.12083645834</v>
      </c>
      <c r="F23" s="2">
        <v>109411.12083645833</v>
      </c>
      <c r="G23" s="2">
        <v>121211.12083645833</v>
      </c>
      <c r="H23" s="2">
        <v>124861.12083645834</v>
      </c>
      <c r="I23" s="2">
        <v>109011.12083645833</v>
      </c>
      <c r="J23" s="2">
        <v>109011.12083645833</v>
      </c>
      <c r="K23" s="2">
        <v>112661.12083645834</v>
      </c>
      <c r="L23" s="2">
        <v>109011.12083645833</v>
      </c>
      <c r="M23" s="2">
        <v>109011.12083645833</v>
      </c>
      <c r="N23" s="2">
        <v>125741.12083645833</v>
      </c>
      <c r="O23" s="2">
        <f t="shared" si="6"/>
        <v>1368023.4500375001</v>
      </c>
    </row>
    <row r="24" spans="2:15" x14ac:dyDescent="0.25">
      <c r="B24" t="s">
        <v>0</v>
      </c>
      <c r="C24" s="2">
        <v>8693.4518333333326</v>
      </c>
      <c r="D24" s="2">
        <v>8693.4518333333326</v>
      </c>
      <c r="E24" s="2">
        <v>39871.501833333336</v>
      </c>
      <c r="F24" s="2">
        <v>8693.4518333333326</v>
      </c>
      <c r="G24" s="2">
        <v>8693.4518333333326</v>
      </c>
      <c r="H24" s="2">
        <v>52622.191833333338</v>
      </c>
      <c r="I24" s="2">
        <v>8693.4518333333326</v>
      </c>
      <c r="J24" s="2">
        <v>8693.4518333333326</v>
      </c>
      <c r="K24" s="2">
        <v>65953.351833333334</v>
      </c>
      <c r="L24" s="2">
        <v>8693.4518333333326</v>
      </c>
      <c r="M24" s="2">
        <v>8693.4518333333326</v>
      </c>
      <c r="N24" s="2">
        <v>65362.441833333331</v>
      </c>
      <c r="O24" s="2">
        <f t="shared" si="6"/>
        <v>293357.10200000001</v>
      </c>
    </row>
    <row r="25" spans="2:15" x14ac:dyDescent="0.25">
      <c r="B25" t="s">
        <v>1</v>
      </c>
      <c r="C25" s="2">
        <v>0</v>
      </c>
      <c r="D25" s="2">
        <v>0</v>
      </c>
      <c r="E25" s="2">
        <v>20690.59</v>
      </c>
      <c r="F25" s="2">
        <v>0</v>
      </c>
      <c r="G25" s="2">
        <v>0</v>
      </c>
      <c r="H25" s="2">
        <v>33342.81</v>
      </c>
      <c r="I25" s="2">
        <v>0</v>
      </c>
      <c r="J25" s="2">
        <v>0</v>
      </c>
      <c r="K25" s="2">
        <v>39651.18</v>
      </c>
      <c r="L25" s="2">
        <v>0</v>
      </c>
      <c r="M25" s="2">
        <v>0</v>
      </c>
      <c r="N25" s="2">
        <v>39326.800000000003</v>
      </c>
      <c r="O25" s="2">
        <f t="shared" si="6"/>
        <v>133011.38</v>
      </c>
    </row>
    <row r="26" spans="2:15" x14ac:dyDescent="0.25">
      <c r="B26" t="s">
        <v>6</v>
      </c>
      <c r="C26" s="3">
        <f>C21+C22-C23+C24-C25</f>
        <v>11106.067163542008</v>
      </c>
      <c r="D26" s="3">
        <f t="shared" ref="D26" si="7">D21+D22-D23+D24-D25</f>
        <v>17206.067163541673</v>
      </c>
      <c r="E26" s="3">
        <f t="shared" ref="E26" si="8">E21+E22-E23+E24-E25</f>
        <v>22733.527163541661</v>
      </c>
      <c r="F26" s="3">
        <f t="shared" ref="F26" si="9">F21+F22-F23+F24-F25</f>
        <v>16806.067163541673</v>
      </c>
      <c r="G26" s="3">
        <f t="shared" ref="G26" si="10">G21+G22-G23+G24-G25</f>
        <v>5006.0671635416729</v>
      </c>
      <c r="H26" s="3">
        <f t="shared" ref="H26" si="11">H21+H22-H23+H24-H25</f>
        <v>11941.997163541666</v>
      </c>
      <c r="I26" s="3">
        <f t="shared" ref="I26" si="12">I21+I22-I23+I24-I25</f>
        <v>17206.067163541673</v>
      </c>
      <c r="J26" s="3">
        <f t="shared" ref="J26" si="13">J21+J22-J23+J24-J25</f>
        <v>18106.067163541673</v>
      </c>
      <c r="K26" s="3">
        <f t="shared" ref="K26" si="14">K21+K22-K23+K24-K25</f>
        <v>31164.78716354166</v>
      </c>
      <c r="L26" s="3">
        <f t="shared" ref="L26" si="15">L21+L22-L23+L24-L25</f>
        <v>17206.067163541673</v>
      </c>
      <c r="M26" s="3">
        <f t="shared" ref="M26" si="16">M21+M22-M23+M24-M25</f>
        <v>17206.067163541673</v>
      </c>
      <c r="N26" s="3">
        <f t="shared" ref="N26" si="17">N21+N22-N23+N24-N25</f>
        <v>17818.257163541668</v>
      </c>
      <c r="O26" s="4">
        <f t="shared" ref="O26" si="18">O21+O22-O23+O24-O25</f>
        <v>203507.10596250015</v>
      </c>
    </row>
    <row r="27" spans="2:15" x14ac:dyDescent="0.25">
      <c r="B27" t="s">
        <v>7</v>
      </c>
      <c r="C27" s="3">
        <v>264948.16716354195</v>
      </c>
      <c r="D27" s="3">
        <v>391765.77032708365</v>
      </c>
      <c r="E27" s="3">
        <v>397775.7474906253</v>
      </c>
      <c r="F27" s="3">
        <v>421964.81465416698</v>
      </c>
      <c r="G27" s="3">
        <v>186537.88181770867</v>
      </c>
      <c r="H27" s="3">
        <v>169005.63898125035</v>
      </c>
      <c r="I27" s="3">
        <v>195778.70614479203</v>
      </c>
      <c r="J27" s="3">
        <v>221267.77330833371</v>
      </c>
      <c r="K27" s="3">
        <v>209627.16047187537</v>
      </c>
      <c r="L27" s="3">
        <v>236400.22763541702</v>
      </c>
      <c r="M27" s="3">
        <v>263173.2947989587</v>
      </c>
      <c r="N27" s="3">
        <v>238777.06196250036</v>
      </c>
      <c r="O27" s="3">
        <f>N27</f>
        <v>238777.06196250036</v>
      </c>
    </row>
    <row r="28" spans="2:15" x14ac:dyDescent="0.25">
      <c r="B28" t="s">
        <v>9</v>
      </c>
      <c r="C28" s="3">
        <f>875060+301560</f>
        <v>1176620</v>
      </c>
      <c r="D28" s="3">
        <f>C28+211092</f>
        <v>1387712</v>
      </c>
      <c r="E28" s="3">
        <f>D28</f>
        <v>1387712</v>
      </c>
      <c r="F28" s="3">
        <f>E28+422184</f>
        <v>1809896</v>
      </c>
      <c r="G28" s="3">
        <f>F28</f>
        <v>1809896</v>
      </c>
      <c r="H28" s="3">
        <f>G28</f>
        <v>1809896</v>
      </c>
      <c r="I28" s="3">
        <f>H28</f>
        <v>1809896</v>
      </c>
      <c r="J28" s="3">
        <f>I28+422184</f>
        <v>2232080</v>
      </c>
      <c r="K28" s="3">
        <f>J28</f>
        <v>2232080</v>
      </c>
      <c r="L28" s="3">
        <f t="shared" ref="L28:N28" si="19">K28</f>
        <v>2232080</v>
      </c>
      <c r="M28" s="3">
        <f t="shared" si="19"/>
        <v>2232080</v>
      </c>
      <c r="N28" s="3">
        <f t="shared" si="19"/>
        <v>2232080</v>
      </c>
      <c r="O28" s="3">
        <f>N28</f>
        <v>2232080</v>
      </c>
    </row>
    <row r="29" spans="2:15" x14ac:dyDescent="0.25">
      <c r="B29" t="s">
        <v>8</v>
      </c>
      <c r="C29" s="3">
        <f>850000+300000</f>
        <v>1150000</v>
      </c>
      <c r="D29" s="3">
        <f>C29+210000</f>
        <v>1360000</v>
      </c>
      <c r="E29" s="3">
        <f>D29</f>
        <v>1360000</v>
      </c>
      <c r="F29" s="3">
        <f>E29+420000</f>
        <v>1780000</v>
      </c>
      <c r="G29" s="3">
        <f>F29-250000</f>
        <v>1530000</v>
      </c>
      <c r="H29" s="3">
        <f>G29</f>
        <v>1530000</v>
      </c>
      <c r="I29" s="3">
        <f>H29</f>
        <v>1530000</v>
      </c>
      <c r="J29" s="3">
        <f>I29+420000</f>
        <v>1950000</v>
      </c>
      <c r="K29" s="3">
        <f>J29</f>
        <v>1950000</v>
      </c>
      <c r="L29" s="3">
        <f t="shared" ref="L29:N29" si="20">K29</f>
        <v>1950000</v>
      </c>
      <c r="M29" s="3">
        <f t="shared" si="20"/>
        <v>1950000</v>
      </c>
      <c r="N29" s="3">
        <f t="shared" si="20"/>
        <v>1950000</v>
      </c>
      <c r="O29" s="3">
        <f>N29</f>
        <v>1950000</v>
      </c>
    </row>
    <row r="32" spans="2:15" x14ac:dyDescent="0.25">
      <c r="B32" t="s">
        <v>13</v>
      </c>
      <c r="C32" t="s">
        <v>26</v>
      </c>
      <c r="D32" t="s">
        <v>26</v>
      </c>
      <c r="E32" t="s">
        <v>26</v>
      </c>
      <c r="F32" t="s">
        <v>26</v>
      </c>
      <c r="G32" t="s">
        <v>26</v>
      </c>
      <c r="H32" t="s">
        <v>26</v>
      </c>
      <c r="I32" t="s">
        <v>26</v>
      </c>
      <c r="J32" t="s">
        <v>26</v>
      </c>
      <c r="K32" t="s">
        <v>26</v>
      </c>
      <c r="L32" t="s">
        <v>26</v>
      </c>
      <c r="M32" t="s">
        <v>26</v>
      </c>
      <c r="N32" t="s">
        <v>26</v>
      </c>
      <c r="O32" t="s">
        <v>26</v>
      </c>
    </row>
    <row r="33" spans="2:15" x14ac:dyDescent="0.25">
      <c r="B33" t="s">
        <v>12</v>
      </c>
      <c r="C33" s="1" t="s">
        <v>14</v>
      </c>
      <c r="D33" s="1" t="s">
        <v>15</v>
      </c>
      <c r="E33" s="1" t="s">
        <v>16</v>
      </c>
      <c r="F33" s="1" t="s">
        <v>17</v>
      </c>
      <c r="G33" s="1" t="s">
        <v>18</v>
      </c>
      <c r="H33" s="1" t="s">
        <v>19</v>
      </c>
      <c r="I33" s="1" t="s">
        <v>20</v>
      </c>
      <c r="J33" s="1" t="s">
        <v>21</v>
      </c>
      <c r="K33" s="1" t="s">
        <v>22</v>
      </c>
      <c r="L33" s="1" t="s">
        <v>23</v>
      </c>
      <c r="M33" s="1" t="s">
        <v>24</v>
      </c>
      <c r="N33" s="1" t="s">
        <v>25</v>
      </c>
      <c r="O33" t="s">
        <v>4</v>
      </c>
    </row>
    <row r="34" spans="2:15" x14ac:dyDescent="0.25">
      <c r="B34" t="s">
        <v>31</v>
      </c>
      <c r="C34" s="1" t="s">
        <v>2</v>
      </c>
      <c r="D34" s="1" t="s">
        <v>2</v>
      </c>
      <c r="E34" s="1" t="s">
        <v>2</v>
      </c>
      <c r="F34" s="1" t="s">
        <v>2</v>
      </c>
      <c r="G34" s="1" t="s">
        <v>2</v>
      </c>
      <c r="H34" s="1" t="s">
        <v>2</v>
      </c>
      <c r="I34" s="1" t="s">
        <v>2</v>
      </c>
      <c r="J34" s="1" t="s">
        <v>2</v>
      </c>
      <c r="K34" s="1" t="s">
        <v>2</v>
      </c>
      <c r="L34" s="1" t="s">
        <v>2</v>
      </c>
      <c r="M34" s="1" t="s">
        <v>2</v>
      </c>
      <c r="N34" s="1" t="s">
        <v>2</v>
      </c>
      <c r="O34" s="1" t="s">
        <v>2</v>
      </c>
    </row>
    <row r="35" spans="2:15" x14ac:dyDescent="0.25">
      <c r="B35" t="s">
        <v>29</v>
      </c>
      <c r="C35" s="2">
        <v>42778.79</v>
      </c>
      <c r="D35" s="2">
        <v>42778.79</v>
      </c>
      <c r="E35" s="2">
        <v>42778.79</v>
      </c>
      <c r="F35" s="2">
        <v>42778.79</v>
      </c>
      <c r="G35" s="2">
        <v>42778.79</v>
      </c>
      <c r="H35" s="2">
        <v>42778.79</v>
      </c>
      <c r="I35" s="2">
        <v>43278.79</v>
      </c>
      <c r="J35" s="2">
        <v>43278.79</v>
      </c>
      <c r="K35" s="2">
        <v>41178.79</v>
      </c>
      <c r="L35" s="2">
        <v>41178.79</v>
      </c>
      <c r="M35" s="2">
        <v>41178.79</v>
      </c>
      <c r="N35" s="2">
        <v>41178.79</v>
      </c>
      <c r="O35" s="2">
        <f>SUM(C35:N35)</f>
        <v>507945.47999999992</v>
      </c>
    </row>
    <row r="36" spans="2:15" x14ac:dyDescent="0.25">
      <c r="B36" t="s">
        <v>30</v>
      </c>
      <c r="C36" s="2">
        <v>35673</v>
      </c>
      <c r="D36" s="2">
        <v>132765.82999999999</v>
      </c>
      <c r="E36" s="2">
        <v>69535</v>
      </c>
      <c r="F36" s="2">
        <v>44272</v>
      </c>
      <c r="G36" s="2">
        <v>46883</v>
      </c>
      <c r="H36" s="2">
        <v>0</v>
      </c>
      <c r="I36" s="2">
        <v>61066.63</v>
      </c>
      <c r="J36" s="2">
        <v>70003.64</v>
      </c>
      <c r="K36" s="2">
        <v>88554.92</v>
      </c>
      <c r="L36" s="2">
        <v>68841.59</v>
      </c>
      <c r="M36" s="2">
        <v>2550</v>
      </c>
      <c r="N36" s="2">
        <v>192386.55</v>
      </c>
      <c r="O36" s="2">
        <f t="shared" ref="O36:O39" si="21">SUM(C36:N36)</f>
        <v>812532.15999999992</v>
      </c>
    </row>
    <row r="37" spans="2:15" x14ac:dyDescent="0.25">
      <c r="B37" t="s">
        <v>28</v>
      </c>
      <c r="C37" s="2">
        <v>84911.39</v>
      </c>
      <c r="D37" s="2">
        <v>78031.77</v>
      </c>
      <c r="E37" s="2">
        <v>74265.820000000007</v>
      </c>
      <c r="F37" s="2">
        <v>73664.11</v>
      </c>
      <c r="G37" s="2">
        <v>99438.29</v>
      </c>
      <c r="H37" s="2">
        <v>85702.04</v>
      </c>
      <c r="I37" s="2">
        <v>115658.05</v>
      </c>
      <c r="J37" s="2">
        <v>110560.3</v>
      </c>
      <c r="K37" s="2">
        <v>122228.66</v>
      </c>
      <c r="L37" s="2">
        <v>80135.55</v>
      </c>
      <c r="M37" s="2">
        <v>126933.07</v>
      </c>
      <c r="N37" s="2">
        <v>143072.29</v>
      </c>
      <c r="O37" s="2">
        <f t="shared" si="21"/>
        <v>1194601.3400000001</v>
      </c>
    </row>
    <row r="38" spans="2:15" x14ac:dyDescent="0.25">
      <c r="B38" t="s">
        <v>0</v>
      </c>
      <c r="C38" s="2">
        <v>3179.24</v>
      </c>
      <c r="D38" s="2">
        <v>4643.1900000000005</v>
      </c>
      <c r="E38" s="2">
        <v>4729.59</v>
      </c>
      <c r="F38" s="2">
        <v>4300.7299999999996</v>
      </c>
      <c r="G38" s="2">
        <v>4739.4000000000005</v>
      </c>
      <c r="H38" s="2">
        <v>155.88999999999999</v>
      </c>
      <c r="I38" s="2">
        <v>11373.980000000001</v>
      </c>
      <c r="J38" s="2">
        <v>3962.46</v>
      </c>
      <c r="K38" s="2">
        <v>48346.57</v>
      </c>
      <c r="L38" s="2">
        <v>3288.13</v>
      </c>
      <c r="M38" s="2">
        <v>9091.17</v>
      </c>
      <c r="N38" s="2">
        <v>93150.430000000008</v>
      </c>
      <c r="O38" s="2">
        <f t="shared" si="21"/>
        <v>190960.78000000003</v>
      </c>
    </row>
    <row r="39" spans="2:15" x14ac:dyDescent="0.25">
      <c r="B39" t="s">
        <v>1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7102.74</v>
      </c>
      <c r="L39" s="2">
        <v>0</v>
      </c>
      <c r="M39" s="2">
        <v>0</v>
      </c>
      <c r="N39" s="2">
        <v>17454.11</v>
      </c>
      <c r="O39" s="2">
        <f t="shared" si="21"/>
        <v>24556.85</v>
      </c>
    </row>
    <row r="40" spans="2:15" x14ac:dyDescent="0.25">
      <c r="B40" t="s">
        <v>6</v>
      </c>
      <c r="C40" s="3">
        <f>C35+C36-C37+C38-C39</f>
        <v>-3280.3599999999915</v>
      </c>
      <c r="D40" s="3">
        <f t="shared" ref="D40" si="22">D35+D36-D37+D38-D39</f>
        <v>102156.04</v>
      </c>
      <c r="E40" s="3">
        <f t="shared" ref="E40" si="23">E35+E36-E37+E38-E39</f>
        <v>42777.56</v>
      </c>
      <c r="F40" s="3">
        <f t="shared" ref="F40" si="24">F35+F36-F37+F38-F39</f>
        <v>17687.410000000007</v>
      </c>
      <c r="G40" s="3">
        <f t="shared" ref="G40" si="25">G35+G36-G37+G38-G39</f>
        <v>-5037.0999999999849</v>
      </c>
      <c r="H40" s="3">
        <f t="shared" ref="H40" si="26">H35+H36-H37+H38-H39</f>
        <v>-42767.359999999993</v>
      </c>
      <c r="I40" s="3">
        <f t="shared" ref="I40" si="27">I35+I36-I37+I38-I39</f>
        <v>61.349999999996726</v>
      </c>
      <c r="J40" s="3">
        <f t="shared" ref="J40" si="28">J35+J36-J37+J38-J39</f>
        <v>6684.5899999999901</v>
      </c>
      <c r="K40" s="3">
        <f t="shared" ref="K40" si="29">K35+K36-K37+K38-K39</f>
        <v>48748.87999999999</v>
      </c>
      <c r="L40" s="3">
        <f t="shared" ref="L40" si="30">L35+L36-L37+L38-L39</f>
        <v>33172.959999999999</v>
      </c>
      <c r="M40" s="3">
        <f t="shared" ref="M40" si="31">M35+M36-M37+M38-M39</f>
        <v>-74113.11</v>
      </c>
      <c r="N40" s="3">
        <f t="shared" ref="N40" si="32">N35+N36-N37+N38-N39</f>
        <v>166189.37</v>
      </c>
      <c r="O40" s="3">
        <f t="shared" ref="O40" si="33">O35+O36-O37+O38-O39</f>
        <v>292280.22999999986</v>
      </c>
    </row>
    <row r="41" spans="2:15" x14ac:dyDescent="0.25">
      <c r="B41" t="s">
        <v>7</v>
      </c>
      <c r="C41" s="2">
        <v>50376.029999999992</v>
      </c>
      <c r="D41" s="2">
        <v>167717.95000000001</v>
      </c>
      <c r="E41" s="2">
        <v>158939.37</v>
      </c>
      <c r="F41" s="2">
        <v>135685.22</v>
      </c>
      <c r="G41" s="2">
        <v>35139.350000000006</v>
      </c>
      <c r="H41" s="2">
        <v>42589.66</v>
      </c>
      <c r="I41" s="2">
        <v>44340.5</v>
      </c>
      <c r="J41" s="2">
        <v>107421.19</v>
      </c>
      <c r="K41" s="2">
        <v>15700.54</v>
      </c>
      <c r="L41" s="2">
        <v>178324.53</v>
      </c>
      <c r="M41" s="2">
        <v>495467.93000000005</v>
      </c>
      <c r="N41" s="2">
        <v>31396.57</v>
      </c>
      <c r="O41" s="2">
        <f>N41</f>
        <v>31396.57</v>
      </c>
    </row>
    <row r="42" spans="2:15" x14ac:dyDescent="0.25">
      <c r="B42" t="s">
        <v>9</v>
      </c>
      <c r="C42" s="2">
        <v>142500</v>
      </c>
      <c r="D42" s="2">
        <v>302500</v>
      </c>
      <c r="E42" s="2">
        <v>302500</v>
      </c>
      <c r="F42" s="2">
        <v>393500</v>
      </c>
      <c r="G42" s="2">
        <v>343500</v>
      </c>
      <c r="H42" s="2">
        <v>561500</v>
      </c>
      <c r="I42" s="2">
        <v>561500</v>
      </c>
      <c r="J42" s="2">
        <v>561500</v>
      </c>
      <c r="K42" s="2">
        <v>348500</v>
      </c>
      <c r="L42" s="2">
        <v>748500</v>
      </c>
      <c r="M42" s="2">
        <v>343500</v>
      </c>
      <c r="N42" s="2">
        <v>875060</v>
      </c>
      <c r="O42" s="2">
        <f>N42</f>
        <v>875060</v>
      </c>
    </row>
    <row r="43" spans="2:15" x14ac:dyDescent="0.25">
      <c r="B43" t="s">
        <v>8</v>
      </c>
      <c r="C43" s="2">
        <v>430000</v>
      </c>
      <c r="D43" s="2">
        <v>590000</v>
      </c>
      <c r="E43" s="2">
        <v>590000</v>
      </c>
      <c r="F43" s="2">
        <v>590000</v>
      </c>
      <c r="G43" s="2">
        <v>560000</v>
      </c>
      <c r="H43" s="2">
        <v>810000</v>
      </c>
      <c r="I43" s="2">
        <v>810000</v>
      </c>
      <c r="J43" s="2">
        <v>810000</v>
      </c>
      <c r="K43" s="2">
        <v>410000</v>
      </c>
      <c r="L43" s="2">
        <v>1010000</v>
      </c>
      <c r="M43" s="2">
        <v>1010000</v>
      </c>
      <c r="N43" s="2">
        <v>850000</v>
      </c>
      <c r="O43" s="2">
        <f>N43</f>
        <v>850000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MMC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Han Ch'ng</dc:creator>
  <cp:lastModifiedBy>Suat Su Ch'ng</cp:lastModifiedBy>
  <dcterms:created xsi:type="dcterms:W3CDTF">2025-05-17T09:13:04Z</dcterms:created>
  <dcterms:modified xsi:type="dcterms:W3CDTF">2025-05-20T05:02:02Z</dcterms:modified>
</cp:coreProperties>
</file>