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mitc\Desktop\"/>
    </mc:Choice>
  </mc:AlternateContent>
  <xr:revisionPtr revIDLastSave="0" documentId="13_ncr:1_{E0020397-1DEA-41A7-9117-1ED499055E6E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Data" sheetId="2" r:id="rId1"/>
    <sheet name="Canada" sheetId="4" r:id="rId2"/>
    <sheet name="Stats" sheetId="5" r:id="rId3"/>
  </sheets>
  <calcPr calcId="191029"/>
  <pivotCaches>
    <pivotCache cacheId="16" r:id="rId4"/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F8" i="2" s="1"/>
  <c r="F7" i="2"/>
  <c r="F6" i="2"/>
  <c r="F5" i="2"/>
  <c r="F4" i="2"/>
  <c r="F3" i="2"/>
  <c r="A9" i="4" l="1"/>
  <c r="B9" i="4"/>
  <c r="B8" i="4" l="1"/>
  <c r="F2" i="2"/>
  <c r="B10" i="4"/>
  <c r="B12" i="4" s="1"/>
  <c r="B13" i="4" s="1"/>
</calcChain>
</file>

<file path=xl/sharedStrings.xml><?xml version="1.0" encoding="utf-8"?>
<sst xmlns="http://schemas.openxmlformats.org/spreadsheetml/2006/main" count="48" uniqueCount="25">
  <si>
    <t>From</t>
  </si>
  <si>
    <t>To</t>
  </si>
  <si>
    <t>City</t>
  </si>
  <si>
    <t>Country</t>
  </si>
  <si>
    <t>Reason</t>
  </si>
  <si>
    <t>Days</t>
  </si>
  <si>
    <t>Germany</t>
  </si>
  <si>
    <t>Undergraduate studies</t>
  </si>
  <si>
    <t>Tourism</t>
  </si>
  <si>
    <t>Berlin</t>
  </si>
  <si>
    <t>USA</t>
  </si>
  <si>
    <t>Canada</t>
  </si>
  <si>
    <t>Work permit</t>
  </si>
  <si>
    <t>Honolulu, HI</t>
  </si>
  <si>
    <t>Permanent resident</t>
  </si>
  <si>
    <t>Row Labels</t>
  </si>
  <si>
    <t>Total days</t>
  </si>
  <si>
    <t>Grand Total</t>
  </si>
  <si>
    <t>Years in Canada</t>
  </si>
  <si>
    <t>Eligible days</t>
  </si>
  <si>
    <t>Needed days</t>
  </si>
  <si>
    <t>Days remaining</t>
  </si>
  <si>
    <t>Apply on</t>
  </si>
  <si>
    <t>Sum of Days</t>
  </si>
  <si>
    <t>Vancouver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</si>
</sst>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F800]dddd\,\ mmmm\ dd\,\ yyyy"/>
    <numFmt numFmtId="166" formatCode="yyyy\-mm\-dd;@"/>
    <numFmt numFmtId="167" formatCode="yyyy/mm/dd;@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 indent="1"/>
    </xf>
    <xf numFmtId="166" fontId="0" fillId="0" borderId="0" xfId="0" applyNumberFormat="1" applyFill="1" applyAlignment="1" applyProtection="1">
      <alignment horizontal="left"/>
    </xf>
    <xf numFmtId="167" fontId="0" fillId="0" borderId="0" xfId="0" applyNumberFormat="1" applyFill="1" applyAlignment="1" applyProtection="1"/>
  </cellXfs>
  <cellStyles count="1">
    <cellStyle name="Normal" xfId="0" builtinId="0"/>
  </cellStyles>
  <dxfs count="3"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6" formatCode="yyyy\-mm\-dd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numFmt numFmtId="166" formatCode="yyyy\-mm\-dd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i Cucleschin" refreshedDate="43797.721635069443" createdVersion="6" refreshedVersion="6" minRefreshableVersion="3" recordCount="7" xr:uid="{60A6FEC8-6519-44A3-A679-92CC8C4B3B28}">
  <cacheSource type="worksheet">
    <worksheetSource ref="A1:F8" sheet="Data"/>
  </cacheSource>
  <cacheFields count="6">
    <cacheField name="From" numFmtId="166">
      <sharedItems containsSemiMixedTypes="0" containsNonDate="0" containsDate="1" containsString="0" minDate="2013-01-01T00:00:00" maxDate="2019-02-02T00:00:00"/>
    </cacheField>
    <cacheField name="To" numFmtId="166">
      <sharedItems containsSemiMixedTypes="0" containsNonDate="0" containsDate="1" containsString="0" minDate="2016-01-01T00:00:00" maxDate="2019-11-28T00:00:00"/>
    </cacheField>
    <cacheField name="City" numFmtId="0">
      <sharedItems/>
    </cacheField>
    <cacheField name="Country" numFmtId="0">
      <sharedItems count="12">
        <s v="Germany"/>
        <s v="Canada"/>
        <s v="USA"/>
        <s v="Italy" u="1"/>
        <s v="Moldova" u="1"/>
        <s v="Spain" u="1"/>
        <s v="Netherlands" u="1"/>
        <s v="Russia" u="1"/>
        <s v="Belgium" u="1"/>
        <s v="Ukraine" u="1"/>
        <s v="Czech Republic" u="1"/>
        <s v="Georgia" u="1"/>
      </sharedItems>
    </cacheField>
    <cacheField name="Reason" numFmtId="0">
      <sharedItems count="17">
        <s v="Undergraduate studies"/>
        <s v="Work permit"/>
        <s v="Tourism"/>
        <s v="Permanent resident"/>
        <s v="Personal (visiting relatives)" u="1"/>
        <s v="Visiting home" u="1"/>
        <s v="Hackathon (programming competition), tourism" u="1"/>
        <s v="Tourism, personal (visiting friends)" u="1"/>
        <s v="Internship" u="1"/>
        <s v="Business meetings / Personal (visiting friends)" u="1"/>
        <s v="Transit (on the way to Georgia), tourism" u="1"/>
        <s v="Internship interviews" u="1"/>
        <s v="Study trip (Earth and Space Sciences)" u="1"/>
        <s v="Business meetings" u="1"/>
        <s v="Morale event" u="1"/>
        <s v="Winter vacation" u="1"/>
        <s v="US visa interview" u="1"/>
      </sharedItems>
    </cacheField>
    <cacheField name="Days" numFmtId="1">
      <sharedItems containsSemiMixedTypes="0" containsString="0" containsNumber="1" containsInteger="1" minValue="32" maxValue="1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i Cucleschin" refreshedDate="43797.72171539352" createdVersion="6" refreshedVersion="6" minRefreshableVersion="3" recordCount="7" xr:uid="{AEFE581C-C27B-4188-8C06-4CEE0447E699}">
  <cacheSource type="worksheet">
    <worksheetSource name="Table1" sheet="Data"/>
  </cacheSource>
  <cacheFields count="6">
    <cacheField name="From" numFmtId="166">
      <sharedItems containsSemiMixedTypes="0" containsNonDate="0" containsDate="1" containsString="0" minDate="2013-01-01T00:00:00" maxDate="2019-02-02T00:00:00"/>
    </cacheField>
    <cacheField name="To" numFmtId="166">
      <sharedItems containsSemiMixedTypes="0" containsNonDate="0" containsDate="1" containsString="0" minDate="2016-01-01T00:00:00" maxDate="2019-11-28T00:00:00"/>
    </cacheField>
    <cacheField name="City" numFmtId="0">
      <sharedItems count="24">
        <s v="Berlin"/>
        <s v="Vancouver"/>
        <s v="Honolulu, HI"/>
        <s v="Kahului, HI" u="1"/>
        <s v="Bellevue, WA" u="1"/>
        <s v="Barcelona" u="1"/>
        <s v="Redmond, WA" u="1"/>
        <s v="Prague" u="1"/>
        <s v="Rome" u="1"/>
        <s v="Kailua-Kona, HI" u="1"/>
        <s v="Munich" u="1"/>
        <s v="Bremen" u="1"/>
        <s v="Kyiv" u="1"/>
        <s v="Chisinau" u="1"/>
        <s v="Amsterdam" u="1"/>
        <s v="Los Angeles, CA" u="1"/>
        <s v="Portland, OR" u="1"/>
        <s v="Harz" u="1"/>
        <s v="San Francisco, CA" u="1"/>
        <s v="Tbilisi" u="1"/>
        <s v="Seattle, WA" u="1"/>
        <s v="Gent" u="1"/>
        <s v="Vancouver, BC" u="1"/>
        <s v="Moscow" u="1"/>
      </sharedItems>
    </cacheField>
    <cacheField name="Country" numFmtId="0">
      <sharedItems count="12">
        <s v="Germany"/>
        <s v="Canada"/>
        <s v="USA"/>
        <s v="Russia" u="1"/>
        <s v="Belgium" u="1"/>
        <s v="Czech Republic" u="1"/>
        <s v="Spain" u="1"/>
        <s v="Netherlands" u="1"/>
        <s v="Italy" u="1"/>
        <s v="Georgia" u="1"/>
        <s v="Ukraine" u="1"/>
        <s v="Moldova" u="1"/>
      </sharedItems>
    </cacheField>
    <cacheField name="Reason" numFmtId="0">
      <sharedItems/>
    </cacheField>
    <cacheField name="Days" numFmtId="1">
      <sharedItems containsSemiMixedTypes="0" containsString="0" containsNumber="1" containsInteger="1" minValue="32" maxValue="1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3-01-01T00:00:00"/>
    <d v="2016-01-01T00:00:00"/>
    <s v="Berlin"/>
    <x v="0"/>
    <x v="0"/>
    <n v="1096"/>
  </r>
  <r>
    <d v="2016-01-01T00:00:00"/>
    <d v="2017-01-01T00:00:00"/>
    <s v="Vancouver"/>
    <x v="1"/>
    <x v="1"/>
    <n v="367"/>
  </r>
  <r>
    <d v="2017-01-01T00:00:00"/>
    <d v="2017-02-01T00:00:00"/>
    <s v="Honolulu, HI"/>
    <x v="2"/>
    <x v="2"/>
    <n v="32"/>
  </r>
  <r>
    <d v="2017-02-01T00:00:00"/>
    <d v="2018-04-01T00:00:00"/>
    <s v="Vancouver"/>
    <x v="1"/>
    <x v="1"/>
    <n v="425"/>
  </r>
  <r>
    <d v="2018-04-01T00:00:00"/>
    <d v="2019-01-01T00:00:00"/>
    <s v="Vancouver"/>
    <x v="1"/>
    <x v="3"/>
    <n v="276"/>
  </r>
  <r>
    <d v="2019-01-01T00:00:00"/>
    <d v="2019-02-01T00:00:00"/>
    <s v="Honolulu, HI"/>
    <x v="2"/>
    <x v="2"/>
    <n v="32"/>
  </r>
  <r>
    <d v="2019-02-01T00:00:00"/>
    <d v="2019-11-27T00:00:00"/>
    <s v="Vancouver"/>
    <x v="1"/>
    <x v="3"/>
    <n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3-01-01T00:00:00"/>
    <d v="2016-01-01T00:00:00"/>
    <x v="0"/>
    <x v="0"/>
    <s v="Undergraduate studies"/>
    <n v="1096"/>
  </r>
  <r>
    <d v="2016-01-01T00:00:00"/>
    <d v="2017-01-01T00:00:00"/>
    <x v="1"/>
    <x v="1"/>
    <s v="Work permit"/>
    <n v="367"/>
  </r>
  <r>
    <d v="2017-01-01T00:00:00"/>
    <d v="2017-02-01T00:00:00"/>
    <x v="2"/>
    <x v="2"/>
    <s v="Tourism"/>
    <n v="32"/>
  </r>
  <r>
    <d v="2017-02-01T00:00:00"/>
    <d v="2018-04-01T00:00:00"/>
    <x v="1"/>
    <x v="1"/>
    <s v="Work permit"/>
    <n v="425"/>
  </r>
  <r>
    <d v="2018-04-01T00:00:00"/>
    <d v="2019-01-01T00:00:00"/>
    <x v="1"/>
    <x v="1"/>
    <s v="Permanent resident"/>
    <n v="276"/>
  </r>
  <r>
    <d v="2019-01-01T00:00:00"/>
    <d v="2019-02-01T00:00:00"/>
    <x v="2"/>
    <x v="2"/>
    <s v="Tourism"/>
    <n v="32"/>
  </r>
  <r>
    <d v="2019-02-01T00:00:00"/>
    <d v="2019-11-27T00:00:00"/>
    <x v="1"/>
    <x v="1"/>
    <s v="Permanent resident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64674-35CB-43D4-8378-1125421D1BA9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numFmtId="14" showAll="0"/>
    <pivotField numFmtId="14" showAll="0"/>
    <pivotField showAll="0"/>
    <pivotField axis="axisPage" showAll="0">
      <items count="13">
        <item m="1" x="8"/>
        <item x="1"/>
        <item m="1" x="10"/>
        <item m="1" x="11"/>
        <item x="0"/>
        <item m="1" x="3"/>
        <item m="1" x="4"/>
        <item m="1" x="6"/>
        <item m="1" x="7"/>
        <item m="1" x="5"/>
        <item m="1" x="9"/>
        <item x="2"/>
        <item t="default"/>
      </items>
    </pivotField>
    <pivotField axis="axisRow" showAll="0">
      <items count="18">
        <item m="1" x="13"/>
        <item m="1" x="9"/>
        <item m="1" x="6"/>
        <item m="1" x="8"/>
        <item m="1" x="11"/>
        <item m="1" x="14"/>
        <item x="3"/>
        <item m="1" x="4"/>
        <item m="1" x="12"/>
        <item x="2"/>
        <item m="1" x="7"/>
        <item m="1" x="10"/>
        <item x="0"/>
        <item m="1" x="16"/>
        <item m="1" x="5"/>
        <item m="1" x="15"/>
        <item x="1"/>
        <item t="default"/>
      </items>
    </pivotField>
    <pivotField dataField="1" numFmtId="1" showAll="0"/>
  </pivotFields>
  <rowFields count="1">
    <field x="4"/>
  </rowFields>
  <rowItems count="3">
    <i>
      <x v="6"/>
    </i>
    <i>
      <x v="16"/>
    </i>
    <i t="grand">
      <x/>
    </i>
  </rowItems>
  <colItems count="1">
    <i/>
  </colItems>
  <pageFields count="1">
    <pageField fld="3" item="1" hier="-1"/>
  </pageFields>
  <dataFields count="1">
    <dataField name="Total day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9A1F6-4555-4348-9A75-56AB821D19CD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8" firstHeaderRow="1" firstDataRow="1" firstDataCol="1"/>
  <pivotFields count="6">
    <pivotField numFmtId="165" showAll="0"/>
    <pivotField numFmtId="165" showAll="0"/>
    <pivotField axis="axisRow" showAll="0">
      <items count="25">
        <item m="1" x="14"/>
        <item m="1" x="5"/>
        <item m="1" x="4"/>
        <item x="0"/>
        <item m="1" x="11"/>
        <item m="1" x="13"/>
        <item m="1" x="21"/>
        <item m="1" x="17"/>
        <item x="2"/>
        <item m="1" x="3"/>
        <item m="1" x="9"/>
        <item m="1" x="12"/>
        <item m="1" x="15"/>
        <item m="1" x="23"/>
        <item m="1" x="10"/>
        <item m="1" x="16"/>
        <item m="1" x="7"/>
        <item m="1" x="6"/>
        <item m="1" x="8"/>
        <item m="1" x="18"/>
        <item m="1" x="20"/>
        <item m="1" x="19"/>
        <item m="1" x="22"/>
        <item x="1"/>
        <item t="default"/>
      </items>
    </pivotField>
    <pivotField axis="axisRow" showAll="0" sortType="descending">
      <items count="13">
        <item m="1" x="4"/>
        <item x="1"/>
        <item m="1" x="5"/>
        <item m="1" x="9"/>
        <item x="0"/>
        <item m="1" x="8"/>
        <item m="1" x="11"/>
        <item m="1" x="7"/>
        <item m="1" x="3"/>
        <item m="1" x="6"/>
        <item m="1"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</pivotFields>
  <rowFields count="2">
    <field x="3"/>
    <field x="2"/>
  </rowFields>
  <rowItems count="7">
    <i>
      <x v="1"/>
    </i>
    <i r="1">
      <x v="23"/>
    </i>
    <i>
      <x v="4"/>
    </i>
    <i r="1">
      <x v="3"/>
    </i>
    <i>
      <x v="11"/>
    </i>
    <i r="1">
      <x v="8"/>
    </i>
    <i t="grand">
      <x/>
    </i>
  </rowItems>
  <colItems count="1">
    <i/>
  </colItems>
  <dataFields count="1">
    <dataField name="Sum of Day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05ABDB-204A-4209-BFEE-723B74FD0F8D}" name="Table1" displayName="Table1" ref="A1:F8" totalsRowShown="0">
  <autoFilter ref="A1:F8" xr:uid="{91793AC9-1669-4B52-B278-550428E09ECB}"/>
  <tableColumns count="6">
    <tableColumn id="1" xr3:uid="{521B9DED-5F40-4B48-8C12-90A8977C5ACD}" name="From" dataDxfId="2"/>
    <tableColumn id="2" xr3:uid="{F73706D6-B1CA-4161-AFAB-FD433F4A9350}" name="To" dataDxfId="1"/>
    <tableColumn id="3" xr3:uid="{E51CBEB4-DA87-44AC-81D4-DF756939CAA2}" name="City"/>
    <tableColumn id="4" xr3:uid="{EE6D4E7D-0209-4BEA-A3EB-EA329C42ABCC}" name="Country"/>
    <tableColumn id="5" xr3:uid="{915C07A2-D72D-4B2E-832A-3F9613E040D9}" name="Reason"/>
    <tableColumn id="6" xr3:uid="{59882A4A-36FE-4013-9F6D-C8EB2BC4A48D}" name="Days" dataDxfId="0">
      <calculatedColumnFormula>B2-A2+1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D19" sqref="D19"/>
    </sheetView>
  </sheetViews>
  <sheetFormatPr defaultRowHeight="15" x14ac:dyDescent="0.25"/>
  <cols>
    <col min="1" max="1" width="15" style="6" customWidth="1"/>
    <col min="2" max="2" width="13.5703125" style="6" customWidth="1"/>
    <col min="3" max="3" width="15.28515625" customWidth="1"/>
    <col min="4" max="4" width="14.85546875" customWidth="1"/>
    <col min="5" max="5" width="27.85546875" customWidth="1"/>
  </cols>
  <sheetData>
    <row r="1" spans="1:6" x14ac:dyDescent="0.25">
      <c r="A1" s="6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6">
        <v>41275</v>
      </c>
      <c r="B2" s="6">
        <v>42370</v>
      </c>
      <c r="C2" t="s">
        <v>9</v>
      </c>
      <c r="D2" t="s">
        <v>6</v>
      </c>
      <c r="E2" t="s">
        <v>7</v>
      </c>
      <c r="F2" s="2">
        <f t="shared" ref="F2" si="0">B2-A2+1</f>
        <v>1096</v>
      </c>
    </row>
    <row r="3" spans="1:6" x14ac:dyDescent="0.25">
      <c r="A3" s="6">
        <v>42370</v>
      </c>
      <c r="B3" s="6">
        <v>42736</v>
      </c>
      <c r="C3" t="s">
        <v>24</v>
      </c>
      <c r="D3" t="s">
        <v>11</v>
      </c>
      <c r="E3" t="s">
        <v>12</v>
      </c>
      <c r="F3" s="2">
        <f>B3-A3+1</f>
        <v>367</v>
      </c>
    </row>
    <row r="4" spans="1:6" x14ac:dyDescent="0.25">
      <c r="A4" s="6">
        <v>42736</v>
      </c>
      <c r="B4" s="6">
        <v>42767</v>
      </c>
      <c r="C4" t="s">
        <v>13</v>
      </c>
      <c r="D4" t="s">
        <v>10</v>
      </c>
      <c r="E4" t="s">
        <v>8</v>
      </c>
      <c r="F4" s="2">
        <f>B4-A4+1</f>
        <v>32</v>
      </c>
    </row>
    <row r="5" spans="1:6" x14ac:dyDescent="0.25">
      <c r="A5" s="6">
        <v>42767</v>
      </c>
      <c r="B5" s="6">
        <v>43191</v>
      </c>
      <c r="C5" t="s">
        <v>24</v>
      </c>
      <c r="D5" t="s">
        <v>11</v>
      </c>
      <c r="E5" t="s">
        <v>12</v>
      </c>
      <c r="F5" s="2">
        <f>B5-A5+1</f>
        <v>425</v>
      </c>
    </row>
    <row r="6" spans="1:6" x14ac:dyDescent="0.25">
      <c r="A6" s="6">
        <v>43191</v>
      </c>
      <c r="B6" s="6">
        <v>43466</v>
      </c>
      <c r="C6" t="s">
        <v>24</v>
      </c>
      <c r="D6" t="s">
        <v>11</v>
      </c>
      <c r="E6" t="s">
        <v>14</v>
      </c>
      <c r="F6" s="2">
        <f>B6-A6+1</f>
        <v>276</v>
      </c>
    </row>
    <row r="7" spans="1:6" x14ac:dyDescent="0.25">
      <c r="A7" s="6">
        <v>43466</v>
      </c>
      <c r="B7" s="6">
        <v>43497</v>
      </c>
      <c r="C7" t="s">
        <v>13</v>
      </c>
      <c r="D7" t="s">
        <v>10</v>
      </c>
      <c r="E7" t="s">
        <v>8</v>
      </c>
      <c r="F7" s="2">
        <f>B7-A7+1</f>
        <v>32</v>
      </c>
    </row>
    <row r="8" spans="1:6" x14ac:dyDescent="0.25">
      <c r="A8" s="6">
        <v>43497</v>
      </c>
      <c r="B8" s="6">
        <f ca="1">TODAY()-1</f>
        <v>43796</v>
      </c>
      <c r="C8" t="s">
        <v>24</v>
      </c>
      <c r="D8" t="s">
        <v>11</v>
      </c>
      <c r="E8" t="s">
        <v>14</v>
      </c>
      <c r="F8" s="2">
        <f ca="1">B8-A8+1</f>
        <v>300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3F76-9551-409C-B024-14DC6EF95AF9}">
  <dimension ref="A1:B13"/>
  <sheetViews>
    <sheetView workbookViewId="0">
      <selection activeCell="B32" sqref="B32"/>
    </sheetView>
  </sheetViews>
  <sheetFormatPr defaultRowHeight="15" x14ac:dyDescent="0.25"/>
  <cols>
    <col min="1" max="1" width="19" bestFit="1" customWidth="1"/>
    <col min="2" max="2" width="14.7109375" customWidth="1"/>
  </cols>
  <sheetData>
    <row r="1" spans="1:2" x14ac:dyDescent="0.25">
      <c r="A1" s="3" t="s">
        <v>3</v>
      </c>
      <c r="B1" t="s">
        <v>11</v>
      </c>
    </row>
    <row r="3" spans="1:2" x14ac:dyDescent="0.25">
      <c r="A3" s="3" t="s">
        <v>15</v>
      </c>
      <c r="B3" t="s">
        <v>16</v>
      </c>
    </row>
    <row r="4" spans="1:2" x14ac:dyDescent="0.25">
      <c r="A4" s="4" t="s">
        <v>14</v>
      </c>
      <c r="B4">
        <v>576</v>
      </c>
    </row>
    <row r="5" spans="1:2" x14ac:dyDescent="0.25">
      <c r="A5" s="4" t="s">
        <v>12</v>
      </c>
      <c r="B5">
        <v>792</v>
      </c>
    </row>
    <row r="6" spans="1:2" x14ac:dyDescent="0.25">
      <c r="A6" s="4" t="s">
        <v>17</v>
      </c>
      <c r="B6">
        <v>1368</v>
      </c>
    </row>
    <row r="8" spans="1:2" x14ac:dyDescent="0.25">
      <c r="A8" s="4" t="s">
        <v>18</v>
      </c>
      <c r="B8" s="1">
        <f>B6/365</f>
        <v>3.7479452054794522</v>
      </c>
    </row>
    <row r="9" spans="1:2" x14ac:dyDescent="0.25">
      <c r="A9" s="4" t="str">
        <f>"----- as PR"</f>
        <v>----- as PR</v>
      </c>
      <c r="B9" s="1">
        <f>B4/365</f>
        <v>1.5780821917808219</v>
      </c>
    </row>
    <row r="10" spans="1:2" x14ac:dyDescent="0.25">
      <c r="A10" s="4" t="s">
        <v>19</v>
      </c>
      <c r="B10">
        <f>MIN(B5/2, 365)+B4</f>
        <v>941</v>
      </c>
    </row>
    <row r="11" spans="1:2" x14ac:dyDescent="0.25">
      <c r="A11" s="4" t="s">
        <v>20</v>
      </c>
      <c r="B11">
        <v>1095</v>
      </c>
    </row>
    <row r="12" spans="1:2" x14ac:dyDescent="0.25">
      <c r="A12" s="4" t="s">
        <v>21</v>
      </c>
      <c r="B12">
        <f>B11-B10</f>
        <v>154</v>
      </c>
    </row>
    <row r="13" spans="1:2" x14ac:dyDescent="0.25">
      <c r="A13" s="4" t="s">
        <v>22</v>
      </c>
      <c r="B13" s="7">
        <f ca="1">TODAY()+B12</f>
        <v>43951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20E6-0427-44F7-A84F-D42422DCD874}">
  <dimension ref="A1:B8"/>
  <sheetViews>
    <sheetView tabSelected="1" workbookViewId="0">
      <selection activeCell="D7" sqref="D7"/>
    </sheetView>
  </sheetViews>
  <sheetFormatPr defaultRowHeight="15" x14ac:dyDescent="0.25"/>
  <cols>
    <col min="1" max="1" width="15.85546875" bestFit="1" customWidth="1"/>
    <col min="2" max="2" width="13.28515625" customWidth="1"/>
  </cols>
  <sheetData>
    <row r="1" spans="1:2" x14ac:dyDescent="0.25">
      <c r="A1" s="3" t="s">
        <v>15</v>
      </c>
      <c r="B1" t="s">
        <v>23</v>
      </c>
    </row>
    <row r="2" spans="1:2" x14ac:dyDescent="0.25">
      <c r="A2" s="4" t="s">
        <v>11</v>
      </c>
      <c r="B2">
        <v>1368</v>
      </c>
    </row>
    <row r="3" spans="1:2" x14ac:dyDescent="0.25">
      <c r="A3" s="5" t="s">
        <v>24</v>
      </c>
      <c r="B3">
        <v>1368</v>
      </c>
    </row>
    <row r="4" spans="1:2" x14ac:dyDescent="0.25">
      <c r="A4" s="4" t="s">
        <v>6</v>
      </c>
      <c r="B4">
        <v>1096</v>
      </c>
    </row>
    <row r="5" spans="1:2" x14ac:dyDescent="0.25">
      <c r="A5" s="5" t="s">
        <v>9</v>
      </c>
      <c r="B5">
        <v>1096</v>
      </c>
    </row>
    <row r="6" spans="1:2" x14ac:dyDescent="0.25">
      <c r="A6" s="4" t="s">
        <v>10</v>
      </c>
      <c r="B6">
        <v>64</v>
      </c>
    </row>
    <row r="7" spans="1:2" x14ac:dyDescent="0.25">
      <c r="A7" s="5" t="s">
        <v>13</v>
      </c>
      <c r="B7">
        <v>64</v>
      </c>
    </row>
    <row r="8" spans="1:2" x14ac:dyDescent="0.25">
      <c r="A8" s="4" t="s">
        <v>17</v>
      </c>
      <c r="B8">
        <v>2528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Canada</vt:lpstr>
      <vt:lpstr>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Dmitrii Cucleschin</dc:creator>
  <cp:keywords/>
  <dc:description/>
  <cp:lastModifiedBy>Dmitrii Cucleschin</cp:lastModifiedBy>
  <cp:revision/>
  <dcterms:created xsi:type="dcterms:W3CDTF">2019-06-03T01:17:16Z</dcterms:created>
  <dcterms:modified xsi:type="dcterms:W3CDTF">2019-11-29T01:20:48Z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dmitc@microsoft.com</vt:lpwstr>
  </property>
  <property fmtid="{D5CDD505-2E9C-101B-9397-08002B2CF9AE}" pid="5" name="MSIP_Label_f42aa342-8706-4288-bd11-ebb85995028c_SetDate">
    <vt:lpwstr>2019-11-29T01:18:10.2616101Z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be49d6cd-ca49-4593-9e1c-b9a3497736ec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