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xr:revisionPtr revIDLastSave="0" documentId="8_{9DB8A13D-7250-44FB-B569-FBB2FEF8A3FC}" xr6:coauthVersionLast="47" xr6:coauthVersionMax="47" xr10:uidLastSave="{00000000-0000-0000-0000-000000000000}"/>
  <bookViews>
    <workbookView xWindow="-108" yWindow="-108" windowWidth="21748" windowHeight="11601" xr2:uid="{3430E317-E1C8-4A4F-9D23-FFEADA8C4AC3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6" i="2"/>
  <c r="I20" i="2"/>
  <c r="B38" i="1" s="1"/>
  <c r="B39" i="1" s="1"/>
  <c r="D26" i="1"/>
  <c r="D21" i="1"/>
  <c r="F20" i="2"/>
  <c r="D17" i="1" s="1"/>
  <c r="B7" i="1"/>
  <c r="D7" i="1" s="1"/>
  <c r="D5" i="1"/>
  <c r="O6" i="1"/>
  <c r="N6" i="1"/>
  <c r="P6" i="1"/>
  <c r="D22" i="1"/>
  <c r="D23" i="1"/>
  <c r="D24" i="1"/>
  <c r="D25" i="1"/>
  <c r="D27" i="1"/>
  <c r="D28" i="1"/>
  <c r="D30" i="1"/>
  <c r="D31" i="1"/>
  <c r="D32" i="1"/>
  <c r="C20" i="2" l="1"/>
  <c r="D15" i="1" s="1"/>
  <c r="B9" i="1"/>
  <c r="D9" i="1" s="1"/>
</calcChain>
</file>

<file path=xl/sharedStrings.xml><?xml version="1.0" encoding="utf-8"?>
<sst xmlns="http://schemas.openxmlformats.org/spreadsheetml/2006/main" count="79" uniqueCount="65">
  <si>
    <r>
      <t>Flight</t>
    </r>
    <r>
      <rPr>
        <sz val="14"/>
        <color rgb="FF000000"/>
        <rFont val="Times New Roman"/>
        <family val="1"/>
      </rPr>
      <t> </t>
    </r>
    <r>
      <rPr>
        <b/>
        <sz val="14"/>
        <color rgb="FF0C64C0"/>
        <rFont val="Times New Roman"/>
        <family val="1"/>
      </rPr>
      <t>1460</t>
    </r>
  </si>
  <si>
    <r>
      <t>Schedule</t>
    </r>
    <r>
      <rPr>
        <sz val="12"/>
        <color rgb="FF000000"/>
        <rFont val="Times New Roman"/>
        <family val="1"/>
      </rPr>
      <t> </t>
    </r>
  </si>
  <si>
    <r>
      <t>Actual</t>
    </r>
    <r>
      <rPr>
        <sz val="11"/>
        <color rgb="FF000000"/>
        <rFont val="Times New Roman"/>
        <family val="1"/>
      </rPr>
      <t> </t>
    </r>
  </si>
  <si>
    <t>Variance </t>
  </si>
  <si>
    <t>Aircraft Arrival </t>
  </si>
  <si>
    <t>Sort Start </t>
  </si>
  <si>
    <t>Sort End </t>
  </si>
  <si>
    <t>X </t>
  </si>
  <si>
    <t>Late aircraft </t>
  </si>
  <si>
    <t>Excess Minisort </t>
  </si>
  <si>
    <t>Weather </t>
  </si>
  <si>
    <t>Late truck </t>
  </si>
  <si>
    <t>Other </t>
  </si>
  <si>
    <t> elay: WP - 0053 minutes</t>
  </si>
  <si>
    <t>Delay: WS - 0045 minutes</t>
  </si>
  <si>
    <t>Delay: W5 - 0008 minutes</t>
  </si>
  <si>
    <t>Delay: ZI - 0001 minutes</t>
  </si>
  <si>
    <t>  </t>
  </si>
  <si>
    <t>Schedule </t>
  </si>
  <si>
    <t>Actual </t>
  </si>
  <si>
    <t>OXD02</t>
  </si>
  <si>
    <t>CVG10 </t>
  </si>
  <si>
    <t>CVG03 </t>
  </si>
  <si>
    <t>FFT02 </t>
  </si>
  <si>
    <t>CVG06 </t>
  </si>
  <si>
    <t>OXD04 </t>
  </si>
  <si>
    <t>LUK01 </t>
  </si>
  <si>
    <t>CVG02 </t>
  </si>
  <si>
    <r>
      <t>Docs </t>
    </r>
    <r>
      <rPr>
        <b/>
        <sz val="11"/>
        <color rgb="FF242424"/>
        <rFont val="Times New Roman"/>
        <family val="1"/>
      </rPr>
      <t>LUK77/CVG77/OXD77/FFT77 </t>
    </r>
  </si>
  <si>
    <r>
      <t>CVG78</t>
    </r>
    <r>
      <rPr>
        <sz val="11"/>
        <color rgb="FF242424"/>
        <rFont val="Times New Roman"/>
        <family val="1"/>
      </rPr>
      <t> (DNCA) </t>
    </r>
  </si>
  <si>
    <r>
      <t>FFT41</t>
    </r>
    <r>
      <rPr>
        <sz val="11"/>
        <color rgb="FF242424"/>
        <rFont val="Times New Roman"/>
        <family val="1"/>
      </rPr>
      <t> (PDJA) </t>
    </r>
  </si>
  <si>
    <t>Other Summary Comments:</t>
  </si>
  <si>
    <t>FO Count: </t>
  </si>
  <si>
    <t>Outbound Flight: N/A</t>
  </si>
  <si>
    <t>Payload: </t>
  </si>
  <si>
    <t>Times: </t>
  </si>
  <si>
    <t>Outbound Truck Routes:</t>
  </si>
  <si>
    <r>
      <t>Root cause of the delay</t>
    </r>
    <r>
      <rPr>
        <sz val="16"/>
        <color rgb="FF000000"/>
        <rFont val="Times New Roman"/>
        <family val="1"/>
      </rPr>
      <t>:</t>
    </r>
  </si>
  <si>
    <r>
      <t>Executive Summary</t>
    </r>
    <r>
      <rPr>
        <sz val="18"/>
        <color rgb="FF000000"/>
        <rFont val="Times New Roman"/>
        <family val="1"/>
      </rPr>
      <t> </t>
    </r>
  </si>
  <si>
    <r>
      <t>Local Sort Plan:</t>
    </r>
    <r>
      <rPr>
        <sz val="16"/>
        <color rgb="FF000000"/>
        <rFont val="Times New Roman"/>
        <family val="1"/>
      </rPr>
      <t> </t>
    </r>
  </si>
  <si>
    <t>lbs</t>
  </si>
  <si>
    <t>Plan=</t>
  </si>
  <si>
    <t>pieces</t>
  </si>
  <si>
    <t>Actual</t>
  </si>
  <si>
    <t xml:space="preserve"> </t>
  </si>
  <si>
    <r>
      <t> </t>
    </r>
    <r>
      <rPr>
        <sz val="11"/>
        <color rgb="FF000000"/>
        <rFont val="Times New Roman"/>
        <family val="1"/>
      </rPr>
      <t>655</t>
    </r>
  </si>
  <si>
    <t>Cans</t>
  </si>
  <si>
    <t>Total</t>
  </si>
  <si>
    <t>Mini Sort</t>
  </si>
  <si>
    <t>Piece Count</t>
  </si>
  <si>
    <t>Total payload</t>
  </si>
  <si>
    <t>Heavyweight</t>
  </si>
  <si>
    <t>Express</t>
  </si>
  <si>
    <t>Heavy Weight</t>
  </si>
  <si>
    <t>FO Cons: </t>
  </si>
  <si>
    <t>Scaled</t>
  </si>
  <si>
    <t>Can weight</t>
  </si>
  <si>
    <t>if</t>
  </si>
  <si>
    <t>if else</t>
  </si>
  <si>
    <t>add</t>
  </si>
  <si>
    <t>trk</t>
  </si>
  <si>
    <t>saa</t>
  </si>
  <si>
    <t>else</t>
  </si>
  <si>
    <t>xyaz</t>
  </si>
  <si>
    <t>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</si>
</sst>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0">
    <font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C64C0"/>
      <name val="Times New Roman"/>
      <family val="1"/>
    </font>
    <font>
      <sz val="12"/>
      <color rgb="FF242424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242424"/>
      <name val="Times New Roman"/>
      <family val="1"/>
    </font>
    <font>
      <sz val="10"/>
      <color rgb="FF242424"/>
      <name val="Inherit"/>
    </font>
    <font>
      <b/>
      <sz val="11"/>
      <color rgb="FF0C64C0"/>
      <name val="Times New Roman"/>
      <family val="1"/>
    </font>
    <font>
      <sz val="11"/>
      <color rgb="FF242424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242424"/>
      <name val="Times New Roman"/>
      <family val="1"/>
    </font>
    <font>
      <u/>
      <sz val="14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6"/>
      <color rgb="FF000000"/>
      <name val="Times New Roman"/>
      <family val="1"/>
    </font>
    <font>
      <u/>
      <sz val="18"/>
      <color rgb="FF000000"/>
      <name val="Times New Roman"/>
      <family val="1"/>
    </font>
    <font>
      <sz val="1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4F8"/>
        <bgColor indexed="64"/>
      </patternFill>
    </fill>
    <fill>
      <patternFill patternType="solid">
        <fgColor rgb="FFED5C5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top" wrapText="1"/>
    </xf>
    <xf numFmtId="0" fontId="8" fillId="0" borderId="0" xfId="0" applyFont="1" applyAlignment="1">
      <alignment vertical="center" wrapText="1"/>
    </xf>
    <xf numFmtId="0" fontId="17" fillId="0" borderId="0" xfId="0" applyFont="1"/>
    <xf numFmtId="0" fontId="3" fillId="0" borderId="0" xfId="0" applyFont="1"/>
    <xf numFmtId="0" fontId="1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0" fontId="10" fillId="2" borderId="4" xfId="0" applyNumberFormat="1" applyFont="1" applyFill="1" applyBorder="1" applyAlignment="1">
      <alignment vertical="center" wrapText="1"/>
    </xf>
    <xf numFmtId="164" fontId="5" fillId="2" borderId="4" xfId="0" applyNumberFormat="1" applyFont="1" applyFill="1" applyBorder="1" applyAlignment="1">
      <alignment vertical="center" wrapText="1"/>
    </xf>
    <xf numFmtId="164" fontId="12" fillId="2" borderId="4" xfId="0" applyNumberFormat="1" applyFont="1" applyFill="1" applyBorder="1" applyAlignment="1">
      <alignment vertical="center" wrapText="1"/>
    </xf>
    <xf numFmtId="164" fontId="14" fillId="2" borderId="4" xfId="0" applyNumberFormat="1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top" wrapText="1"/>
    </xf>
    <xf numFmtId="0" fontId="13" fillId="4" borderId="7" xfId="0" applyFont="1" applyFill="1" applyBorder="1" applyAlignment="1">
      <alignment horizontal="right" vertical="center" wrapText="1"/>
    </xf>
    <xf numFmtId="3" fontId="13" fillId="4" borderId="7" xfId="0" applyNumberFormat="1" applyFont="1" applyFill="1" applyBorder="1" applyAlignment="1">
      <alignment horizontal="right" vertical="center" wrapText="1"/>
    </xf>
    <xf numFmtId="0" fontId="12" fillId="2" borderId="7" xfId="0" applyFont="1" applyFill="1" applyBorder="1" applyAlignment="1">
      <alignment horizontal="right" vertical="center" wrapText="1"/>
    </xf>
    <xf numFmtId="164" fontId="5" fillId="2" borderId="0" xfId="0" applyNumberFormat="1" applyFont="1" applyFill="1" applyBorder="1" applyAlignment="1">
      <alignment vertical="center" wrapText="1"/>
    </xf>
    <xf numFmtId="20" fontId="0" fillId="0" borderId="0" xfId="0" applyNumberFormat="1"/>
    <xf numFmtId="20" fontId="10" fillId="2" borderId="0" xfId="0" applyNumberFormat="1" applyFont="1" applyFill="1" applyBorder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/>
    </xf>
    <xf numFmtId="0" fontId="0" fillId="0" borderId="7" xfId="0" applyBorder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AB21-8AB9-47BD-B84A-6A52D3020813}">
  <dimension ref="A1:P43"/>
  <sheetViews>
    <sheetView tabSelected="1" workbookViewId="0">
      <selection activeCell="E36" sqref="E36"/>
    </sheetView>
  </sheetViews>
  <sheetFormatPr defaultRowHeight="14.15"/>
  <cols>
    <col min="1" max="1" width="32.75" customWidth="1"/>
    <col min="2" max="2" width="12.125" bestFit="1" customWidth="1"/>
    <col min="3" max="3" width="11.75" bestFit="1" customWidth="1"/>
    <col min="4" max="4" width="7.75" bestFit="1" customWidth="1"/>
    <col min="5" max="5" width="9.625" bestFit="1" customWidth="1"/>
    <col min="6" max="6" width="8.375" customWidth="1"/>
    <col min="7" max="7" width="8.875" bestFit="1" customWidth="1"/>
    <col min="9" max="9" width="1.375" bestFit="1" customWidth="1"/>
    <col min="10" max="10" width="6.25" bestFit="1" customWidth="1"/>
    <col min="11" max="11" width="6.75" bestFit="1" customWidth="1"/>
    <col min="12" max="12" width="3.625" bestFit="1" customWidth="1"/>
  </cols>
  <sheetData>
    <row r="1" spans="1:16" ht="23.55">
      <c r="A1" s="17" t="s">
        <v>38</v>
      </c>
    </row>
    <row r="2" spans="1:16" ht="8.1" customHeight="1">
      <c r="A2" s="14" t="s">
        <v>17</v>
      </c>
    </row>
    <row r="3" spans="1:16" ht="21.55" thickBot="1">
      <c r="A3" s="18" t="s">
        <v>39</v>
      </c>
      <c r="N3" s="28"/>
      <c r="O3" s="28"/>
      <c r="P3" s="30"/>
    </row>
    <row r="4" spans="1:16" ht="31.65" thickBot="1">
      <c r="A4" s="1" t="s">
        <v>0</v>
      </c>
      <c r="B4" s="2" t="s">
        <v>1</v>
      </c>
      <c r="C4" s="2" t="s">
        <v>2</v>
      </c>
      <c r="D4" s="2" t="s">
        <v>3</v>
      </c>
      <c r="N4" s="28"/>
      <c r="O4" s="28"/>
      <c r="P4" s="30"/>
    </row>
    <row r="5" spans="1:16" ht="16.149999999999999" thickBot="1">
      <c r="A5" s="3" t="s">
        <v>4</v>
      </c>
      <c r="B5" s="20">
        <v>0.24930555555555556</v>
      </c>
      <c r="C5" s="20">
        <v>0.35486111111111113</v>
      </c>
      <c r="D5" s="19">
        <f>C5-B5</f>
        <v>0.10555555555555557</v>
      </c>
      <c r="N5" s="28"/>
      <c r="O5" s="28"/>
      <c r="P5" s="30"/>
    </row>
    <row r="6" spans="1:16" ht="16.149999999999999" hidden="1" thickBot="1">
      <c r="A6" s="3"/>
      <c r="B6" s="20">
        <v>1.6666666666666666E-2</v>
      </c>
      <c r="C6" s="20"/>
      <c r="D6" s="19"/>
      <c r="N6" s="20">
        <f>SUM(N3:N4)</f>
        <v>0</v>
      </c>
      <c r="O6" s="20">
        <f t="shared" ref="O6:P6" si="0">SUM(O3:O4)</f>
        <v>0</v>
      </c>
      <c r="P6" s="20">
        <f t="shared" si="0"/>
        <v>0</v>
      </c>
    </row>
    <row r="7" spans="1:16" ht="16.149999999999999" thickBot="1">
      <c r="A7" s="3" t="s">
        <v>5</v>
      </c>
      <c r="B7" s="20">
        <f>SUM(B5:B6)</f>
        <v>0.26597222222222222</v>
      </c>
      <c r="C7" s="20">
        <v>6.8749999999999992E-2</v>
      </c>
      <c r="D7" s="19">
        <f>C7-B7</f>
        <v>-0.19722222222222224</v>
      </c>
      <c r="N7" s="28"/>
      <c r="O7" s="28"/>
      <c r="P7" s="28"/>
    </row>
    <row r="8" spans="1:16" hidden="1">
      <c r="B8" s="29">
        <v>1.3888888888888888E-2</v>
      </c>
    </row>
    <row r="9" spans="1:16" ht="16.149999999999999" thickBot="1">
      <c r="A9" s="3" t="s">
        <v>6</v>
      </c>
      <c r="B9" s="20">
        <f>SUM(B7:B8)</f>
        <v>0.27986111111111112</v>
      </c>
      <c r="C9" s="20">
        <v>0.31875000000000003</v>
      </c>
      <c r="D9" s="19">
        <f t="shared" ref="D9" si="1">C9-B9</f>
        <v>3.8888888888888917E-2</v>
      </c>
    </row>
    <row r="10" spans="1:16" ht="8.1" customHeight="1"/>
    <row r="11" spans="1:16" ht="18.2" customHeight="1" thickBot="1">
      <c r="A11" s="16" t="s">
        <v>37</v>
      </c>
    </row>
    <row r="12" spans="1:16" ht="27.8" customHeight="1" thickBot="1">
      <c r="A12" s="4" t="s">
        <v>7</v>
      </c>
      <c r="B12" s="5" t="s">
        <v>8</v>
      </c>
      <c r="C12" s="6" t="s">
        <v>7</v>
      </c>
      <c r="D12" s="5" t="s">
        <v>9</v>
      </c>
      <c r="E12" s="5"/>
      <c r="F12" s="5" t="s">
        <v>10</v>
      </c>
    </row>
    <row r="13" spans="1:16">
      <c r="A13" s="8"/>
      <c r="B13" s="9" t="s">
        <v>11</v>
      </c>
      <c r="C13" s="9"/>
      <c r="D13" s="9"/>
      <c r="E13" s="9"/>
      <c r="F13" s="9" t="s">
        <v>12</v>
      </c>
    </row>
    <row r="14" spans="1:16" ht="15.5">
      <c r="A14" s="23" t="s">
        <v>13</v>
      </c>
      <c r="B14" s="24"/>
      <c r="C14" s="27" t="s">
        <v>41</v>
      </c>
      <c r="D14" s="25">
        <v>6550</v>
      </c>
      <c r="E14" s="23" t="s">
        <v>40</v>
      </c>
      <c r="F14" s="23"/>
    </row>
    <row r="15" spans="1:16" ht="15.5">
      <c r="A15" s="23" t="s">
        <v>14</v>
      </c>
      <c r="B15" s="24"/>
      <c r="C15" s="27" t="s">
        <v>43</v>
      </c>
      <c r="D15" s="26">
        <f>Sheet2!C20</f>
        <v>5374</v>
      </c>
      <c r="E15" s="23"/>
      <c r="F15" s="23"/>
    </row>
    <row r="16" spans="1:16" ht="15.5">
      <c r="A16" s="23" t="s">
        <v>15</v>
      </c>
      <c r="B16" s="24"/>
      <c r="C16" s="27" t="s">
        <v>41</v>
      </c>
      <c r="D16" s="25" t="s">
        <v>45</v>
      </c>
      <c r="E16" s="23" t="s">
        <v>42</v>
      </c>
      <c r="F16" s="23"/>
    </row>
    <row r="17" spans="1:9" ht="15.5">
      <c r="A17" s="23" t="s">
        <v>16</v>
      </c>
      <c r="B17" s="24"/>
      <c r="C17" s="27" t="s">
        <v>43</v>
      </c>
      <c r="D17" s="25">
        <f>Sheet2!F20</f>
        <v>1160</v>
      </c>
      <c r="E17" s="23"/>
      <c r="F17" s="23"/>
    </row>
    <row r="18" spans="1:9" ht="7.4" customHeight="1">
      <c r="I18" t="s">
        <v>44</v>
      </c>
    </row>
    <row r="19" spans="1:9" ht="21.55" thickBot="1">
      <c r="A19" s="15" t="s">
        <v>36</v>
      </c>
    </row>
    <row r="20" spans="1:9" ht="28.95" thickBot="1">
      <c r="A20" s="10" t="s">
        <v>17</v>
      </c>
      <c r="B20" s="11" t="s">
        <v>18</v>
      </c>
      <c r="C20" s="11" t="s">
        <v>19</v>
      </c>
      <c r="D20" s="11" t="s">
        <v>3</v>
      </c>
    </row>
    <row r="21" spans="1:9" ht="16.149999999999999" thickBot="1">
      <c r="A21" s="12" t="s">
        <v>20</v>
      </c>
      <c r="B21" s="21">
        <v>0.27430555555555552</v>
      </c>
      <c r="C21" s="20">
        <v>0.27777777777777779</v>
      </c>
      <c r="D21" s="19">
        <f>C21-B21</f>
        <v>3.4722222222222654E-3</v>
      </c>
    </row>
    <row r="22" spans="1:9" ht="16.149999999999999" thickBot="1">
      <c r="A22" s="12" t="s">
        <v>21</v>
      </c>
      <c r="B22" s="21">
        <v>0.30902777777777779</v>
      </c>
      <c r="C22" s="20">
        <v>0.31597222222222221</v>
      </c>
      <c r="D22" s="19">
        <f t="shared" ref="D22:D32" si="2">C22-B22</f>
        <v>6.9444444444444198E-3</v>
      </c>
    </row>
    <row r="23" spans="1:9" ht="16.149999999999999" thickBot="1">
      <c r="A23" s="12" t="s">
        <v>22</v>
      </c>
      <c r="B23" s="21">
        <v>0.28125</v>
      </c>
      <c r="C23" s="20">
        <v>0.28472222222222221</v>
      </c>
      <c r="D23" s="19">
        <f t="shared" si="2"/>
        <v>3.4722222222222099E-3</v>
      </c>
    </row>
    <row r="24" spans="1:9" ht="16.149999999999999" thickBot="1">
      <c r="A24" s="12" t="s">
        <v>23</v>
      </c>
      <c r="B24" s="21">
        <v>0.30208333333333331</v>
      </c>
      <c r="C24" s="20">
        <v>0.33333333333333331</v>
      </c>
      <c r="D24" s="19">
        <f t="shared" si="2"/>
        <v>3.125E-2</v>
      </c>
    </row>
    <row r="25" spans="1:9" ht="16.149999999999999" thickBot="1">
      <c r="A25" s="12" t="s">
        <v>24</v>
      </c>
      <c r="B25" s="21">
        <v>0.28819444444444448</v>
      </c>
      <c r="C25" s="20">
        <v>0.27083333333333331</v>
      </c>
      <c r="D25" s="19">
        <f t="shared" si="2"/>
        <v>-1.736111111111116E-2</v>
      </c>
    </row>
    <row r="26" spans="1:9" ht="16.149999999999999" thickBot="1">
      <c r="A26" s="12" t="s">
        <v>25</v>
      </c>
      <c r="B26" s="21">
        <v>0.29166666666666669</v>
      </c>
      <c r="C26" s="20"/>
      <c r="D26" s="19">
        <f>C26-B26</f>
        <v>-0.29166666666666669</v>
      </c>
    </row>
    <row r="27" spans="1:9" ht="16.149999999999999" thickBot="1">
      <c r="A27" s="12" t="s">
        <v>26</v>
      </c>
      <c r="B27" s="21">
        <v>0.2986111111111111</v>
      </c>
      <c r="C27" s="20"/>
      <c r="D27" s="19">
        <f t="shared" si="2"/>
        <v>-0.2986111111111111</v>
      </c>
    </row>
    <row r="28" spans="1:9" ht="16.149999999999999" thickBot="1">
      <c r="A28" s="12" t="s">
        <v>27</v>
      </c>
      <c r="B28" s="21">
        <v>0.2951388888888889</v>
      </c>
      <c r="C28" s="20"/>
      <c r="D28" s="19">
        <f t="shared" si="2"/>
        <v>-0.2951388888888889</v>
      </c>
    </row>
    <row r="29" spans="1:9" ht="9.4499999999999993" customHeight="1" thickBot="1">
      <c r="A29" s="13"/>
      <c r="B29" s="22"/>
      <c r="C29" s="20"/>
      <c r="D29" s="19"/>
    </row>
    <row r="30" spans="1:9" ht="16.850000000000001" customHeight="1" thickBot="1">
      <c r="A30" s="7" t="s">
        <v>28</v>
      </c>
      <c r="B30" s="21">
        <v>0.27083333333333331</v>
      </c>
      <c r="C30" s="20"/>
      <c r="D30" s="19">
        <f t="shared" si="2"/>
        <v>-0.27083333333333331</v>
      </c>
    </row>
    <row r="31" spans="1:9" ht="16.149999999999999" thickBot="1">
      <c r="A31" s="12" t="s">
        <v>29</v>
      </c>
      <c r="B31" s="21">
        <v>0.29166666666666669</v>
      </c>
      <c r="C31" s="20"/>
      <c r="D31" s="19">
        <f t="shared" si="2"/>
        <v>-0.29166666666666669</v>
      </c>
    </row>
    <row r="32" spans="1:9" ht="16.149999999999999" thickBot="1">
      <c r="A32" s="12" t="s">
        <v>30</v>
      </c>
      <c r="B32" s="21">
        <v>0.30555555555555552</v>
      </c>
      <c r="C32" s="20"/>
      <c r="D32" s="19">
        <f t="shared" si="2"/>
        <v>-0.30555555555555552</v>
      </c>
    </row>
    <row r="33" spans="1:3" ht="7.4" customHeight="1"/>
    <row r="34" spans="1:3" ht="18.2">
      <c r="A34" s="33" t="s">
        <v>31</v>
      </c>
      <c r="B34" s="33"/>
    </row>
    <row r="35" spans="1:3" ht="14.15" customHeight="1">
      <c r="A35" s="31" t="s">
        <v>32</v>
      </c>
    </row>
    <row r="36" spans="1:3">
      <c r="A36" s="31" t="s">
        <v>54</v>
      </c>
      <c r="B36" s="36">
        <v>305306367667</v>
      </c>
      <c r="C36" s="36"/>
    </row>
    <row r="37" spans="1:3">
      <c r="A37" s="31" t="s">
        <v>50</v>
      </c>
      <c r="B37" s="35">
        <v>43372</v>
      </c>
    </row>
    <row r="38" spans="1:3">
      <c r="A38" s="31" t="s">
        <v>51</v>
      </c>
      <c r="B38" s="35">
        <f>Sheet2!I20</f>
        <v>10074</v>
      </c>
    </row>
    <row r="39" spans="1:3">
      <c r="A39" s="31" t="s">
        <v>52</v>
      </c>
      <c r="B39" s="35">
        <f>B37-B38</f>
        <v>33298</v>
      </c>
    </row>
    <row r="40" spans="1:3" ht="7.4" customHeight="1">
      <c r="A40" s="32"/>
    </row>
    <row r="41" spans="1:3">
      <c r="A41" s="31" t="s">
        <v>33</v>
      </c>
    </row>
    <row r="42" spans="1:3">
      <c r="A42" s="31" t="s">
        <v>34</v>
      </c>
    </row>
    <row r="43" spans="1:3">
      <c r="A43" s="31" t="s">
        <v>35</v>
      </c>
    </row>
  </sheetData>
  <mergeCells count="1">
    <mergeCell ref="B36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1F96-2406-47C4-BEFC-BA1CDFD9D8BD}">
  <dimension ref="A2:O20"/>
  <sheetViews>
    <sheetView workbookViewId="0">
      <selection activeCell="B8" sqref="B8"/>
    </sheetView>
  </sheetViews>
  <sheetFormatPr defaultRowHeight="14.15"/>
  <cols>
    <col min="1" max="1" width="10" bestFit="1" customWidth="1"/>
    <col min="4" max="4" width="4.25" customWidth="1"/>
    <col min="7" max="7" width="3.5" customWidth="1"/>
  </cols>
  <sheetData>
    <row r="2" spans="1:15">
      <c r="A2" t="s">
        <v>56</v>
      </c>
      <c r="B2">
        <v>573</v>
      </c>
    </row>
    <row r="4" spans="1:15">
      <c r="A4" s="34" t="s">
        <v>48</v>
      </c>
      <c r="B4" s="34"/>
      <c r="C4" s="34"/>
      <c r="E4" s="34" t="s">
        <v>49</v>
      </c>
      <c r="F4" s="34"/>
      <c r="H4" s="34" t="s">
        <v>53</v>
      </c>
      <c r="I4" s="34"/>
    </row>
    <row r="5" spans="1:15">
      <c r="A5" s="34" t="s">
        <v>46</v>
      </c>
      <c r="B5" s="34" t="s">
        <v>55</v>
      </c>
      <c r="C5" s="34" t="s">
        <v>43</v>
      </c>
      <c r="E5" s="34" t="s">
        <v>46</v>
      </c>
      <c r="F5" s="34"/>
      <c r="H5" s="34" t="s">
        <v>46</v>
      </c>
      <c r="I5" s="34"/>
      <c r="M5" t="s">
        <v>57</v>
      </c>
      <c r="N5" t="s">
        <v>59</v>
      </c>
      <c r="O5">
        <v>573</v>
      </c>
    </row>
    <row r="6" spans="1:15">
      <c r="A6" s="34" t="s">
        <v>64</v>
      </c>
      <c r="B6" s="34">
        <v>1550</v>
      </c>
      <c r="C6" s="34">
        <f>IF(B6&gt;0,B6-$B$2,0)</f>
        <v>977</v>
      </c>
      <c r="E6" s="34">
        <v>1</v>
      </c>
      <c r="F6" s="34">
        <v>500</v>
      </c>
      <c r="H6" s="34">
        <v>1</v>
      </c>
      <c r="I6" s="34">
        <v>1250</v>
      </c>
      <c r="M6" t="s">
        <v>58</v>
      </c>
      <c r="N6" t="s">
        <v>60</v>
      </c>
      <c r="O6">
        <v>800</v>
      </c>
    </row>
    <row r="7" spans="1:15">
      <c r="A7" s="34" t="s">
        <v>60</v>
      </c>
      <c r="B7" s="34">
        <v>5487</v>
      </c>
      <c r="C7" s="34">
        <f t="shared" ref="C7:C19" si="0">IF(B7&gt;0,B7-$B$2,0)</f>
        <v>4914</v>
      </c>
      <c r="E7" s="34">
        <v>2</v>
      </c>
      <c r="F7" s="34">
        <v>410</v>
      </c>
      <c r="H7" s="34">
        <v>2</v>
      </c>
      <c r="I7" s="34">
        <v>1934</v>
      </c>
      <c r="M7" t="s">
        <v>58</v>
      </c>
      <c r="N7" t="s">
        <v>61</v>
      </c>
      <c r="O7">
        <v>600</v>
      </c>
    </row>
    <row r="8" spans="1:15">
      <c r="A8" s="34" t="s">
        <v>64</v>
      </c>
      <c r="B8" s="34"/>
      <c r="C8" s="34">
        <f t="shared" si="0"/>
        <v>0</v>
      </c>
      <c r="E8" s="34">
        <v>3</v>
      </c>
      <c r="F8" s="34">
        <v>250</v>
      </c>
      <c r="H8" s="34">
        <v>3</v>
      </c>
      <c r="I8" s="34">
        <v>2870</v>
      </c>
      <c r="M8" t="s">
        <v>62</v>
      </c>
      <c r="N8" t="s">
        <v>63</v>
      </c>
      <c r="O8">
        <v>573</v>
      </c>
    </row>
    <row r="9" spans="1:15">
      <c r="A9" s="34" t="s">
        <v>61</v>
      </c>
      <c r="B9" s="34"/>
      <c r="C9" s="34">
        <f t="shared" si="0"/>
        <v>0</v>
      </c>
      <c r="E9" s="34">
        <v>4</v>
      </c>
      <c r="F9" s="34"/>
      <c r="H9" s="34">
        <v>4</v>
      </c>
      <c r="I9" s="34">
        <v>1850</v>
      </c>
    </row>
    <row r="10" spans="1:15">
      <c r="A10" s="34">
        <v>5</v>
      </c>
      <c r="B10" s="34"/>
      <c r="C10" s="34">
        <f t="shared" si="0"/>
        <v>0</v>
      </c>
      <c r="E10" s="34">
        <v>5</v>
      </c>
      <c r="F10" s="34"/>
      <c r="H10" s="34">
        <v>5</v>
      </c>
      <c r="I10" s="34">
        <v>2170</v>
      </c>
    </row>
    <row r="11" spans="1:15">
      <c r="A11" s="34">
        <v>6</v>
      </c>
      <c r="B11" s="34">
        <v>56</v>
      </c>
      <c r="C11" s="34">
        <f t="shared" si="0"/>
        <v>-517</v>
      </c>
      <c r="E11" s="34">
        <v>6</v>
      </c>
      <c r="F11" s="34"/>
      <c r="H11" s="34">
        <v>6</v>
      </c>
      <c r="I11" s="34"/>
    </row>
    <row r="12" spans="1:15">
      <c r="A12" s="34">
        <v>7</v>
      </c>
      <c r="B12" s="34"/>
      <c r="C12" s="34">
        <f t="shared" si="0"/>
        <v>0</v>
      </c>
      <c r="E12" s="34">
        <v>7</v>
      </c>
      <c r="F12" s="34"/>
      <c r="H12" s="34">
        <v>7</v>
      </c>
      <c r="I12" s="34"/>
    </row>
    <row r="13" spans="1:15">
      <c r="A13" s="34">
        <v>8</v>
      </c>
      <c r="B13" s="34"/>
      <c r="C13" s="34">
        <f t="shared" si="0"/>
        <v>0</v>
      </c>
      <c r="E13" s="34">
        <v>8</v>
      </c>
      <c r="F13" s="34"/>
      <c r="H13" s="34">
        <v>8</v>
      </c>
      <c r="I13" s="34"/>
    </row>
    <row r="14" spans="1:15">
      <c r="A14" s="34">
        <v>9</v>
      </c>
      <c r="B14" s="34"/>
      <c r="C14" s="34">
        <f t="shared" si="0"/>
        <v>0</v>
      </c>
      <c r="E14" s="34">
        <v>9</v>
      </c>
      <c r="F14" s="34"/>
      <c r="H14" s="34">
        <v>9</v>
      </c>
      <c r="I14" s="34"/>
    </row>
    <row r="15" spans="1:15">
      <c r="A15" s="34">
        <v>10</v>
      </c>
      <c r="B15" s="34"/>
      <c r="C15" s="34">
        <f t="shared" si="0"/>
        <v>0</v>
      </c>
      <c r="E15" s="34">
        <v>10</v>
      </c>
      <c r="F15" s="34"/>
      <c r="H15" s="34">
        <v>10</v>
      </c>
      <c r="I15" s="34"/>
    </row>
    <row r="16" spans="1:15">
      <c r="A16" s="34">
        <v>11</v>
      </c>
      <c r="B16" s="34"/>
      <c r="C16" s="34">
        <f t="shared" si="0"/>
        <v>0</v>
      </c>
      <c r="E16" s="34">
        <v>11</v>
      </c>
      <c r="F16" s="34"/>
      <c r="H16" s="34">
        <v>11</v>
      </c>
      <c r="I16" s="34"/>
    </row>
    <row r="17" spans="1:9">
      <c r="A17" s="34">
        <v>12</v>
      </c>
      <c r="B17" s="34"/>
      <c r="C17" s="34">
        <f t="shared" si="0"/>
        <v>0</v>
      </c>
      <c r="E17" s="34">
        <v>12</v>
      </c>
      <c r="F17" s="34"/>
      <c r="H17" s="34">
        <v>12</v>
      </c>
      <c r="I17" s="34"/>
    </row>
    <row r="18" spans="1:9">
      <c r="A18" s="34">
        <v>13</v>
      </c>
      <c r="B18" s="34"/>
      <c r="C18" s="34">
        <f t="shared" si="0"/>
        <v>0</v>
      </c>
      <c r="E18" s="34">
        <v>13</v>
      </c>
      <c r="F18" s="34"/>
      <c r="H18" s="34">
        <v>13</v>
      </c>
      <c r="I18" s="34"/>
    </row>
    <row r="19" spans="1:9">
      <c r="A19" s="34">
        <v>14</v>
      </c>
      <c r="B19" s="34"/>
      <c r="C19" s="34">
        <f t="shared" si="0"/>
        <v>0</v>
      </c>
      <c r="E19" s="34">
        <v>14</v>
      </c>
      <c r="F19" s="34"/>
      <c r="H19" s="34">
        <v>14</v>
      </c>
      <c r="I19" s="34"/>
    </row>
    <row r="20" spans="1:9">
      <c r="A20" s="34" t="s">
        <v>47</v>
      </c>
      <c r="B20" s="34"/>
      <c r="C20" s="34">
        <f>SUM(C6:C19)</f>
        <v>5374</v>
      </c>
      <c r="E20" s="34" t="s">
        <v>47</v>
      </c>
      <c r="F20" s="34">
        <f>SUM(F6:F19)</f>
        <v>1160</v>
      </c>
      <c r="H20" s="34" t="s">
        <v>47</v>
      </c>
      <c r="I20" s="34">
        <f>SUM(I6:I19)</f>
        <v>10074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Wessel</dc:creator>
  <cp:lastModifiedBy>Nicole Wessel</cp:lastModifiedBy>
  <cp:lastPrinted>2024-01-10T12:58:38Z</cp:lastPrinted>
  <dcterms:created xsi:type="dcterms:W3CDTF">2024-01-10T10:56:08Z</dcterms:created>
  <dcterms:modified xsi:type="dcterms:W3CDTF">2024-01-24T13:43:09Z</dcterms:modified>
</cp:coreProperties>
</file>