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igg\Documents\Github\WM_Baja_DA\Offboard\Matlab Software\"/>
    </mc:Choice>
  </mc:AlternateContent>
  <bookViews>
    <workbookView xWindow="0" yWindow="0" windowWidth="11364" windowHeight="8250"/>
  </bookViews>
  <sheets>
    <sheet name="DATALOG" sheetId="1" r:id="rId1"/>
  </sheets>
  <calcPr calcId="0"/>
</workbook>
</file>

<file path=xl/calcChain.xml><?xml version="1.0" encoding="utf-8"?>
<calcChain xmlns="http://schemas.openxmlformats.org/spreadsheetml/2006/main">
  <c r="N10" i="1" l="1"/>
  <c r="L8" i="1"/>
  <c r="K8" i="1"/>
  <c r="L6" i="1"/>
  <c r="K6" i="1"/>
  <c r="N12" i="1" s="1"/>
  <c r="K14" i="1"/>
  <c r="H21" i="1" s="1"/>
  <c r="H8" i="1" l="1"/>
  <c r="H16" i="1"/>
  <c r="H9" i="1"/>
  <c r="H17" i="1"/>
  <c r="H2" i="1"/>
  <c r="H10" i="1"/>
  <c r="H18" i="1"/>
  <c r="H3" i="1"/>
  <c r="H11" i="1"/>
  <c r="H19" i="1"/>
  <c r="H6" i="1"/>
  <c r="H14" i="1"/>
  <c r="H7" i="1"/>
  <c r="H15" i="1"/>
  <c r="H4" i="1"/>
  <c r="H12" i="1"/>
  <c r="H20" i="1"/>
  <c r="H5" i="1"/>
  <c r="H13" i="1"/>
  <c r="M8" i="1"/>
  <c r="M6" i="1"/>
  <c r="K10" i="1" l="1"/>
  <c r="N11" i="1" s="1"/>
  <c r="O12" i="1" s="1"/>
  <c r="N13" i="1" s="1"/>
  <c r="K11" i="1" s="1"/>
  <c r="K12" i="1"/>
</calcChain>
</file>

<file path=xl/sharedStrings.xml><?xml version="1.0" encoding="utf-8"?>
<sst xmlns="http://schemas.openxmlformats.org/spreadsheetml/2006/main" count="69" uniqueCount="24">
  <si>
    <t xml:space="preserve"> Thermistor_0</t>
  </si>
  <si>
    <t xml:space="preserve"> </t>
  </si>
  <si>
    <t>b</t>
  </si>
  <si>
    <t>Slope</t>
  </si>
  <si>
    <t>Rl</t>
  </si>
  <si>
    <t>TL</t>
  </si>
  <si>
    <t>TH</t>
  </si>
  <si>
    <t>RH-RL</t>
  </si>
  <si>
    <t>TL-TH</t>
  </si>
  <si>
    <t>B</t>
  </si>
  <si>
    <t>MX+B</t>
  </si>
  <si>
    <t>x</t>
  </si>
  <si>
    <t>y</t>
  </si>
  <si>
    <t>Resistance Value</t>
  </si>
  <si>
    <t>Y</t>
  </si>
  <si>
    <t>X</t>
  </si>
  <si>
    <t>Resistance</t>
  </si>
  <si>
    <t>RH</t>
  </si>
  <si>
    <t>Difference</t>
  </si>
  <si>
    <t>Farenheit</t>
  </si>
  <si>
    <t>m</t>
  </si>
  <si>
    <t>Loop ID</t>
  </si>
  <si>
    <t>Thermistor Num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</si>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</sst>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Degrees/Resistance</a:t>
            </a:r>
          </a:p>
        </c:rich>
      </c:tx>
      <c:layout>
        <c:manualLayout>
          <c:xMode val="edge"/>
          <c:yMode val="edge"/>
          <c:x val="0.336847112860892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DATALOG!$G$1</c:f>
              <c:strCache>
                <c:ptCount val="1"/>
                <c:pt idx="0">
                  <c:v>Farenheit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DATALOG!$F$2:$F$21</c:f>
              <c:numCache>
                <c:formatCode>General</c:formatCode>
                <c:ptCount val="20"/>
                <c:pt idx="0">
                  <c:v>8783</c:v>
                </c:pt>
                <c:pt idx="1">
                  <c:v>11949</c:v>
                </c:pt>
                <c:pt idx="2">
                  <c:v>14584</c:v>
                </c:pt>
                <c:pt idx="3">
                  <c:v>17907</c:v>
                </c:pt>
                <c:pt idx="4">
                  <c:v>22111</c:v>
                </c:pt>
                <c:pt idx="5">
                  <c:v>27481</c:v>
                </c:pt>
                <c:pt idx="6">
                  <c:v>34376</c:v>
                </c:pt>
                <c:pt idx="7">
                  <c:v>43273</c:v>
                </c:pt>
                <c:pt idx="8">
                  <c:v>54878</c:v>
                </c:pt>
                <c:pt idx="9">
                  <c:v>70076</c:v>
                </c:pt>
                <c:pt idx="10">
                  <c:v>90208</c:v>
                </c:pt>
                <c:pt idx="11">
                  <c:v>117000</c:v>
                </c:pt>
                <c:pt idx="12">
                  <c:v>153092</c:v>
                </c:pt>
                <c:pt idx="13">
                  <c:v>201971</c:v>
                </c:pt>
                <c:pt idx="14">
                  <c:v>269035</c:v>
                </c:pt>
                <c:pt idx="15">
                  <c:v>361813</c:v>
                </c:pt>
                <c:pt idx="16">
                  <c:v>491217</c:v>
                </c:pt>
                <c:pt idx="17">
                  <c:v>674319</c:v>
                </c:pt>
                <c:pt idx="18">
                  <c:v>935383</c:v>
                </c:pt>
                <c:pt idx="19">
                  <c:v>1000019</c:v>
                </c:pt>
              </c:numCache>
            </c:numRef>
          </c:cat>
          <c:val>
            <c:numRef>
              <c:f>DATALOG!$G$2:$G$21</c:f>
              <c:numCache>
                <c:formatCode>General</c:formatCode>
                <c:ptCount val="20"/>
                <c:pt idx="0">
                  <c:v>187</c:v>
                </c:pt>
                <c:pt idx="1">
                  <c:v>171</c:v>
                </c:pt>
                <c:pt idx="2">
                  <c:v>161</c:v>
                </c:pt>
                <c:pt idx="3">
                  <c:v>151</c:v>
                </c:pt>
                <c:pt idx="4">
                  <c:v>141</c:v>
                </c:pt>
                <c:pt idx="5">
                  <c:v>131</c:v>
                </c:pt>
                <c:pt idx="6">
                  <c:v>121</c:v>
                </c:pt>
                <c:pt idx="7">
                  <c:v>111</c:v>
                </c:pt>
                <c:pt idx="8">
                  <c:v>101</c:v>
                </c:pt>
                <c:pt idx="9">
                  <c:v>91</c:v>
                </c:pt>
                <c:pt idx="10">
                  <c:v>81</c:v>
                </c:pt>
                <c:pt idx="11">
                  <c:v>71</c:v>
                </c:pt>
                <c:pt idx="12">
                  <c:v>61</c:v>
                </c:pt>
                <c:pt idx="13">
                  <c:v>51</c:v>
                </c:pt>
                <c:pt idx="14">
                  <c:v>41</c:v>
                </c:pt>
                <c:pt idx="15">
                  <c:v>31</c:v>
                </c:pt>
                <c:pt idx="16">
                  <c:v>21</c:v>
                </c:pt>
                <c:pt idx="17">
                  <c:v>11</c:v>
                </c:pt>
                <c:pt idx="18">
                  <c:v>1</c:v>
                </c:pt>
                <c:pt idx="1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9-4EB1-B8B8-043281F15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74144"/>
        <c:axId val="427265944"/>
      </c:lineChart>
      <c:catAx>
        <c:axId val="4272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(Ohms)</a:t>
                </a:r>
              </a:p>
            </c:rich>
          </c:tx>
          <c:layout>
            <c:manualLayout>
              <c:xMode val="edge"/>
              <c:yMode val="edge"/>
              <c:x val="0.4409986876640420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65944"/>
        <c:crosses val="autoZero"/>
        <c:auto val="1"/>
        <c:lblAlgn val="ctr"/>
        <c:lblOffset val="100"/>
        <c:noMultiLvlLbl val="0"/>
      </c:catAx>
      <c:valAx>
        <c:axId val="4272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(Farenheit)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621030</xdr:colOff>
      <xdr:row>15</xdr:row>
      <xdr:rowOff>9525</xdr:rowOff>
    </xdr:from>
    <xdr:to>
      <xdr:col>15</xdr:col>
      <xdr:colOff>308610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74838-DEAE-46A6-8E9F-1E158C91E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B5" sqref="B5"/>
    </sheetView>
  </sheetViews>
  <sheetFormatPr defaultRowHeight="14.4" x14ac:dyDescent="0.55000000000000004"/>
  <cols>
    <col min="1" max="1" width="6.83984375" style="1" bestFit="1" customWidth="1"/>
    <col min="2" max="2" width="14" style="1" bestFit="1" customWidth="1"/>
    <col min="3" max="3" width="6.9453125" style="1" bestFit="1" customWidth="1"/>
    <col min="4" max="4" width="9.68359375" style="1" bestFit="1" customWidth="1"/>
    <col min="5" max="5" width="1.1015625" style="1" bestFit="1" customWidth="1"/>
    <col min="6" max="6" width="9.3125" style="1" bestFit="1" customWidth="1"/>
    <col min="7" max="7" width="8.47265625" style="1" bestFit="1" customWidth="1"/>
    <col min="8" max="8" width="9.68359375" style="1" bestFit="1" customWidth="1"/>
    <col min="9" max="9" width="8.83984375" style="11"/>
    <col min="10" max="10" width="14.41796875" style="1" bestFit="1" customWidth="1"/>
    <col min="11" max="11" width="12.26171875" style="1" bestFit="1" customWidth="1"/>
    <col min="12" max="12" width="6.68359375" style="1" bestFit="1" customWidth="1"/>
    <col min="13" max="13" width="5.68359375" style="1" bestFit="1" customWidth="1"/>
    <col min="14" max="15" width="12.26171875" style="1" bestFit="1" customWidth="1"/>
    <col min="16" max="16384" width="8.83984375" style="1"/>
  </cols>
  <sheetData>
    <row r="1" spans="1:15" x14ac:dyDescent="0.55000000000000004">
      <c r="A1" s="13" t="s">
        <v>21</v>
      </c>
      <c r="B1" s="13" t="s">
        <v>22</v>
      </c>
      <c r="C1" s="13" t="s">
        <v>23</v>
      </c>
      <c r="D1" s="13" t="s">
        <v>16</v>
      </c>
      <c r="E1" s="1" t="s">
        <v>1</v>
      </c>
      <c r="F1" s="13" t="s">
        <v>16</v>
      </c>
      <c r="G1" s="13" t="s">
        <v>19</v>
      </c>
      <c r="H1" s="13" t="s">
        <v>18</v>
      </c>
    </row>
    <row r="2" spans="1:15" x14ac:dyDescent="0.55000000000000004">
      <c r="A2" s="6">
        <v>0</v>
      </c>
      <c r="B2" s="6" t="s">
        <v>0</v>
      </c>
      <c r="C2" s="6">
        <v>4.67</v>
      </c>
      <c r="D2" s="6">
        <v>102417.64</v>
      </c>
      <c r="E2" s="1" t="s">
        <v>1</v>
      </c>
      <c r="F2" s="4">
        <v>8783</v>
      </c>
      <c r="G2" s="4">
        <v>187</v>
      </c>
      <c r="H2" s="12">
        <f>F2-$K$14</f>
        <v>-93634.64</v>
      </c>
    </row>
    <row r="3" spans="1:15" x14ac:dyDescent="0.55000000000000004">
      <c r="A3" s="4">
        <v>1</v>
      </c>
      <c r="B3" s="4" t="s">
        <v>0</v>
      </c>
      <c r="C3" s="4">
        <v>4.68</v>
      </c>
      <c r="D3" s="4">
        <v>103584.33</v>
      </c>
      <c r="E3" s="1" t="s">
        <v>1</v>
      </c>
      <c r="F3" s="4">
        <v>11949</v>
      </c>
      <c r="G3" s="4">
        <v>171</v>
      </c>
      <c r="H3" s="12">
        <f>F3-$K$14</f>
        <v>-90468.64</v>
      </c>
    </row>
    <row r="4" spans="1:15" x14ac:dyDescent="0.55000000000000004">
      <c r="A4" s="4">
        <v>2</v>
      </c>
      <c r="B4" s="4" t="s">
        <v>0</v>
      </c>
      <c r="C4" s="4">
        <v>4.68</v>
      </c>
      <c r="D4" s="4">
        <v>103585.53</v>
      </c>
      <c r="E4" s="1" t="s">
        <v>1</v>
      </c>
      <c r="F4" s="4">
        <v>14584</v>
      </c>
      <c r="G4" s="4">
        <v>161</v>
      </c>
      <c r="H4" s="12">
        <f>F4-$K$14</f>
        <v>-87833.64</v>
      </c>
    </row>
    <row r="5" spans="1:15" x14ac:dyDescent="0.55000000000000004">
      <c r="A5" s="4">
        <v>3</v>
      </c>
      <c r="B5" s="4" t="s">
        <v>0</v>
      </c>
      <c r="C5" s="4">
        <v>4.68</v>
      </c>
      <c r="D5" s="4">
        <v>103585.53</v>
      </c>
      <c r="E5" s="1" t="s">
        <v>1</v>
      </c>
      <c r="F5" s="4">
        <v>17907</v>
      </c>
      <c r="G5" s="4">
        <v>151</v>
      </c>
      <c r="H5" s="12">
        <f>F5-$K$14</f>
        <v>-84510.64</v>
      </c>
      <c r="J5" s="2" t="s">
        <v>15</v>
      </c>
      <c r="K5" s="3" t="s">
        <v>4</v>
      </c>
      <c r="L5" s="3" t="s">
        <v>17</v>
      </c>
      <c r="M5" s="3" t="s">
        <v>7</v>
      </c>
    </row>
    <row r="6" spans="1:15" x14ac:dyDescent="0.55000000000000004">
      <c r="A6" s="4">
        <v>4</v>
      </c>
      <c r="B6" s="4" t="s">
        <v>0</v>
      </c>
      <c r="C6" s="4">
        <v>4.68</v>
      </c>
      <c r="D6" s="4">
        <v>103585.53</v>
      </c>
      <c r="E6" s="1" t="s">
        <v>1</v>
      </c>
      <c r="F6" s="4">
        <v>22111</v>
      </c>
      <c r="G6" s="4">
        <v>141</v>
      </c>
      <c r="H6" s="12">
        <f>F6-$K$14</f>
        <v>-80306.64</v>
      </c>
      <c r="J6" s="2"/>
      <c r="K6" s="4">
        <f>F12</f>
        <v>90208</v>
      </c>
      <c r="L6" s="4">
        <f>F13</f>
        <v>117000</v>
      </c>
      <c r="M6" s="4">
        <f>L6-K6</f>
        <v>26792</v>
      </c>
    </row>
    <row r="7" spans="1:15" x14ac:dyDescent="0.55000000000000004">
      <c r="A7" s="4">
        <v>5</v>
      </c>
      <c r="B7" s="4" t="s">
        <v>0</v>
      </c>
      <c r="C7" s="4">
        <v>4.68</v>
      </c>
      <c r="D7" s="4">
        <v>103585.53</v>
      </c>
      <c r="E7" s="1" t="s">
        <v>1</v>
      </c>
      <c r="F7" s="4">
        <v>27481</v>
      </c>
      <c r="G7" s="4">
        <v>131</v>
      </c>
      <c r="H7" s="12">
        <f>F7-$K$14</f>
        <v>-74936.639999999999</v>
      </c>
      <c r="J7" s="2" t="s">
        <v>14</v>
      </c>
      <c r="K7" s="3" t="s">
        <v>6</v>
      </c>
      <c r="L7" s="3" t="s">
        <v>5</v>
      </c>
      <c r="M7" s="3" t="s">
        <v>8</v>
      </c>
    </row>
    <row r="8" spans="1:15" x14ac:dyDescent="0.55000000000000004">
      <c r="A8" s="4">
        <v>6</v>
      </c>
      <c r="B8" s="4" t="s">
        <v>0</v>
      </c>
      <c r="C8" s="4">
        <v>4.68</v>
      </c>
      <c r="D8" s="4">
        <v>103585.53</v>
      </c>
      <c r="E8" s="1" t="s">
        <v>1</v>
      </c>
      <c r="F8" s="4">
        <v>34376</v>
      </c>
      <c r="G8" s="4">
        <v>121</v>
      </c>
      <c r="H8" s="12">
        <f>F8-$K$14</f>
        <v>-68041.64</v>
      </c>
      <c r="J8" s="2"/>
      <c r="K8" s="4">
        <f>G12</f>
        <v>81</v>
      </c>
      <c r="L8" s="4">
        <f>G13</f>
        <v>71</v>
      </c>
      <c r="M8" s="4">
        <f>L8-K8</f>
        <v>-10</v>
      </c>
    </row>
    <row r="9" spans="1:15" x14ac:dyDescent="0.55000000000000004">
      <c r="A9" s="4">
        <v>7</v>
      </c>
      <c r="B9" s="4" t="s">
        <v>0</v>
      </c>
      <c r="C9" s="4">
        <v>4.68</v>
      </c>
      <c r="D9" s="4">
        <v>103333.9</v>
      </c>
      <c r="E9" s="1" t="s">
        <v>1</v>
      </c>
      <c r="F9" s="4">
        <v>43273</v>
      </c>
      <c r="G9" s="4">
        <v>111</v>
      </c>
      <c r="H9" s="12">
        <f>F9-$K$14</f>
        <v>-59144.639999999999</v>
      </c>
      <c r="J9" s="10"/>
      <c r="K9" s="10"/>
      <c r="L9" s="10"/>
      <c r="M9" s="10"/>
    </row>
    <row r="10" spans="1:15" x14ac:dyDescent="0.55000000000000004">
      <c r="A10" s="4">
        <v>8</v>
      </c>
      <c r="B10" s="4" t="s">
        <v>0</v>
      </c>
      <c r="C10" s="4">
        <v>4.68</v>
      </c>
      <c r="D10" s="4">
        <v>103585.17</v>
      </c>
      <c r="E10" s="1" t="s">
        <v>1</v>
      </c>
      <c r="F10" s="4">
        <v>54878</v>
      </c>
      <c r="G10" s="4">
        <v>101</v>
      </c>
      <c r="H10" s="12">
        <f>F10-$K$14</f>
        <v>-47539.64</v>
      </c>
      <c r="J10" s="3" t="s">
        <v>3</v>
      </c>
      <c r="K10" s="4">
        <f>M8/M6</f>
        <v>-3.7324574499850703E-4</v>
      </c>
      <c r="M10" s="3" t="s">
        <v>12</v>
      </c>
      <c r="N10" s="4">
        <f>K8</f>
        <v>81</v>
      </c>
      <c r="O10" s="7"/>
    </row>
    <row r="11" spans="1:15" x14ac:dyDescent="0.55000000000000004">
      <c r="A11" s="4">
        <v>9</v>
      </c>
      <c r="B11" s="4" t="s">
        <v>0</v>
      </c>
      <c r="C11" s="4">
        <v>4.68</v>
      </c>
      <c r="D11" s="4">
        <v>103585.53</v>
      </c>
      <c r="E11" s="1" t="s">
        <v>1</v>
      </c>
      <c r="F11" s="4">
        <v>70076</v>
      </c>
      <c r="G11" s="4">
        <v>91</v>
      </c>
      <c r="H11" s="12">
        <f>F11-$K$14</f>
        <v>-32341.64</v>
      </c>
      <c r="J11" s="3" t="s">
        <v>9</v>
      </c>
      <c r="K11" s="4">
        <f>N13</f>
        <v>114.66975216482533</v>
      </c>
      <c r="M11" s="3" t="s">
        <v>20</v>
      </c>
      <c r="N11" s="4">
        <f>K10</f>
        <v>-3.7324574499850703E-4</v>
      </c>
      <c r="O11" s="7"/>
    </row>
    <row r="12" spans="1:15" x14ac:dyDescent="0.55000000000000004">
      <c r="A12" s="4">
        <v>10</v>
      </c>
      <c r="B12" s="4" t="s">
        <v>0</v>
      </c>
      <c r="C12" s="4">
        <v>4.6399999999999997</v>
      </c>
      <c r="D12" s="4">
        <v>95394.03</v>
      </c>
      <c r="E12" s="1" t="s">
        <v>1</v>
      </c>
      <c r="F12" s="6">
        <v>90208</v>
      </c>
      <c r="G12" s="6">
        <v>81</v>
      </c>
      <c r="H12" s="6">
        <f>F12-$K$14</f>
        <v>-12209.64</v>
      </c>
      <c r="J12" s="3" t="s">
        <v>10</v>
      </c>
      <c r="K12" s="5">
        <f>K10*K14+K11</f>
        <v>76.442803822036439</v>
      </c>
      <c r="M12" s="3" t="s">
        <v>11</v>
      </c>
      <c r="N12" s="4">
        <f>K6</f>
        <v>90208</v>
      </c>
      <c r="O12" s="4">
        <f>N12*N11</f>
        <v>-33.669752164825319</v>
      </c>
    </row>
    <row r="13" spans="1:15" x14ac:dyDescent="0.55000000000000004">
      <c r="A13" s="4">
        <v>11</v>
      </c>
      <c r="B13" s="4" t="s">
        <v>0</v>
      </c>
      <c r="C13" s="4">
        <v>4.59</v>
      </c>
      <c r="D13" s="4">
        <v>84659.81</v>
      </c>
      <c r="E13" s="1" t="s">
        <v>1</v>
      </c>
      <c r="F13" s="6">
        <v>117000</v>
      </c>
      <c r="G13" s="6">
        <v>71</v>
      </c>
      <c r="H13" s="6">
        <f>F13-$K$14</f>
        <v>14582.36</v>
      </c>
      <c r="J13" s="8"/>
      <c r="K13" s="9"/>
      <c r="M13" s="3" t="s">
        <v>2</v>
      </c>
      <c r="N13" s="4">
        <f>N10-O12</f>
        <v>114.66975216482533</v>
      </c>
      <c r="O13" s="4"/>
    </row>
    <row r="14" spans="1:15" x14ac:dyDescent="0.55000000000000004">
      <c r="A14" s="4">
        <v>12</v>
      </c>
      <c r="B14" s="4" t="s">
        <v>0</v>
      </c>
      <c r="C14" s="4">
        <v>4.5999999999999996</v>
      </c>
      <c r="D14" s="4">
        <v>86434.53</v>
      </c>
      <c r="E14" s="1" t="s">
        <v>1</v>
      </c>
      <c r="F14" s="4">
        <v>153092</v>
      </c>
      <c r="G14" s="4">
        <v>61</v>
      </c>
      <c r="H14" s="12">
        <f>F14-$K$14</f>
        <v>50674.36</v>
      </c>
      <c r="J14" s="3" t="s">
        <v>13</v>
      </c>
      <c r="K14" s="6">
        <f>D2</f>
        <v>102417.64</v>
      </c>
    </row>
    <row r="15" spans="1:15" x14ac:dyDescent="0.55000000000000004">
      <c r="A15" s="4">
        <v>13</v>
      </c>
      <c r="B15" s="4" t="s">
        <v>0</v>
      </c>
      <c r="C15" s="4">
        <v>4.5999999999999996</v>
      </c>
      <c r="D15" s="4">
        <v>87539.75</v>
      </c>
      <c r="E15" s="1" t="s">
        <v>1</v>
      </c>
      <c r="F15" s="4">
        <v>201971</v>
      </c>
      <c r="G15" s="4">
        <v>51</v>
      </c>
      <c r="H15" s="12">
        <f>F15-$K$14</f>
        <v>99553.36</v>
      </c>
    </row>
    <row r="16" spans="1:15" x14ac:dyDescent="0.55000000000000004">
      <c r="A16" s="4">
        <v>14</v>
      </c>
      <c r="B16" s="4" t="s">
        <v>0</v>
      </c>
      <c r="C16" s="4">
        <v>4.6100000000000003</v>
      </c>
      <c r="D16" s="4">
        <v>89244.12</v>
      </c>
      <c r="E16" s="1" t="s">
        <v>1</v>
      </c>
      <c r="F16" s="4">
        <v>269035</v>
      </c>
      <c r="G16" s="4">
        <v>41</v>
      </c>
      <c r="H16" s="12">
        <f>F16-$K$14</f>
        <v>166617.35999999999</v>
      </c>
    </row>
    <row r="17" spans="1:8" x14ac:dyDescent="0.55000000000000004">
      <c r="A17" s="4">
        <v>15</v>
      </c>
      <c r="B17" s="4" t="s">
        <v>0</v>
      </c>
      <c r="C17" s="4">
        <v>4.62</v>
      </c>
      <c r="D17" s="4">
        <v>90218.17</v>
      </c>
      <c r="E17" s="1" t="s">
        <v>1</v>
      </c>
      <c r="F17" s="4">
        <v>361813</v>
      </c>
      <c r="G17" s="4">
        <v>31</v>
      </c>
      <c r="H17" s="12">
        <f>F17-$K$14</f>
        <v>259395.36</v>
      </c>
    </row>
    <row r="18" spans="1:8" x14ac:dyDescent="0.55000000000000004">
      <c r="A18" s="4">
        <v>16</v>
      </c>
      <c r="B18" s="4" t="s">
        <v>0</v>
      </c>
      <c r="C18" s="4">
        <v>4.62</v>
      </c>
      <c r="D18" s="4">
        <v>91210.67</v>
      </c>
      <c r="E18" s="1" t="s">
        <v>1</v>
      </c>
      <c r="F18" s="4">
        <v>491217</v>
      </c>
      <c r="G18" s="4">
        <v>21</v>
      </c>
      <c r="H18" s="12">
        <f>F18-$K$14</f>
        <v>388799.36</v>
      </c>
    </row>
    <row r="19" spans="1:8" x14ac:dyDescent="0.55000000000000004">
      <c r="A19" s="4">
        <v>17</v>
      </c>
      <c r="B19" s="4" t="s">
        <v>0</v>
      </c>
      <c r="C19" s="4">
        <v>4.63</v>
      </c>
      <c r="D19" s="4">
        <v>92019.07</v>
      </c>
      <c r="E19" s="1" t="s">
        <v>1</v>
      </c>
      <c r="F19" s="4">
        <v>674319</v>
      </c>
      <c r="G19" s="4">
        <v>11</v>
      </c>
      <c r="H19" s="12">
        <f>F19-$K$14</f>
        <v>571901.36</v>
      </c>
    </row>
    <row r="20" spans="1:8" x14ac:dyDescent="0.55000000000000004">
      <c r="A20" s="4">
        <v>18</v>
      </c>
      <c r="B20" s="4" t="s">
        <v>0</v>
      </c>
      <c r="C20" s="4">
        <v>4.63</v>
      </c>
      <c r="D20" s="4">
        <v>92840.39</v>
      </c>
      <c r="E20" s="1" t="s">
        <v>1</v>
      </c>
      <c r="F20" s="4">
        <v>935383</v>
      </c>
      <c r="G20" s="4">
        <v>1</v>
      </c>
      <c r="H20" s="12">
        <f>F20-$K$14</f>
        <v>832965.36</v>
      </c>
    </row>
    <row r="21" spans="1:8" x14ac:dyDescent="0.55000000000000004">
      <c r="A21" s="4">
        <v>19</v>
      </c>
      <c r="B21" s="4" t="s">
        <v>0</v>
      </c>
      <c r="C21" s="4">
        <v>4.63</v>
      </c>
      <c r="D21" s="4">
        <v>93256.320000000007</v>
      </c>
      <c r="E21" s="1" t="s">
        <v>1</v>
      </c>
      <c r="F21" s="4">
        <v>1000019</v>
      </c>
      <c r="G21" s="4">
        <v>-1</v>
      </c>
      <c r="H21" s="12">
        <f>F21-$K$14</f>
        <v>897601.36</v>
      </c>
    </row>
    <row r="22" spans="1:8" x14ac:dyDescent="0.55000000000000004">
      <c r="A22" s="4">
        <v>20</v>
      </c>
      <c r="B22" s="4" t="s">
        <v>0</v>
      </c>
      <c r="C22" s="4">
        <v>4.6399999999999997</v>
      </c>
      <c r="D22" s="4">
        <v>94309.73</v>
      </c>
      <c r="E22" s="1" t="s">
        <v>1</v>
      </c>
    </row>
    <row r="23" spans="1:8" x14ac:dyDescent="0.55000000000000004">
      <c r="A23" s="4">
        <v>21</v>
      </c>
      <c r="B23" s="4" t="s">
        <v>0</v>
      </c>
      <c r="C23" s="4">
        <v>4.6399999999999997</v>
      </c>
      <c r="D23" s="4">
        <v>94310.74</v>
      </c>
      <c r="E23" s="1" t="s">
        <v>1</v>
      </c>
    </row>
    <row r="24" spans="1:8" x14ac:dyDescent="0.55000000000000004">
      <c r="A24" s="4">
        <v>22</v>
      </c>
      <c r="B24" s="4" t="s">
        <v>0</v>
      </c>
      <c r="C24" s="4">
        <v>4.6399999999999997</v>
      </c>
      <c r="D24" s="4">
        <v>95385.35</v>
      </c>
    </row>
  </sheetData>
  <mergeCells count="5">
    <mergeCell ref="J5:J6"/>
    <mergeCell ref="J7:J8"/>
    <mergeCell ref="J13:K13"/>
    <mergeCell ref="J9:M9"/>
    <mergeCell ref="O10:O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Zak Olech</cp:lastModifiedBy>
  <dcterms:created xsi:type="dcterms:W3CDTF">2017-12-21T20:09:25Z</dcterms:created>
  <dcterms:modified xsi:type="dcterms:W3CDTF">2017-12-21T20:37:25Z</dcterms:modified>
</cp:coreProperties>
</file>