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NDHIFORCE\Desktop\AITrainer_GIT\"/>
    </mc:Choice>
  </mc:AlternateContent>
  <bookViews>
    <workbookView xWindow="0" yWindow="0" windowWidth="2370" windowHeight="24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3" l="1"/>
  <c r="N57" i="2" l="1"/>
  <c r="N42" i="2"/>
  <c r="C59" i="3" l="1"/>
  <c r="Z55" i="3"/>
  <c r="T55" i="3"/>
  <c r="N55" i="3"/>
  <c r="H55" i="3"/>
  <c r="Z54" i="3"/>
  <c r="T54" i="3"/>
  <c r="N54" i="3"/>
  <c r="H54" i="3"/>
  <c r="Z53" i="3"/>
  <c r="W53" i="3"/>
  <c r="T53" i="3"/>
  <c r="N53" i="3"/>
  <c r="H53" i="3"/>
  <c r="Z52" i="3"/>
  <c r="T52" i="3"/>
  <c r="N52" i="3"/>
  <c r="H52" i="3"/>
  <c r="C44" i="3"/>
  <c r="Z40" i="3"/>
  <c r="T40" i="3"/>
  <c r="N40" i="3"/>
  <c r="H40" i="3"/>
  <c r="Z39" i="3"/>
  <c r="T39" i="3"/>
  <c r="N39" i="3"/>
  <c r="H39" i="3"/>
  <c r="Z38" i="3"/>
  <c r="W38" i="3"/>
  <c r="T38" i="3"/>
  <c r="N38" i="3"/>
  <c r="H38" i="3"/>
  <c r="Z37" i="3"/>
  <c r="AC38" i="3" s="1"/>
  <c r="T37" i="3"/>
  <c r="W37" i="3" s="1"/>
  <c r="W39" i="3" s="1"/>
  <c r="N37" i="3"/>
  <c r="Q38" i="3" s="1"/>
  <c r="H37" i="3"/>
  <c r="K37" i="3" s="1"/>
  <c r="C29" i="3"/>
  <c r="Z25" i="3"/>
  <c r="T25" i="3"/>
  <c r="N25" i="3"/>
  <c r="H25" i="3"/>
  <c r="K23" i="3" s="1"/>
  <c r="Z24" i="3"/>
  <c r="T24" i="3"/>
  <c r="N24" i="3"/>
  <c r="H24" i="3"/>
  <c r="Z23" i="3"/>
  <c r="T23" i="3"/>
  <c r="N23" i="3"/>
  <c r="H23" i="3"/>
  <c r="Z22" i="3"/>
  <c r="AC22" i="3" s="1"/>
  <c r="T22" i="3"/>
  <c r="W25" i="3" s="1"/>
  <c r="N22" i="3"/>
  <c r="H22" i="3"/>
  <c r="C14" i="3"/>
  <c r="Z10" i="3"/>
  <c r="T10" i="3"/>
  <c r="Q10" i="3"/>
  <c r="N10" i="3"/>
  <c r="H10" i="3"/>
  <c r="Z9" i="3"/>
  <c r="T9" i="3"/>
  <c r="N9" i="3"/>
  <c r="H9" i="3"/>
  <c r="AC8" i="3"/>
  <c r="Z8" i="3"/>
  <c r="T8" i="3"/>
  <c r="Q8" i="3"/>
  <c r="N8" i="3"/>
  <c r="K8" i="3"/>
  <c r="H8" i="3"/>
  <c r="Z7" i="3"/>
  <c r="AC10" i="3" s="1"/>
  <c r="T7" i="3"/>
  <c r="W10" i="3" s="1"/>
  <c r="Q7" i="3"/>
  <c r="Q9" i="3" s="1"/>
  <c r="N7" i="3"/>
  <c r="H7" i="3"/>
  <c r="K10" i="3" s="1"/>
  <c r="K22" i="3" l="1"/>
  <c r="K24" i="3" s="1"/>
  <c r="K40" i="3"/>
  <c r="K38" i="3"/>
  <c r="H43" i="3" s="1"/>
  <c r="AC55" i="3"/>
  <c r="AC53" i="3"/>
  <c r="W55" i="3"/>
  <c r="Q53" i="3"/>
  <c r="K53" i="3"/>
  <c r="H58" i="3" s="1"/>
  <c r="K52" i="3"/>
  <c r="K54" i="3" s="1"/>
  <c r="K55" i="3"/>
  <c r="Q23" i="3"/>
  <c r="K25" i="3"/>
  <c r="W52" i="3"/>
  <c r="W54" i="3" s="1"/>
  <c r="AC52" i="3"/>
  <c r="Q52" i="3"/>
  <c r="Q54" i="3" s="1"/>
  <c r="Q55" i="3"/>
  <c r="Q37" i="3"/>
  <c r="Q39" i="3" s="1"/>
  <c r="Q40" i="3"/>
  <c r="W40" i="3"/>
  <c r="AC37" i="3"/>
  <c r="AC39" i="3" s="1"/>
  <c r="AC40" i="3"/>
  <c r="W23" i="3"/>
  <c r="AC23" i="3"/>
  <c r="AC24" i="3" s="1"/>
  <c r="Q22" i="3"/>
  <c r="Q25" i="3"/>
  <c r="W22" i="3"/>
  <c r="AC25" i="3"/>
  <c r="K13" i="3"/>
  <c r="AC7" i="3"/>
  <c r="AC9" i="3" s="1"/>
  <c r="K7" i="3"/>
  <c r="W8" i="3"/>
  <c r="H13" i="3" s="1"/>
  <c r="W7" i="3"/>
  <c r="W9" i="3" s="1"/>
  <c r="K12" i="2"/>
  <c r="H12" i="2"/>
  <c r="C59" i="2"/>
  <c r="Z55" i="2"/>
  <c r="T55" i="2"/>
  <c r="N55" i="2"/>
  <c r="K55" i="2"/>
  <c r="H55" i="2"/>
  <c r="Z54" i="2"/>
  <c r="T54" i="2"/>
  <c r="N54" i="2"/>
  <c r="H54" i="2"/>
  <c r="AC53" i="2"/>
  <c r="Z53" i="2"/>
  <c r="T53" i="2"/>
  <c r="N53" i="2"/>
  <c r="H53" i="2"/>
  <c r="Z52" i="2"/>
  <c r="AC55" i="2" s="1"/>
  <c r="T52" i="2"/>
  <c r="W55" i="2" s="1"/>
  <c r="N52" i="2"/>
  <c r="Q55" i="2" s="1"/>
  <c r="K52" i="2"/>
  <c r="H52" i="2"/>
  <c r="K53" i="2" s="1"/>
  <c r="H28" i="3" l="1"/>
  <c r="Q24" i="3"/>
  <c r="K28" i="3"/>
  <c r="K43" i="3"/>
  <c r="K39" i="3"/>
  <c r="K42" i="3" s="1"/>
  <c r="AC54" i="3"/>
  <c r="K57" i="3" s="1"/>
  <c r="K58" i="3"/>
  <c r="H57" i="3"/>
  <c r="H42" i="3"/>
  <c r="W24" i="3"/>
  <c r="H27" i="3"/>
  <c r="H12" i="3"/>
  <c r="K9" i="3"/>
  <c r="K12" i="3" s="1"/>
  <c r="K58" i="2"/>
  <c r="W53" i="2"/>
  <c r="Q52" i="2"/>
  <c r="K54" i="2"/>
  <c r="AC52" i="2"/>
  <c r="AC54" i="2" s="1"/>
  <c r="Q53" i="2"/>
  <c r="H58" i="2" s="1"/>
  <c r="W52" i="2"/>
  <c r="W54" i="2" s="1"/>
  <c r="K27" i="3" l="1"/>
  <c r="Q54" i="2"/>
  <c r="K57" i="2"/>
  <c r="H57" i="2"/>
  <c r="Z40" i="2" l="1"/>
  <c r="T40" i="2"/>
  <c r="N40" i="2"/>
  <c r="H40" i="2"/>
  <c r="Z39" i="2"/>
  <c r="T39" i="2"/>
  <c r="N39" i="2"/>
  <c r="H39" i="2"/>
  <c r="AC38" i="2"/>
  <c r="Z38" i="2"/>
  <c r="W38" i="2"/>
  <c r="T38" i="2"/>
  <c r="N38" i="2"/>
  <c r="H38" i="2"/>
  <c r="Z37" i="2"/>
  <c r="T37" i="2"/>
  <c r="N37" i="2"/>
  <c r="Q38" i="2" s="1"/>
  <c r="H37" i="2"/>
  <c r="K38" i="2" s="1"/>
  <c r="Z25" i="2"/>
  <c r="T25" i="2"/>
  <c r="N25" i="2"/>
  <c r="H25" i="2"/>
  <c r="Z24" i="2"/>
  <c r="T24" i="2"/>
  <c r="N24" i="2"/>
  <c r="H24" i="2"/>
  <c r="AC23" i="2"/>
  <c r="Z23" i="2"/>
  <c r="T23" i="2"/>
  <c r="N23" i="2"/>
  <c r="H23" i="2"/>
  <c r="Z22" i="2"/>
  <c r="AC25" i="2" s="1"/>
  <c r="T22" i="2"/>
  <c r="N22" i="2"/>
  <c r="Q23" i="2" s="1"/>
  <c r="H22" i="2"/>
  <c r="H7" i="2"/>
  <c r="N7" i="2"/>
  <c r="T7" i="2"/>
  <c r="Z7" i="2"/>
  <c r="H8" i="2"/>
  <c r="N8" i="2"/>
  <c r="T8" i="2"/>
  <c r="Z8" i="2"/>
  <c r="H9" i="2"/>
  <c r="N9" i="2"/>
  <c r="T9" i="2"/>
  <c r="Z9" i="2"/>
  <c r="H10" i="2"/>
  <c r="N10" i="2"/>
  <c r="T10" i="2"/>
  <c r="Z10" i="2"/>
  <c r="AC40" i="2" l="1"/>
  <c r="W40" i="2"/>
  <c r="H43" i="2"/>
  <c r="W25" i="2"/>
  <c r="W23" i="2"/>
  <c r="K23" i="2"/>
  <c r="H28" i="2" s="1"/>
  <c r="AC8" i="2"/>
  <c r="AC7" i="2"/>
  <c r="AC10" i="2"/>
  <c r="W8" i="2"/>
  <c r="Q7" i="2"/>
  <c r="Q8" i="2"/>
  <c r="Q10" i="2"/>
  <c r="K7" i="2"/>
  <c r="K10" i="2"/>
  <c r="K8" i="2"/>
  <c r="H13" i="2"/>
  <c r="K37" i="2"/>
  <c r="K40" i="2"/>
  <c r="Q37" i="2"/>
  <c r="Q39" i="2" s="1"/>
  <c r="Q40" i="2"/>
  <c r="AC37" i="2"/>
  <c r="AC39" i="2" s="1"/>
  <c r="W37" i="2"/>
  <c r="W39" i="2" s="1"/>
  <c r="K22" i="2"/>
  <c r="K25" i="2"/>
  <c r="Q22" i="2"/>
  <c r="Q24" i="2" s="1"/>
  <c r="Q25" i="2"/>
  <c r="W22" i="2"/>
  <c r="AC22" i="2"/>
  <c r="AC24" i="2" s="1"/>
  <c r="K9" i="2"/>
  <c r="W10" i="2"/>
  <c r="W7" i="2"/>
  <c r="W9" i="2" s="1"/>
  <c r="W24" i="2" l="1"/>
  <c r="AC9" i="2"/>
  <c r="K13" i="2"/>
  <c r="Q9" i="2"/>
  <c r="K43" i="2"/>
  <c r="H42" i="2"/>
  <c r="K39" i="2"/>
  <c r="K42" i="2" s="1"/>
  <c r="K28" i="2"/>
  <c r="H27" i="2"/>
  <c r="K24" i="2"/>
  <c r="K27" i="2" s="1"/>
</calcChain>
</file>

<file path=xl/sharedStrings.xml><?xml version="1.0" encoding="utf-8"?>
<sst xmlns="http://schemas.openxmlformats.org/spreadsheetml/2006/main" count="919" uniqueCount="112">
  <si>
    <t>최종모델</t>
    <phoneticPr fontId="1" type="noConversion"/>
  </si>
  <si>
    <t>F1 score</t>
    <phoneticPr fontId="1" type="noConversion"/>
  </si>
  <si>
    <t>en-&gt;ko</t>
    <phoneticPr fontId="1" type="noConversion"/>
  </si>
  <si>
    <t>role x</t>
    <phoneticPr fontId="1" type="noConversion"/>
  </si>
  <si>
    <t>old training set</t>
    <phoneticPr fontId="1" type="noConversion"/>
  </si>
  <si>
    <t>정밀도</t>
    <phoneticPr fontId="1" type="noConversion"/>
  </si>
  <si>
    <t>정확도</t>
    <phoneticPr fontId="1" type="noConversion"/>
  </si>
  <si>
    <t>재현율</t>
    <phoneticPr fontId="1" type="noConversion"/>
  </si>
  <si>
    <t>31/40</t>
    <phoneticPr fontId="1" type="noConversion"/>
  </si>
  <si>
    <t>성능</t>
    <phoneticPr fontId="1" type="noConversion"/>
  </si>
  <si>
    <t>평균 정확도</t>
    <phoneticPr fontId="1" type="noConversion"/>
  </si>
  <si>
    <t>평균 재현율</t>
    <phoneticPr fontId="1" type="noConversion"/>
  </si>
  <si>
    <t>맞춘개수</t>
    <phoneticPr fontId="1" type="noConversion"/>
  </si>
  <si>
    <t>평균 f1 score</t>
    <phoneticPr fontId="1" type="noConversion"/>
  </si>
  <si>
    <t>평균 정밀도</t>
    <phoneticPr fontId="1" type="noConversion"/>
  </si>
  <si>
    <t>올바른자세</t>
    <phoneticPr fontId="1" type="noConversion"/>
  </si>
  <si>
    <t>잘못된 척추정렬</t>
    <phoneticPr fontId="1" type="noConversion"/>
  </si>
  <si>
    <t>부족한 가동범위</t>
    <phoneticPr fontId="1" type="noConversion"/>
  </si>
  <si>
    <t>무릎모임</t>
    <phoneticPr fontId="1" type="noConversion"/>
  </si>
  <si>
    <t>올바른자세</t>
    <phoneticPr fontId="1" type="noConversion"/>
  </si>
  <si>
    <t>올바른자세</t>
    <phoneticPr fontId="1" type="noConversion"/>
  </si>
  <si>
    <t>FN</t>
    <phoneticPr fontId="1" type="noConversion"/>
  </si>
  <si>
    <t>정확도</t>
    <phoneticPr fontId="1" type="noConversion"/>
  </si>
  <si>
    <t>FN</t>
    <phoneticPr fontId="1" type="noConversion"/>
  </si>
  <si>
    <t>잘못된 척추정렬</t>
    <phoneticPr fontId="1" type="noConversion"/>
  </si>
  <si>
    <t>f1 score</t>
    <phoneticPr fontId="1" type="noConversion"/>
  </si>
  <si>
    <t>TN</t>
    <phoneticPr fontId="1" type="noConversion"/>
  </si>
  <si>
    <t>TN</t>
    <phoneticPr fontId="1" type="noConversion"/>
  </si>
  <si>
    <t>잘못된 척추정렬</t>
    <phoneticPr fontId="1" type="noConversion"/>
  </si>
  <si>
    <t>FP</t>
    <phoneticPr fontId="1" type="noConversion"/>
  </si>
  <si>
    <t>재현율</t>
    <phoneticPr fontId="1" type="noConversion"/>
  </si>
  <si>
    <t>FP</t>
    <phoneticPr fontId="1" type="noConversion"/>
  </si>
  <si>
    <t>정밀도</t>
    <phoneticPr fontId="1" type="noConversion"/>
  </si>
  <si>
    <t>TP</t>
    <phoneticPr fontId="1" type="noConversion"/>
  </si>
  <si>
    <t>TP</t>
    <phoneticPr fontId="1" type="noConversion"/>
  </si>
  <si>
    <t>TP</t>
    <phoneticPr fontId="1" type="noConversion"/>
  </si>
  <si>
    <t>음성</t>
    <phoneticPr fontId="1" type="noConversion"/>
  </si>
  <si>
    <t>음성</t>
    <phoneticPr fontId="1" type="noConversion"/>
  </si>
  <si>
    <t>무릎모임</t>
    <phoneticPr fontId="1" type="noConversion"/>
  </si>
  <si>
    <t>양성</t>
    <phoneticPr fontId="1" type="noConversion"/>
  </si>
  <si>
    <t>예측</t>
    <phoneticPr fontId="1" type="noConversion"/>
  </si>
  <si>
    <t>양성</t>
    <phoneticPr fontId="1" type="noConversion"/>
  </si>
  <si>
    <t>예측</t>
    <phoneticPr fontId="1" type="noConversion"/>
  </si>
  <si>
    <t>실제</t>
    <phoneticPr fontId="1" type="noConversion"/>
  </si>
  <si>
    <t>실제</t>
    <phoneticPr fontId="1" type="noConversion"/>
  </si>
  <si>
    <t>부족한 가동범위</t>
    <phoneticPr fontId="1" type="noConversion"/>
  </si>
  <si>
    <t>번호</t>
    <phoneticPr fontId="1" type="noConversion"/>
  </si>
  <si>
    <t>MediaPipe</t>
    <phoneticPr fontId="1" type="noConversion"/>
  </si>
  <si>
    <t>번호</t>
    <phoneticPr fontId="1" type="noConversion"/>
  </si>
  <si>
    <t>양성</t>
    <phoneticPr fontId="1" type="noConversion"/>
  </si>
  <si>
    <t>음성</t>
    <phoneticPr fontId="1" type="noConversion"/>
  </si>
  <si>
    <t>예측</t>
    <phoneticPr fontId="1" type="noConversion"/>
  </si>
  <si>
    <t>TP</t>
    <phoneticPr fontId="1" type="noConversion"/>
  </si>
  <si>
    <t>정밀도</t>
    <phoneticPr fontId="1" type="noConversion"/>
  </si>
  <si>
    <t>TP</t>
    <phoneticPr fontId="1" type="noConversion"/>
  </si>
  <si>
    <t>정밀도</t>
    <phoneticPr fontId="1" type="noConversion"/>
  </si>
  <si>
    <t>TP</t>
    <phoneticPr fontId="1" type="noConversion"/>
  </si>
  <si>
    <t>FP</t>
    <phoneticPr fontId="1" type="noConversion"/>
  </si>
  <si>
    <t>재현율</t>
    <phoneticPr fontId="1" type="noConversion"/>
  </si>
  <si>
    <t>FP</t>
    <phoneticPr fontId="1" type="noConversion"/>
  </si>
  <si>
    <t>TN</t>
    <phoneticPr fontId="1" type="noConversion"/>
  </si>
  <si>
    <t>f1 score</t>
    <phoneticPr fontId="1" type="noConversion"/>
  </si>
  <si>
    <t>TN</t>
    <phoneticPr fontId="1" type="noConversion"/>
  </si>
  <si>
    <t>TN</t>
    <phoneticPr fontId="1" type="noConversion"/>
  </si>
  <si>
    <t>FN</t>
    <phoneticPr fontId="1" type="noConversion"/>
  </si>
  <si>
    <t>정확도</t>
    <phoneticPr fontId="1" type="noConversion"/>
  </si>
  <si>
    <t>정확도</t>
    <phoneticPr fontId="1" type="noConversion"/>
  </si>
  <si>
    <t>FN</t>
    <phoneticPr fontId="1" type="noConversion"/>
  </si>
  <si>
    <t>평균 정밀도</t>
    <phoneticPr fontId="1" type="noConversion"/>
  </si>
  <si>
    <t>평균 f1 score</t>
    <phoneticPr fontId="1" type="noConversion"/>
  </si>
  <si>
    <t>맞춘개수</t>
    <phoneticPr fontId="1" type="noConversion"/>
  </si>
  <si>
    <t>평균 재현율</t>
    <phoneticPr fontId="1" type="noConversion"/>
  </si>
  <si>
    <t>평균 정확도</t>
    <phoneticPr fontId="1" type="noConversion"/>
  </si>
  <si>
    <t>성능</t>
    <phoneticPr fontId="1" type="noConversion"/>
  </si>
  <si>
    <t>26/40</t>
    <phoneticPr fontId="1" type="noConversion"/>
  </si>
  <si>
    <t>Plain ChatGPT</t>
    <phoneticPr fontId="1" type="noConversion"/>
  </si>
  <si>
    <t>Trained ChatGPT</t>
    <phoneticPr fontId="1" type="noConversion"/>
  </si>
  <si>
    <t>무릎모임</t>
    <phoneticPr fontId="1" type="noConversion"/>
  </si>
  <si>
    <t>부족한 가동범위</t>
    <phoneticPr fontId="1" type="noConversion"/>
  </si>
  <si>
    <t>잘못된 척추정렬</t>
    <phoneticPr fontId="1" type="noConversion"/>
  </si>
  <si>
    <t>올바른자세</t>
    <phoneticPr fontId="1" type="noConversion"/>
  </si>
  <si>
    <t>음성</t>
    <phoneticPr fontId="1" type="noConversion"/>
  </si>
  <si>
    <t>예측</t>
    <phoneticPr fontId="1" type="noConversion"/>
  </si>
  <si>
    <t>TP</t>
    <phoneticPr fontId="1" type="noConversion"/>
  </si>
  <si>
    <t>정밀도</t>
    <phoneticPr fontId="1" type="noConversion"/>
  </si>
  <si>
    <t>재현율</t>
    <phoneticPr fontId="1" type="noConversion"/>
  </si>
  <si>
    <t>TN</t>
    <phoneticPr fontId="1" type="noConversion"/>
  </si>
  <si>
    <t>f1 score</t>
    <phoneticPr fontId="1" type="noConversion"/>
  </si>
  <si>
    <t>예측</t>
    <phoneticPr fontId="1" type="noConversion"/>
  </si>
  <si>
    <t>양성</t>
    <phoneticPr fontId="1" type="noConversion"/>
  </si>
  <si>
    <t>음성</t>
    <phoneticPr fontId="1" type="noConversion"/>
  </si>
  <si>
    <t>무릎모임</t>
    <phoneticPr fontId="1" type="noConversion"/>
  </si>
  <si>
    <t>잘못된 척추정렬</t>
    <phoneticPr fontId="1" type="noConversion"/>
  </si>
  <si>
    <t>올바른자세</t>
    <phoneticPr fontId="1" type="noConversion"/>
  </si>
  <si>
    <t>재현율</t>
    <phoneticPr fontId="1" type="noConversion"/>
  </si>
  <si>
    <t>FP</t>
    <phoneticPr fontId="1" type="noConversion"/>
  </si>
  <si>
    <t>부족한 가동범위</t>
    <phoneticPr fontId="1" type="noConversion"/>
  </si>
  <si>
    <t>평균 f1 score</t>
    <phoneticPr fontId="1" type="noConversion"/>
  </si>
  <si>
    <t>맞춘개수</t>
    <phoneticPr fontId="1" type="noConversion"/>
  </si>
  <si>
    <t>평균 정확도</t>
    <phoneticPr fontId="1" type="noConversion"/>
  </si>
  <si>
    <t>33/40</t>
    <phoneticPr fontId="1" type="noConversion"/>
  </si>
  <si>
    <t>성능</t>
    <phoneticPr fontId="1" type="noConversion"/>
  </si>
  <si>
    <t>Improved ChatGPT</t>
    <phoneticPr fontId="1" type="noConversion"/>
  </si>
  <si>
    <t>Improved ChatGPT - kor</t>
    <phoneticPr fontId="1" type="noConversion"/>
  </si>
  <si>
    <t>Improved ChatGPT - no role</t>
    <phoneticPr fontId="1" type="noConversion"/>
  </si>
  <si>
    <t>Improved ChatGPT - old training data</t>
    <phoneticPr fontId="1" type="noConversion"/>
  </si>
  <si>
    <t>무릎모임</t>
    <phoneticPr fontId="1" type="noConversion"/>
  </si>
  <si>
    <t>오류확률</t>
    <phoneticPr fontId="1" type="noConversion"/>
  </si>
  <si>
    <t>오류확률</t>
    <phoneticPr fontId="1" type="noConversion"/>
  </si>
  <si>
    <t>오류확률</t>
    <phoneticPr fontId="1" type="noConversion"/>
  </si>
  <si>
    <t>오류확률</t>
    <phoneticPr fontId="1" type="noConversion"/>
  </si>
  <si>
    <t>ablation study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</si>
</sst>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K17" sqref="K17"/>
    </sheetView>
  </sheetViews>
  <sheetFormatPr defaultRowHeight="16.5" x14ac:dyDescent="0.3"/>
  <cols>
    <col min="1" max="1" width="13.625" customWidth="1"/>
  </cols>
  <sheetData>
    <row r="1" spans="1:6" x14ac:dyDescent="0.3">
      <c r="A1" s="2" t="s">
        <v>111</v>
      </c>
      <c r="B1" s="2" t="s">
        <v>5</v>
      </c>
      <c r="C1" s="2" t="s">
        <v>7</v>
      </c>
      <c r="D1" s="2" t="s">
        <v>1</v>
      </c>
      <c r="E1" s="2" t="s">
        <v>6</v>
      </c>
      <c r="F1" s="2" t="s">
        <v>110</v>
      </c>
    </row>
    <row r="2" spans="1:6" x14ac:dyDescent="0.3">
      <c r="A2" s="2" t="s">
        <v>0</v>
      </c>
      <c r="B2" s="2">
        <v>0.86209999999999998</v>
      </c>
      <c r="C2" s="2">
        <v>0.82499999999999996</v>
      </c>
      <c r="D2" s="2">
        <v>0.82920000000000005</v>
      </c>
      <c r="E2" s="2">
        <v>0.91249999999999998</v>
      </c>
      <c r="F2" s="2">
        <v>0</v>
      </c>
    </row>
    <row r="3" spans="1:6" x14ac:dyDescent="0.3">
      <c r="A3" s="2" t="s">
        <v>2</v>
      </c>
      <c r="B3" s="2">
        <v>0.79959999999999998</v>
      </c>
      <c r="C3" s="2">
        <v>0.77500000000000002</v>
      </c>
      <c r="D3" s="2">
        <v>0.77490000000000003</v>
      </c>
      <c r="E3" s="2">
        <v>0.88749999999999996</v>
      </c>
      <c r="F3" s="2">
        <v>0.15</v>
      </c>
    </row>
    <row r="4" spans="1:6" x14ac:dyDescent="0.3">
      <c r="A4" s="2" t="s">
        <v>3</v>
      </c>
      <c r="B4" s="2">
        <v>0.81499999999999995</v>
      </c>
      <c r="C4" s="2">
        <v>0.77500000000000002</v>
      </c>
      <c r="D4" s="2">
        <v>0.78300000000000003</v>
      </c>
      <c r="E4" s="2">
        <v>0.88749999999999996</v>
      </c>
      <c r="F4" s="2">
        <v>0</v>
      </c>
    </row>
    <row r="5" spans="1:6" x14ac:dyDescent="0.3">
      <c r="A5" s="2" t="s">
        <v>4</v>
      </c>
      <c r="B5" s="2">
        <v>0.74390000000000001</v>
      </c>
      <c r="C5" s="2">
        <v>0.7</v>
      </c>
      <c r="D5" s="2">
        <v>0.69640000000000002</v>
      </c>
      <c r="E5" s="2">
        <v>0.85</v>
      </c>
      <c r="F5" s="2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19" zoomScale="70" zoomScaleNormal="70" workbookViewId="0">
      <selection activeCell="M22" sqref="M22"/>
    </sheetView>
  </sheetViews>
  <sheetFormatPr defaultRowHeight="16.5" x14ac:dyDescent="0.3"/>
  <cols>
    <col min="2" max="5" width="14.625" customWidth="1"/>
    <col min="14" max="14" width="10.625" bestFit="1" customWidth="1"/>
  </cols>
  <sheetData>
    <row r="1" spans="1:29" x14ac:dyDescent="0.3">
      <c r="A1" s="5" t="s">
        <v>75</v>
      </c>
      <c r="B1" s="6"/>
      <c r="C1" s="6"/>
      <c r="D1" s="6"/>
      <c r="E1" s="7"/>
      <c r="G1" s="4" t="s">
        <v>38</v>
      </c>
      <c r="M1" s="4" t="s">
        <v>17</v>
      </c>
      <c r="S1" s="4" t="s">
        <v>28</v>
      </c>
      <c r="Y1" s="4" t="s">
        <v>19</v>
      </c>
    </row>
    <row r="2" spans="1:29" x14ac:dyDescent="0.3">
      <c r="A2" s="4" t="s">
        <v>46</v>
      </c>
      <c r="B2" s="4" t="s">
        <v>38</v>
      </c>
      <c r="C2" s="4" t="s">
        <v>45</v>
      </c>
      <c r="D2" s="4" t="s">
        <v>24</v>
      </c>
      <c r="E2" s="4" t="s">
        <v>19</v>
      </c>
      <c r="I2" s="8" t="s">
        <v>44</v>
      </c>
      <c r="J2" s="8"/>
      <c r="O2" s="8" t="s">
        <v>43</v>
      </c>
      <c r="P2" s="8"/>
      <c r="U2" s="8" t="s">
        <v>44</v>
      </c>
      <c r="V2" s="8"/>
      <c r="AA2" s="8" t="s">
        <v>43</v>
      </c>
      <c r="AB2" s="8"/>
    </row>
    <row r="3" spans="1:29" x14ac:dyDescent="0.3">
      <c r="A3" s="3">
        <v>1</v>
      </c>
      <c r="B3" s="2" t="s">
        <v>18</v>
      </c>
      <c r="C3" s="2" t="s">
        <v>17</v>
      </c>
      <c r="D3" s="2" t="s">
        <v>24</v>
      </c>
      <c r="E3" s="2" t="s">
        <v>19</v>
      </c>
      <c r="I3" t="s">
        <v>41</v>
      </c>
      <c r="J3" t="s">
        <v>37</v>
      </c>
      <c r="O3" t="s">
        <v>39</v>
      </c>
      <c r="P3" t="s">
        <v>37</v>
      </c>
      <c r="U3" t="s">
        <v>39</v>
      </c>
      <c r="V3" t="s">
        <v>36</v>
      </c>
      <c r="AA3" t="s">
        <v>41</v>
      </c>
      <c r="AB3" t="s">
        <v>37</v>
      </c>
    </row>
    <row r="4" spans="1:29" x14ac:dyDescent="0.3">
      <c r="A4" s="3">
        <v>2</v>
      </c>
      <c r="B4" s="2" t="s">
        <v>18</v>
      </c>
      <c r="C4" s="2" t="s">
        <v>19</v>
      </c>
      <c r="D4" s="2" t="s">
        <v>24</v>
      </c>
      <c r="E4" s="2" t="s">
        <v>19</v>
      </c>
      <c r="G4" s="8" t="s">
        <v>40</v>
      </c>
      <c r="H4" t="s">
        <v>39</v>
      </c>
      <c r="I4">
        <v>7</v>
      </c>
      <c r="J4">
        <v>2</v>
      </c>
      <c r="M4" s="8" t="s">
        <v>42</v>
      </c>
      <c r="N4" t="s">
        <v>41</v>
      </c>
      <c r="O4">
        <v>2</v>
      </c>
      <c r="P4">
        <v>4</v>
      </c>
      <c r="S4" s="8" t="s">
        <v>40</v>
      </c>
      <c r="T4" t="s">
        <v>39</v>
      </c>
      <c r="U4">
        <v>3</v>
      </c>
      <c r="V4">
        <v>0</v>
      </c>
      <c r="Y4" s="8" t="s">
        <v>40</v>
      </c>
      <c r="Z4" t="s">
        <v>39</v>
      </c>
      <c r="AA4">
        <v>9</v>
      </c>
      <c r="AB4">
        <v>13</v>
      </c>
    </row>
    <row r="5" spans="1:29" x14ac:dyDescent="0.3">
      <c r="A5" s="3">
        <v>3</v>
      </c>
      <c r="B5" s="2" t="s">
        <v>19</v>
      </c>
      <c r="C5" s="2" t="s">
        <v>17</v>
      </c>
      <c r="D5" s="2" t="s">
        <v>17</v>
      </c>
      <c r="E5" s="2" t="s">
        <v>19</v>
      </c>
      <c r="G5" s="8"/>
      <c r="H5" t="s">
        <v>37</v>
      </c>
      <c r="I5">
        <v>3</v>
      </c>
      <c r="J5">
        <v>28</v>
      </c>
      <c r="M5" s="8"/>
      <c r="N5" t="s">
        <v>36</v>
      </c>
      <c r="O5">
        <v>8</v>
      </c>
      <c r="P5">
        <v>26</v>
      </c>
      <c r="S5" s="8"/>
      <c r="T5" t="s">
        <v>37</v>
      </c>
      <c r="U5">
        <v>7</v>
      </c>
      <c r="V5">
        <v>30</v>
      </c>
      <c r="Y5" s="8"/>
      <c r="Z5" t="s">
        <v>36</v>
      </c>
      <c r="AA5">
        <v>1</v>
      </c>
      <c r="AB5">
        <v>17</v>
      </c>
    </row>
    <row r="6" spans="1:29" x14ac:dyDescent="0.3">
      <c r="A6" s="3">
        <v>4</v>
      </c>
      <c r="B6" s="2" t="s">
        <v>17</v>
      </c>
      <c r="C6" s="2" t="s">
        <v>19</v>
      </c>
      <c r="D6" s="2" t="s">
        <v>19</v>
      </c>
      <c r="E6" s="2" t="s">
        <v>19</v>
      </c>
    </row>
    <row r="7" spans="1:29" x14ac:dyDescent="0.3">
      <c r="A7" s="3">
        <v>5</v>
      </c>
      <c r="B7" s="2" t="s">
        <v>18</v>
      </c>
      <c r="C7" s="2" t="s">
        <v>19</v>
      </c>
      <c r="D7" s="2" t="s">
        <v>19</v>
      </c>
      <c r="E7" s="2" t="s">
        <v>17</v>
      </c>
      <c r="G7" t="s">
        <v>35</v>
      </c>
      <c r="H7">
        <f>I4</f>
        <v>7</v>
      </c>
      <c r="J7" t="s">
        <v>5</v>
      </c>
      <c r="K7">
        <f>(H7)/(H7+H8)</f>
        <v>0.77777777777777779</v>
      </c>
      <c r="M7" t="s">
        <v>33</v>
      </c>
      <c r="N7">
        <f>O4</f>
        <v>2</v>
      </c>
      <c r="P7" t="s">
        <v>5</v>
      </c>
      <c r="Q7">
        <f>(N7)/(N7+N8)</f>
        <v>0.33333333333333331</v>
      </c>
      <c r="S7" t="s">
        <v>34</v>
      </c>
      <c r="T7">
        <f>U4</f>
        <v>3</v>
      </c>
      <c r="V7" t="s">
        <v>32</v>
      </c>
      <c r="W7">
        <f>(T7)/(T7+T8)</f>
        <v>1</v>
      </c>
      <c r="Y7" t="s">
        <v>33</v>
      </c>
      <c r="Z7">
        <f>AA4</f>
        <v>9</v>
      </c>
      <c r="AB7" t="s">
        <v>32</v>
      </c>
      <c r="AC7">
        <f>(Z7)/(Z7+Z8)</f>
        <v>0.40909090909090912</v>
      </c>
    </row>
    <row r="8" spans="1:29" x14ac:dyDescent="0.3">
      <c r="A8" s="3">
        <v>6</v>
      </c>
      <c r="B8" s="2" t="s">
        <v>17</v>
      </c>
      <c r="C8" s="2" t="s">
        <v>19</v>
      </c>
      <c r="D8" s="2" t="s">
        <v>24</v>
      </c>
      <c r="E8" s="2" t="s">
        <v>19</v>
      </c>
      <c r="G8" t="s">
        <v>31</v>
      </c>
      <c r="H8">
        <f>J4</f>
        <v>2</v>
      </c>
      <c r="J8" t="s">
        <v>30</v>
      </c>
      <c r="K8">
        <f>(H7)/(H7+H10)</f>
        <v>0.7</v>
      </c>
      <c r="M8" t="s">
        <v>29</v>
      </c>
      <c r="N8">
        <f>P4</f>
        <v>4</v>
      </c>
      <c r="P8" t="s">
        <v>30</v>
      </c>
      <c r="Q8">
        <f>(N7)/(N7+N10)</f>
        <v>0.2</v>
      </c>
      <c r="S8" t="s">
        <v>29</v>
      </c>
      <c r="T8">
        <f>V4</f>
        <v>0</v>
      </c>
      <c r="V8" t="s">
        <v>30</v>
      </c>
      <c r="W8">
        <f>(T7)/(T7+T10)</f>
        <v>0.3</v>
      </c>
      <c r="Y8" t="s">
        <v>29</v>
      </c>
      <c r="Z8">
        <f>AB4</f>
        <v>13</v>
      </c>
      <c r="AB8" t="s">
        <v>7</v>
      </c>
      <c r="AC8">
        <f>(Z7)/(Z7+Z10)</f>
        <v>0.9</v>
      </c>
    </row>
    <row r="9" spans="1:29" x14ac:dyDescent="0.3">
      <c r="A9" s="3">
        <v>7</v>
      </c>
      <c r="B9" s="2" t="s">
        <v>18</v>
      </c>
      <c r="C9" s="2" t="s">
        <v>19</v>
      </c>
      <c r="D9" s="2" t="s">
        <v>19</v>
      </c>
      <c r="E9" s="2" t="s">
        <v>19</v>
      </c>
      <c r="G9" t="s">
        <v>26</v>
      </c>
      <c r="H9">
        <f>J5</f>
        <v>28</v>
      </c>
      <c r="J9" t="s">
        <v>25</v>
      </c>
      <c r="K9">
        <f>2*(K7*K8)/(K7+K8)</f>
        <v>0.73684210526315774</v>
      </c>
      <c r="M9" t="s">
        <v>26</v>
      </c>
      <c r="N9">
        <f>P5</f>
        <v>26</v>
      </c>
      <c r="P9" t="s">
        <v>25</v>
      </c>
      <c r="Q9">
        <f>2*(Q7*Q8)/(Q7+Q8)</f>
        <v>0.25</v>
      </c>
      <c r="S9" t="s">
        <v>27</v>
      </c>
      <c r="T9">
        <f>V5</f>
        <v>30</v>
      </c>
      <c r="V9" t="s">
        <v>25</v>
      </c>
      <c r="W9">
        <f>2*(W7*W8)/(W7+W8)</f>
        <v>0.46153846153846151</v>
      </c>
      <c r="Y9" t="s">
        <v>26</v>
      </c>
      <c r="Z9">
        <f>AB5</f>
        <v>17</v>
      </c>
      <c r="AB9" t="s">
        <v>25</v>
      </c>
      <c r="AC9">
        <f>2*(AC7*AC8)/(AC7+AC8)</f>
        <v>0.56250000000000011</v>
      </c>
    </row>
    <row r="10" spans="1:29" x14ac:dyDescent="0.3">
      <c r="A10" s="3">
        <v>8</v>
      </c>
      <c r="B10" s="2" t="s">
        <v>18</v>
      </c>
      <c r="C10" s="2" t="s">
        <v>18</v>
      </c>
      <c r="D10" s="2" t="s">
        <v>19</v>
      </c>
      <c r="E10" s="2" t="s">
        <v>19</v>
      </c>
      <c r="G10" t="s">
        <v>23</v>
      </c>
      <c r="H10">
        <f>I5</f>
        <v>3</v>
      </c>
      <c r="J10" t="s">
        <v>6</v>
      </c>
      <c r="K10">
        <f>(H7+H9)/(H7+H8+H9+H10)</f>
        <v>0.875</v>
      </c>
      <c r="M10" t="s">
        <v>23</v>
      </c>
      <c r="N10">
        <f>O5</f>
        <v>8</v>
      </c>
      <c r="P10" t="s">
        <v>6</v>
      </c>
      <c r="Q10">
        <f>(N7+N9)/(N7+N8+N9+N10)</f>
        <v>0.7</v>
      </c>
      <c r="S10" t="s">
        <v>23</v>
      </c>
      <c r="T10">
        <f>U5</f>
        <v>7</v>
      </c>
      <c r="V10" t="s">
        <v>22</v>
      </c>
      <c r="W10">
        <f>(T7+T9)/(T7+T8+T9+T10)</f>
        <v>0.82499999999999996</v>
      </c>
      <c r="Y10" t="s">
        <v>21</v>
      </c>
      <c r="Z10">
        <f>AA5</f>
        <v>1</v>
      </c>
      <c r="AB10" t="s">
        <v>6</v>
      </c>
      <c r="AC10">
        <f>(Z7+Z9)/(Z7+Z8+Z9+Z10)</f>
        <v>0.65</v>
      </c>
    </row>
    <row r="11" spans="1:29" x14ac:dyDescent="0.3">
      <c r="A11" s="3">
        <v>9</v>
      </c>
      <c r="B11" s="2" t="s">
        <v>18</v>
      </c>
      <c r="C11" s="2" t="s">
        <v>19</v>
      </c>
      <c r="D11" s="2" t="s">
        <v>19</v>
      </c>
      <c r="E11" s="2" t="s">
        <v>19</v>
      </c>
    </row>
    <row r="12" spans="1:29" x14ac:dyDescent="0.3">
      <c r="A12" s="3">
        <v>10</v>
      </c>
      <c r="B12" s="2" t="s">
        <v>18</v>
      </c>
      <c r="C12" s="2" t="s">
        <v>18</v>
      </c>
      <c r="D12" s="2" t="s">
        <v>19</v>
      </c>
      <c r="E12" s="2" t="s">
        <v>19</v>
      </c>
      <c r="G12" t="s">
        <v>14</v>
      </c>
      <c r="H12">
        <f>(K7+Q7+W7+AC7)/4</f>
        <v>0.63005050505050508</v>
      </c>
      <c r="J12" t="s">
        <v>13</v>
      </c>
      <c r="K12">
        <f>(K9+Q9+W9+AC9)/4</f>
        <v>0.5027201417004048</v>
      </c>
    </row>
    <row r="13" spans="1:29" x14ac:dyDescent="0.3">
      <c r="A13" t="s">
        <v>12</v>
      </c>
      <c r="B13">
        <v>7</v>
      </c>
      <c r="C13">
        <v>2</v>
      </c>
      <c r="D13">
        <v>3</v>
      </c>
      <c r="E13">
        <v>9</v>
      </c>
      <c r="G13" t="s">
        <v>11</v>
      </c>
      <c r="H13">
        <f>(K8+Q8+W8+AC8)/4</f>
        <v>0.52500000000000002</v>
      </c>
      <c r="J13" t="s">
        <v>10</v>
      </c>
      <c r="K13">
        <f>(K10+Q10+W10+AC10)/4</f>
        <v>0.76249999999999996</v>
      </c>
    </row>
    <row r="14" spans="1:29" x14ac:dyDescent="0.3">
      <c r="A14" t="s">
        <v>101</v>
      </c>
    </row>
    <row r="16" spans="1:29" x14ac:dyDescent="0.3">
      <c r="A16" s="9" t="s">
        <v>47</v>
      </c>
      <c r="B16" s="10"/>
      <c r="C16" s="10"/>
      <c r="D16" s="10"/>
      <c r="E16" s="11"/>
      <c r="G16" s="4" t="s">
        <v>18</v>
      </c>
      <c r="M16" s="4" t="s">
        <v>17</v>
      </c>
      <c r="S16" s="4" t="s">
        <v>28</v>
      </c>
      <c r="Y16" s="4" t="s">
        <v>19</v>
      </c>
    </row>
    <row r="17" spans="1:29" x14ac:dyDescent="0.3">
      <c r="A17" s="4" t="s">
        <v>48</v>
      </c>
      <c r="B17" s="4" t="s">
        <v>18</v>
      </c>
      <c r="C17" s="4" t="s">
        <v>17</v>
      </c>
      <c r="D17" s="4" t="s">
        <v>28</v>
      </c>
      <c r="E17" s="4" t="s">
        <v>19</v>
      </c>
      <c r="I17" s="8" t="s">
        <v>43</v>
      </c>
      <c r="J17" s="8"/>
      <c r="O17" s="8" t="s">
        <v>43</v>
      </c>
      <c r="P17" s="8"/>
      <c r="U17" s="8" t="s">
        <v>43</v>
      </c>
      <c r="V17" s="8"/>
      <c r="AA17" s="8" t="s">
        <v>43</v>
      </c>
      <c r="AB17" s="8"/>
    </row>
    <row r="18" spans="1:29" x14ac:dyDescent="0.3">
      <c r="A18" s="3">
        <v>1</v>
      </c>
      <c r="B18" s="2" t="s">
        <v>18</v>
      </c>
      <c r="C18" s="2" t="s">
        <v>17</v>
      </c>
      <c r="D18" s="2" t="s">
        <v>28</v>
      </c>
      <c r="E18" s="2" t="s">
        <v>18</v>
      </c>
      <c r="I18" t="s">
        <v>49</v>
      </c>
      <c r="J18" t="s">
        <v>50</v>
      </c>
      <c r="O18" t="s">
        <v>49</v>
      </c>
      <c r="P18" t="s">
        <v>50</v>
      </c>
      <c r="U18" t="s">
        <v>49</v>
      </c>
      <c r="V18" t="s">
        <v>50</v>
      </c>
      <c r="AA18" t="s">
        <v>49</v>
      </c>
      <c r="AB18" t="s">
        <v>50</v>
      </c>
    </row>
    <row r="19" spans="1:29" x14ac:dyDescent="0.3">
      <c r="A19" s="3">
        <v>2</v>
      </c>
      <c r="B19" s="2" t="s">
        <v>18</v>
      </c>
      <c r="C19" s="2" t="s">
        <v>17</v>
      </c>
      <c r="D19" s="2" t="s">
        <v>28</v>
      </c>
      <c r="E19" s="2" t="s">
        <v>28</v>
      </c>
      <c r="G19" s="8" t="s">
        <v>51</v>
      </c>
      <c r="H19" t="s">
        <v>49</v>
      </c>
      <c r="I19">
        <v>10</v>
      </c>
      <c r="J19">
        <v>4</v>
      </c>
      <c r="M19" s="8" t="s">
        <v>51</v>
      </c>
      <c r="N19" t="s">
        <v>49</v>
      </c>
      <c r="O19">
        <v>10</v>
      </c>
      <c r="P19">
        <v>0</v>
      </c>
      <c r="S19" s="8" t="s">
        <v>51</v>
      </c>
      <c r="T19" t="s">
        <v>49</v>
      </c>
      <c r="U19">
        <v>6</v>
      </c>
      <c r="V19">
        <v>4</v>
      </c>
      <c r="Y19" s="8" t="s">
        <v>51</v>
      </c>
      <c r="Z19" t="s">
        <v>49</v>
      </c>
      <c r="AA19">
        <v>4</v>
      </c>
      <c r="AB19">
        <v>2</v>
      </c>
    </row>
    <row r="20" spans="1:29" x14ac:dyDescent="0.3">
      <c r="A20" s="3">
        <v>3</v>
      </c>
      <c r="B20" s="2" t="s">
        <v>18</v>
      </c>
      <c r="C20" s="2" t="s">
        <v>17</v>
      </c>
      <c r="D20" s="2" t="s">
        <v>28</v>
      </c>
      <c r="E20" s="2" t="s">
        <v>28</v>
      </c>
      <c r="G20" s="8"/>
      <c r="H20" t="s">
        <v>50</v>
      </c>
      <c r="I20">
        <v>0</v>
      </c>
      <c r="J20">
        <v>26</v>
      </c>
      <c r="M20" s="8"/>
      <c r="N20" t="s">
        <v>50</v>
      </c>
      <c r="O20">
        <v>0</v>
      </c>
      <c r="P20">
        <v>30</v>
      </c>
      <c r="S20" s="8"/>
      <c r="T20" t="s">
        <v>50</v>
      </c>
      <c r="U20">
        <v>4</v>
      </c>
      <c r="V20">
        <v>26</v>
      </c>
      <c r="Y20" s="8"/>
      <c r="Z20" t="s">
        <v>50</v>
      </c>
      <c r="AA20">
        <v>6</v>
      </c>
      <c r="AB20">
        <v>28</v>
      </c>
    </row>
    <row r="21" spans="1:29" x14ac:dyDescent="0.3">
      <c r="A21" s="3">
        <v>4</v>
      </c>
      <c r="B21" s="2" t="s">
        <v>18</v>
      </c>
      <c r="C21" s="2" t="s">
        <v>17</v>
      </c>
      <c r="D21" s="2" t="s">
        <v>18</v>
      </c>
      <c r="E21" s="2" t="s">
        <v>18</v>
      </c>
    </row>
    <row r="22" spans="1:29" x14ac:dyDescent="0.3">
      <c r="A22" s="3">
        <v>5</v>
      </c>
      <c r="B22" s="2" t="s">
        <v>18</v>
      </c>
      <c r="C22" s="2" t="s">
        <v>17</v>
      </c>
      <c r="D22" s="2" t="s">
        <v>19</v>
      </c>
      <c r="E22" s="2" t="s">
        <v>19</v>
      </c>
      <c r="G22" t="s">
        <v>52</v>
      </c>
      <c r="H22">
        <f>I19</f>
        <v>10</v>
      </c>
      <c r="J22" t="s">
        <v>53</v>
      </c>
      <c r="K22">
        <f>(H22)/(H22+H23)</f>
        <v>0.7142857142857143</v>
      </c>
      <c r="M22" t="s">
        <v>54</v>
      </c>
      <c r="N22">
        <f>O19</f>
        <v>10</v>
      </c>
      <c r="P22" t="s">
        <v>55</v>
      </c>
      <c r="Q22">
        <f>(N22)/(N22+N23)</f>
        <v>1</v>
      </c>
      <c r="S22" t="s">
        <v>56</v>
      </c>
      <c r="T22">
        <f>U19</f>
        <v>6</v>
      </c>
      <c r="V22" t="s">
        <v>55</v>
      </c>
      <c r="W22">
        <f>(T22)/(T22+T23)</f>
        <v>0.6</v>
      </c>
      <c r="Y22" t="s">
        <v>56</v>
      </c>
      <c r="Z22">
        <f>AA19</f>
        <v>4</v>
      </c>
      <c r="AB22" t="s">
        <v>55</v>
      </c>
      <c r="AC22">
        <f>(Z22)/(Z22+Z23)</f>
        <v>0.66666666666666663</v>
      </c>
    </row>
    <row r="23" spans="1:29" x14ac:dyDescent="0.3">
      <c r="A23" s="3">
        <v>6</v>
      </c>
      <c r="B23" s="2" t="s">
        <v>18</v>
      </c>
      <c r="C23" s="2" t="s">
        <v>17</v>
      </c>
      <c r="D23" s="2" t="s">
        <v>28</v>
      </c>
      <c r="E23" s="2" t="s">
        <v>19</v>
      </c>
      <c r="G23" t="s">
        <v>57</v>
      </c>
      <c r="H23">
        <f>J19</f>
        <v>4</v>
      </c>
      <c r="J23" t="s">
        <v>58</v>
      </c>
      <c r="K23">
        <f>(H22)/(H22+H25)</f>
        <v>1</v>
      </c>
      <c r="M23" t="s">
        <v>59</v>
      </c>
      <c r="N23">
        <f>P19</f>
        <v>0</v>
      </c>
      <c r="P23" t="s">
        <v>58</v>
      </c>
      <c r="Q23">
        <f>(N22)/(N22+N25)</f>
        <v>1</v>
      </c>
      <c r="S23" t="s">
        <v>57</v>
      </c>
      <c r="T23">
        <f>V19</f>
        <v>4</v>
      </c>
      <c r="V23" t="s">
        <v>58</v>
      </c>
      <c r="W23">
        <f>(T22)/(T22+T25)</f>
        <v>0.6</v>
      </c>
      <c r="Y23" t="s">
        <v>57</v>
      </c>
      <c r="Z23">
        <f>AB19</f>
        <v>2</v>
      </c>
      <c r="AB23" t="s">
        <v>58</v>
      </c>
      <c r="AC23">
        <f>(Z22)/(Z22+Z25)</f>
        <v>0.4</v>
      </c>
    </row>
    <row r="24" spans="1:29" x14ac:dyDescent="0.3">
      <c r="A24" s="3">
        <v>7</v>
      </c>
      <c r="B24" s="2" t="s">
        <v>18</v>
      </c>
      <c r="C24" s="2" t="s">
        <v>17</v>
      </c>
      <c r="D24" s="2" t="s">
        <v>19</v>
      </c>
      <c r="E24" s="2" t="s">
        <v>19</v>
      </c>
      <c r="G24" t="s">
        <v>60</v>
      </c>
      <c r="H24">
        <f>J20</f>
        <v>26</v>
      </c>
      <c r="J24" t="s">
        <v>61</v>
      </c>
      <c r="K24">
        <f>2*(K22*K23)/(K22+K23)</f>
        <v>0.83333333333333326</v>
      </c>
      <c r="M24" t="s">
        <v>60</v>
      </c>
      <c r="N24">
        <f>P20</f>
        <v>30</v>
      </c>
      <c r="P24" t="s">
        <v>61</v>
      </c>
      <c r="Q24">
        <f>2*(Q22*Q23)/(Q22+Q23)</f>
        <v>1</v>
      </c>
      <c r="S24" t="s">
        <v>62</v>
      </c>
      <c r="T24">
        <f>V20</f>
        <v>26</v>
      </c>
      <c r="V24" t="s">
        <v>25</v>
      </c>
      <c r="W24">
        <f>2*(W22*W23)/(W22+W23)</f>
        <v>0.6</v>
      </c>
      <c r="Y24" t="s">
        <v>63</v>
      </c>
      <c r="Z24">
        <f>AB20</f>
        <v>28</v>
      </c>
      <c r="AB24" t="s">
        <v>61</v>
      </c>
      <c r="AC24">
        <f>2*(AC22*AC23)/(AC22+AC23)</f>
        <v>0.5</v>
      </c>
    </row>
    <row r="25" spans="1:29" x14ac:dyDescent="0.3">
      <c r="A25" s="3">
        <v>8</v>
      </c>
      <c r="B25" s="2" t="s">
        <v>18</v>
      </c>
      <c r="C25" s="2" t="s">
        <v>17</v>
      </c>
      <c r="D25" s="2" t="s">
        <v>18</v>
      </c>
      <c r="E25" s="2" t="s">
        <v>28</v>
      </c>
      <c r="G25" t="s">
        <v>64</v>
      </c>
      <c r="H25">
        <f>I20</f>
        <v>0</v>
      </c>
      <c r="J25" t="s">
        <v>6</v>
      </c>
      <c r="K25">
        <f>(H22+H24)/(H22+H23+H24+H25)</f>
        <v>0.9</v>
      </c>
      <c r="M25" t="s">
        <v>23</v>
      </c>
      <c r="N25">
        <f>O20</f>
        <v>0</v>
      </c>
      <c r="P25" t="s">
        <v>65</v>
      </c>
      <c r="Q25">
        <f>(N22+N24)/(N22+N23+N24+N25)</f>
        <v>1</v>
      </c>
      <c r="S25" t="s">
        <v>64</v>
      </c>
      <c r="T25">
        <f>U20</f>
        <v>4</v>
      </c>
      <c r="V25" t="s">
        <v>66</v>
      </c>
      <c r="W25">
        <f>(T22+T24)/(T22+T23+T24+T25)</f>
        <v>0.8</v>
      </c>
      <c r="Y25" t="s">
        <v>67</v>
      </c>
      <c r="Z25">
        <f>AA20</f>
        <v>6</v>
      </c>
      <c r="AB25" t="s">
        <v>65</v>
      </c>
      <c r="AC25">
        <f>(Z22+Z24)/(Z22+Z23+Z24+Z25)</f>
        <v>0.8</v>
      </c>
    </row>
    <row r="26" spans="1:29" x14ac:dyDescent="0.3">
      <c r="A26" s="3">
        <v>9</v>
      </c>
      <c r="B26" s="2" t="s">
        <v>18</v>
      </c>
      <c r="C26" s="2" t="s">
        <v>17</v>
      </c>
      <c r="D26" s="2" t="s">
        <v>28</v>
      </c>
      <c r="E26" s="2" t="s">
        <v>19</v>
      </c>
    </row>
    <row r="27" spans="1:29" x14ac:dyDescent="0.3">
      <c r="A27" s="3">
        <v>10</v>
      </c>
      <c r="B27" s="2" t="s">
        <v>18</v>
      </c>
      <c r="C27" s="2" t="s">
        <v>17</v>
      </c>
      <c r="D27" s="2" t="s">
        <v>28</v>
      </c>
      <c r="E27" s="2" t="s">
        <v>28</v>
      </c>
      <c r="G27" t="s">
        <v>68</v>
      </c>
      <c r="H27">
        <f>(K22+Q22+W22+AC22)/4</f>
        <v>0.74523809523809526</v>
      </c>
      <c r="J27" t="s">
        <v>69</v>
      </c>
      <c r="K27">
        <f>(K24+Q24+W24+AC24)/4</f>
        <v>0.73333333333333328</v>
      </c>
    </row>
    <row r="28" spans="1:29" x14ac:dyDescent="0.3">
      <c r="A28" t="s">
        <v>70</v>
      </c>
      <c r="B28">
        <v>10</v>
      </c>
      <c r="C28">
        <v>10</v>
      </c>
      <c r="D28">
        <v>6</v>
      </c>
      <c r="E28">
        <v>4</v>
      </c>
      <c r="G28" t="s">
        <v>71</v>
      </c>
      <c r="H28">
        <f>(K23+Q23+W23+AC23)/4</f>
        <v>0.75</v>
      </c>
      <c r="J28" t="s">
        <v>72</v>
      </c>
      <c r="K28">
        <f>(K25+Q25+W25+AC25)/4</f>
        <v>0.875</v>
      </c>
    </row>
    <row r="29" spans="1:29" x14ac:dyDescent="0.3">
      <c r="A29" t="s">
        <v>73</v>
      </c>
      <c r="B29" t="s">
        <v>74</v>
      </c>
      <c r="C29" s="1">
        <v>0.65</v>
      </c>
    </row>
    <row r="31" spans="1:29" x14ac:dyDescent="0.3">
      <c r="A31" s="5" t="s">
        <v>76</v>
      </c>
      <c r="B31" s="6"/>
      <c r="C31" s="6"/>
      <c r="D31" s="6"/>
      <c r="E31" s="7"/>
      <c r="G31" s="4" t="s">
        <v>38</v>
      </c>
      <c r="M31" s="4" t="s">
        <v>17</v>
      </c>
      <c r="S31" s="4" t="s">
        <v>28</v>
      </c>
      <c r="Y31" s="4" t="s">
        <v>19</v>
      </c>
    </row>
    <row r="32" spans="1:29" x14ac:dyDescent="0.3">
      <c r="A32" s="4" t="s">
        <v>46</v>
      </c>
      <c r="B32" s="4" t="s">
        <v>38</v>
      </c>
      <c r="C32" s="4" t="s">
        <v>45</v>
      </c>
      <c r="D32" s="4" t="s">
        <v>24</v>
      </c>
      <c r="E32" s="4" t="s">
        <v>19</v>
      </c>
      <c r="I32" s="8" t="s">
        <v>44</v>
      </c>
      <c r="J32" s="8"/>
      <c r="O32" s="8" t="s">
        <v>43</v>
      </c>
      <c r="P32" s="8"/>
      <c r="U32" s="8" t="s">
        <v>44</v>
      </c>
      <c r="V32" s="8"/>
      <c r="AA32" s="8" t="s">
        <v>43</v>
      </c>
      <c r="AB32" s="8"/>
    </row>
    <row r="33" spans="1:29" x14ac:dyDescent="0.3">
      <c r="A33" s="3">
        <v>1</v>
      </c>
      <c r="B33" s="2" t="s">
        <v>18</v>
      </c>
      <c r="C33" s="2" t="s">
        <v>17</v>
      </c>
      <c r="D33" s="2" t="s">
        <v>24</v>
      </c>
      <c r="E33" s="2" t="s">
        <v>19</v>
      </c>
      <c r="I33" t="s">
        <v>41</v>
      </c>
      <c r="J33" t="s">
        <v>37</v>
      </c>
      <c r="O33" t="s">
        <v>39</v>
      </c>
      <c r="P33" t="s">
        <v>37</v>
      </c>
      <c r="U33" t="s">
        <v>39</v>
      </c>
      <c r="V33" t="s">
        <v>36</v>
      </c>
      <c r="AA33" t="s">
        <v>41</v>
      </c>
      <c r="AB33" t="s">
        <v>37</v>
      </c>
    </row>
    <row r="34" spans="1:29" x14ac:dyDescent="0.3">
      <c r="A34" s="3">
        <v>2</v>
      </c>
      <c r="B34" s="2" t="s">
        <v>18</v>
      </c>
      <c r="C34" s="2" t="s">
        <v>17</v>
      </c>
      <c r="D34" s="2" t="s">
        <v>17</v>
      </c>
      <c r="E34" s="2" t="s">
        <v>19</v>
      </c>
      <c r="G34" s="8" t="s">
        <v>40</v>
      </c>
      <c r="H34" t="s">
        <v>39</v>
      </c>
      <c r="I34">
        <v>8</v>
      </c>
      <c r="J34">
        <v>2</v>
      </c>
      <c r="M34" s="8" t="s">
        <v>42</v>
      </c>
      <c r="N34" t="s">
        <v>41</v>
      </c>
      <c r="O34">
        <v>5</v>
      </c>
      <c r="P34">
        <v>5</v>
      </c>
      <c r="S34" s="8" t="s">
        <v>40</v>
      </c>
      <c r="T34" t="s">
        <v>39</v>
      </c>
      <c r="U34">
        <v>5</v>
      </c>
      <c r="V34">
        <v>1</v>
      </c>
      <c r="Y34" s="8" t="s">
        <v>40</v>
      </c>
      <c r="Z34" t="s">
        <v>39</v>
      </c>
      <c r="AA34">
        <v>10</v>
      </c>
      <c r="AB34">
        <v>4</v>
      </c>
    </row>
    <row r="35" spans="1:29" x14ac:dyDescent="0.3">
      <c r="A35" s="3">
        <v>3</v>
      </c>
      <c r="B35" s="2" t="s">
        <v>38</v>
      </c>
      <c r="C35" s="2" t="s">
        <v>17</v>
      </c>
      <c r="D35" s="2" t="s">
        <v>17</v>
      </c>
      <c r="E35" s="2" t="s">
        <v>15</v>
      </c>
      <c r="G35" s="8"/>
      <c r="H35" t="s">
        <v>37</v>
      </c>
      <c r="I35">
        <v>2</v>
      </c>
      <c r="J35">
        <v>28</v>
      </c>
      <c r="M35" s="8"/>
      <c r="N35" t="s">
        <v>36</v>
      </c>
      <c r="O35">
        <v>5</v>
      </c>
      <c r="P35">
        <v>25</v>
      </c>
      <c r="S35" s="8"/>
      <c r="T35" t="s">
        <v>37</v>
      </c>
      <c r="U35">
        <v>5</v>
      </c>
      <c r="V35">
        <v>29</v>
      </c>
      <c r="Y35" s="8"/>
      <c r="Z35" t="s">
        <v>36</v>
      </c>
      <c r="AA35">
        <v>0</v>
      </c>
      <c r="AB35">
        <v>26</v>
      </c>
    </row>
    <row r="36" spans="1:29" x14ac:dyDescent="0.3">
      <c r="A36" s="3">
        <v>4</v>
      </c>
      <c r="B36" s="2" t="s">
        <v>18</v>
      </c>
      <c r="C36" s="2" t="s">
        <v>15</v>
      </c>
      <c r="D36" s="2" t="s">
        <v>16</v>
      </c>
      <c r="E36" s="2" t="s">
        <v>20</v>
      </c>
    </row>
    <row r="37" spans="1:29" x14ac:dyDescent="0.3">
      <c r="A37" s="3">
        <v>5</v>
      </c>
      <c r="B37" s="2" t="s">
        <v>18</v>
      </c>
      <c r="C37" s="2" t="s">
        <v>16</v>
      </c>
      <c r="D37" s="2" t="s">
        <v>24</v>
      </c>
      <c r="E37" s="2" t="s">
        <v>19</v>
      </c>
      <c r="G37" t="s">
        <v>35</v>
      </c>
      <c r="H37">
        <f>I34</f>
        <v>8</v>
      </c>
      <c r="J37" t="s">
        <v>5</v>
      </c>
      <c r="K37">
        <f>(H37)/(H37+H38)</f>
        <v>0.8</v>
      </c>
      <c r="M37" t="s">
        <v>33</v>
      </c>
      <c r="N37">
        <f>O34</f>
        <v>5</v>
      </c>
      <c r="P37" t="s">
        <v>5</v>
      </c>
      <c r="Q37">
        <f>(N37)/(N37+N38)</f>
        <v>0.5</v>
      </c>
      <c r="S37" t="s">
        <v>34</v>
      </c>
      <c r="T37">
        <f>U34</f>
        <v>5</v>
      </c>
      <c r="V37" t="s">
        <v>32</v>
      </c>
      <c r="W37">
        <f>(T37)/(T37+T38)</f>
        <v>0.83333333333333337</v>
      </c>
      <c r="Y37" t="s">
        <v>33</v>
      </c>
      <c r="Z37">
        <f>AA34</f>
        <v>10</v>
      </c>
      <c r="AB37" t="s">
        <v>32</v>
      </c>
      <c r="AC37">
        <f>(Z37)/(Z37+Z38)</f>
        <v>0.7142857142857143</v>
      </c>
    </row>
    <row r="38" spans="1:29" x14ac:dyDescent="0.3">
      <c r="A38" s="3">
        <v>6</v>
      </c>
      <c r="B38" s="2" t="s">
        <v>18</v>
      </c>
      <c r="C38" s="2" t="s">
        <v>18</v>
      </c>
      <c r="D38" s="2" t="s">
        <v>16</v>
      </c>
      <c r="E38" s="2" t="s">
        <v>20</v>
      </c>
      <c r="G38" t="s">
        <v>31</v>
      </c>
      <c r="H38">
        <f>J34</f>
        <v>2</v>
      </c>
      <c r="J38" t="s">
        <v>30</v>
      </c>
      <c r="K38">
        <f>(H37)/(H37+H40)</f>
        <v>0.8</v>
      </c>
      <c r="M38" t="s">
        <v>29</v>
      </c>
      <c r="N38">
        <f>P34</f>
        <v>5</v>
      </c>
      <c r="P38" t="s">
        <v>30</v>
      </c>
      <c r="Q38">
        <f>(N37)/(N37+N40)</f>
        <v>0.5</v>
      </c>
      <c r="S38" t="s">
        <v>29</v>
      </c>
      <c r="T38">
        <f>V34</f>
        <v>1</v>
      </c>
      <c r="V38" t="s">
        <v>30</v>
      </c>
      <c r="W38">
        <f>(T37)/(T37+T40)</f>
        <v>0.5</v>
      </c>
      <c r="Y38" t="s">
        <v>29</v>
      </c>
      <c r="Z38">
        <f>AB34</f>
        <v>4</v>
      </c>
      <c r="AB38" t="s">
        <v>7</v>
      </c>
      <c r="AC38">
        <f>(Z37)/(Z37+Z40)</f>
        <v>1</v>
      </c>
    </row>
    <row r="39" spans="1:29" x14ac:dyDescent="0.3">
      <c r="A39" s="3">
        <v>7</v>
      </c>
      <c r="B39" s="2" t="s">
        <v>18</v>
      </c>
      <c r="C39" s="2" t="s">
        <v>18</v>
      </c>
      <c r="D39" s="2" t="s">
        <v>28</v>
      </c>
      <c r="E39" s="2" t="s">
        <v>19</v>
      </c>
      <c r="G39" t="s">
        <v>26</v>
      </c>
      <c r="H39">
        <f>J35</f>
        <v>28</v>
      </c>
      <c r="J39" t="s">
        <v>25</v>
      </c>
      <c r="K39">
        <f>2*(K37*K38)/(K37+K38)</f>
        <v>0.80000000000000016</v>
      </c>
      <c r="M39" t="s">
        <v>26</v>
      </c>
      <c r="N39">
        <f>P35</f>
        <v>25</v>
      </c>
      <c r="P39" t="s">
        <v>25</v>
      </c>
      <c r="Q39">
        <f>2*(Q37*Q38)/(Q37+Q38)</f>
        <v>0.5</v>
      </c>
      <c r="S39" t="s">
        <v>27</v>
      </c>
      <c r="T39">
        <f>V35</f>
        <v>29</v>
      </c>
      <c r="V39" t="s">
        <v>25</v>
      </c>
      <c r="W39">
        <f>2*(W37*W38)/(W37+W38)</f>
        <v>0.625</v>
      </c>
      <c r="Y39" t="s">
        <v>26</v>
      </c>
      <c r="Z39">
        <f>AB35</f>
        <v>26</v>
      </c>
      <c r="AB39" t="s">
        <v>25</v>
      </c>
      <c r="AC39">
        <f>2*(AC37*AC38)/(AC37+AC38)</f>
        <v>0.83333333333333326</v>
      </c>
    </row>
    <row r="40" spans="1:29" x14ac:dyDescent="0.3">
      <c r="A40" s="3">
        <v>8</v>
      </c>
      <c r="B40" s="2" t="s">
        <v>18</v>
      </c>
      <c r="C40" s="2" t="s">
        <v>15</v>
      </c>
      <c r="D40" s="2" t="s">
        <v>17</v>
      </c>
      <c r="E40" s="2" t="s">
        <v>19</v>
      </c>
      <c r="G40" t="s">
        <v>23</v>
      </c>
      <c r="H40">
        <f>I35</f>
        <v>2</v>
      </c>
      <c r="J40" t="s">
        <v>6</v>
      </c>
      <c r="K40">
        <f>(H37+H39)/(H37+H38+H39+H40)</f>
        <v>0.9</v>
      </c>
      <c r="M40" t="s">
        <v>23</v>
      </c>
      <c r="N40">
        <f>O35</f>
        <v>5</v>
      </c>
      <c r="P40" t="s">
        <v>6</v>
      </c>
      <c r="Q40">
        <f>(N37+N39)/(N37+N38+N39+N40)</f>
        <v>0.75</v>
      </c>
      <c r="S40" t="s">
        <v>23</v>
      </c>
      <c r="T40">
        <f>U35</f>
        <v>5</v>
      </c>
      <c r="V40" t="s">
        <v>22</v>
      </c>
      <c r="W40">
        <f>(T37+T39)/(T37+T38+T39+T40)</f>
        <v>0.85</v>
      </c>
      <c r="Y40" t="s">
        <v>21</v>
      </c>
      <c r="Z40">
        <f>AA35</f>
        <v>0</v>
      </c>
      <c r="AB40" t="s">
        <v>6</v>
      </c>
      <c r="AC40">
        <f>(Z37+Z39)/(Z37+Z38+Z39+Z40)</f>
        <v>0.9</v>
      </c>
    </row>
    <row r="41" spans="1:29" x14ac:dyDescent="0.3">
      <c r="A41" s="3">
        <v>9</v>
      </c>
      <c r="B41" s="2" t="s">
        <v>15</v>
      </c>
      <c r="C41" s="2" t="s">
        <v>17</v>
      </c>
      <c r="D41" s="2" t="s">
        <v>17</v>
      </c>
      <c r="E41" s="2" t="s">
        <v>19</v>
      </c>
    </row>
    <row r="42" spans="1:29" x14ac:dyDescent="0.3">
      <c r="A42" s="3">
        <v>10</v>
      </c>
      <c r="B42" s="2" t="s">
        <v>15</v>
      </c>
      <c r="C42" s="2" t="s">
        <v>17</v>
      </c>
      <c r="D42" s="2" t="s">
        <v>17</v>
      </c>
      <c r="E42" s="2" t="s">
        <v>15</v>
      </c>
      <c r="G42" t="s">
        <v>14</v>
      </c>
      <c r="H42">
        <f>(K37+Q37+W37+AC37)/4</f>
        <v>0.71190476190476193</v>
      </c>
      <c r="J42" t="s">
        <v>13</v>
      </c>
      <c r="K42">
        <f>(K39+Q39+W39+AC39)/4</f>
        <v>0.68958333333333344</v>
      </c>
      <c r="M42" t="s">
        <v>108</v>
      </c>
      <c r="N42">
        <f>7/20</f>
        <v>0.35</v>
      </c>
    </row>
    <row r="43" spans="1:29" x14ac:dyDescent="0.3">
      <c r="A43" t="s">
        <v>12</v>
      </c>
      <c r="B43">
        <v>9</v>
      </c>
      <c r="C43">
        <v>6</v>
      </c>
      <c r="D43">
        <v>6</v>
      </c>
      <c r="E43">
        <v>10</v>
      </c>
      <c r="G43" t="s">
        <v>11</v>
      </c>
      <c r="H43">
        <f>(K38+Q38+W38+AC38)/4</f>
        <v>0.7</v>
      </c>
      <c r="J43" t="s">
        <v>10</v>
      </c>
      <c r="K43">
        <f>(K40+Q40+W40+AC40)/4</f>
        <v>0.85</v>
      </c>
    </row>
    <row r="44" spans="1:29" x14ac:dyDescent="0.3">
      <c r="A44" t="s">
        <v>9</v>
      </c>
      <c r="B44" t="s">
        <v>8</v>
      </c>
      <c r="C44" s="1">
        <v>0.77500000000000002</v>
      </c>
      <c r="E44" s="2"/>
    </row>
    <row r="46" spans="1:29" x14ac:dyDescent="0.3">
      <c r="A46" s="5" t="s">
        <v>102</v>
      </c>
      <c r="B46" s="6"/>
      <c r="C46" s="6"/>
      <c r="D46" s="6"/>
      <c r="E46" s="7"/>
      <c r="G46" s="4" t="s">
        <v>18</v>
      </c>
      <c r="M46" s="4" t="s">
        <v>17</v>
      </c>
      <c r="S46" s="4" t="s">
        <v>28</v>
      </c>
      <c r="Y46" s="4" t="s">
        <v>19</v>
      </c>
    </row>
    <row r="47" spans="1:29" x14ac:dyDescent="0.3">
      <c r="A47" s="4" t="s">
        <v>48</v>
      </c>
      <c r="B47" s="4" t="s">
        <v>77</v>
      </c>
      <c r="C47" s="4" t="s">
        <v>78</v>
      </c>
      <c r="D47" s="4" t="s">
        <v>79</v>
      </c>
      <c r="E47" s="4" t="s">
        <v>19</v>
      </c>
      <c r="I47" s="8" t="s">
        <v>43</v>
      </c>
      <c r="J47" s="8"/>
      <c r="O47" s="8" t="s">
        <v>43</v>
      </c>
      <c r="P47" s="8"/>
      <c r="U47" s="8" t="s">
        <v>43</v>
      </c>
      <c r="V47" s="8"/>
      <c r="AA47" s="8" t="s">
        <v>43</v>
      </c>
      <c r="AB47" s="8"/>
    </row>
    <row r="48" spans="1:29" x14ac:dyDescent="0.3">
      <c r="A48" s="3">
        <v>1</v>
      </c>
      <c r="B48" s="2" t="s">
        <v>18</v>
      </c>
      <c r="C48" s="2" t="s">
        <v>78</v>
      </c>
      <c r="D48" s="2" t="s">
        <v>28</v>
      </c>
      <c r="E48" s="2" t="s">
        <v>80</v>
      </c>
      <c r="I48" t="s">
        <v>39</v>
      </c>
      <c r="J48" t="s">
        <v>37</v>
      </c>
      <c r="O48" t="s">
        <v>39</v>
      </c>
      <c r="P48" t="s">
        <v>37</v>
      </c>
      <c r="U48" t="s">
        <v>39</v>
      </c>
      <c r="V48" t="s">
        <v>37</v>
      </c>
      <c r="AA48" t="s">
        <v>39</v>
      </c>
      <c r="AB48" t="s">
        <v>81</v>
      </c>
    </row>
    <row r="49" spans="1:29" x14ac:dyDescent="0.3">
      <c r="A49" s="3">
        <v>2</v>
      </c>
      <c r="B49" s="2" t="s">
        <v>18</v>
      </c>
      <c r="C49" s="2" t="s">
        <v>17</v>
      </c>
      <c r="D49" s="2" t="s">
        <v>28</v>
      </c>
      <c r="E49" s="2" t="s">
        <v>19</v>
      </c>
      <c r="G49" s="8" t="s">
        <v>82</v>
      </c>
      <c r="H49" t="s">
        <v>39</v>
      </c>
      <c r="I49">
        <v>10</v>
      </c>
      <c r="J49">
        <v>2</v>
      </c>
      <c r="M49" s="8" t="s">
        <v>88</v>
      </c>
      <c r="N49" t="s">
        <v>39</v>
      </c>
      <c r="O49">
        <v>8</v>
      </c>
      <c r="P49">
        <v>5</v>
      </c>
      <c r="S49" s="8" t="s">
        <v>88</v>
      </c>
      <c r="T49" t="s">
        <v>89</v>
      </c>
      <c r="U49">
        <v>7</v>
      </c>
      <c r="V49">
        <v>0</v>
      </c>
      <c r="Y49" s="8" t="s">
        <v>82</v>
      </c>
      <c r="Z49" t="s">
        <v>39</v>
      </c>
      <c r="AA49">
        <v>8</v>
      </c>
      <c r="AB49">
        <v>0</v>
      </c>
    </row>
    <row r="50" spans="1:29" x14ac:dyDescent="0.3">
      <c r="A50" s="3">
        <v>3</v>
      </c>
      <c r="B50" s="2" t="s">
        <v>77</v>
      </c>
      <c r="C50" s="2" t="s">
        <v>17</v>
      </c>
      <c r="D50" s="2" t="s">
        <v>17</v>
      </c>
      <c r="E50" s="2" t="s">
        <v>80</v>
      </c>
      <c r="G50" s="8"/>
      <c r="H50" t="s">
        <v>90</v>
      </c>
      <c r="I50">
        <v>0</v>
      </c>
      <c r="J50">
        <v>28</v>
      </c>
      <c r="M50" s="8"/>
      <c r="N50" t="s">
        <v>37</v>
      </c>
      <c r="O50">
        <v>2</v>
      </c>
      <c r="P50">
        <v>25</v>
      </c>
      <c r="S50" s="8"/>
      <c r="T50" t="s">
        <v>37</v>
      </c>
      <c r="U50">
        <v>3</v>
      </c>
      <c r="V50">
        <v>30</v>
      </c>
      <c r="Y50" s="8"/>
      <c r="Z50" t="s">
        <v>37</v>
      </c>
      <c r="AA50">
        <v>2</v>
      </c>
      <c r="AB50">
        <v>30</v>
      </c>
    </row>
    <row r="51" spans="1:29" x14ac:dyDescent="0.3">
      <c r="A51" s="3">
        <v>4</v>
      </c>
      <c r="B51" s="2" t="s">
        <v>18</v>
      </c>
      <c r="C51" s="2" t="s">
        <v>17</v>
      </c>
      <c r="D51" s="2" t="s">
        <v>17</v>
      </c>
      <c r="E51" s="2" t="s">
        <v>17</v>
      </c>
    </row>
    <row r="52" spans="1:29" x14ac:dyDescent="0.3">
      <c r="A52" s="3">
        <v>5</v>
      </c>
      <c r="B52" s="2" t="s">
        <v>91</v>
      </c>
      <c r="C52" s="2" t="s">
        <v>17</v>
      </c>
      <c r="D52" s="2" t="s">
        <v>92</v>
      </c>
      <c r="E52" s="2" t="s">
        <v>19</v>
      </c>
      <c r="G52" t="s">
        <v>33</v>
      </c>
      <c r="H52">
        <f>I49</f>
        <v>10</v>
      </c>
      <c r="J52" t="s">
        <v>84</v>
      </c>
      <c r="K52">
        <f>(H52)/(H52+H53)</f>
        <v>0.83333333333333337</v>
      </c>
      <c r="M52" t="s">
        <v>83</v>
      </c>
      <c r="N52">
        <f>O49</f>
        <v>8</v>
      </c>
      <c r="P52" t="s">
        <v>5</v>
      </c>
      <c r="Q52">
        <f>(N52)/(N52+N53)</f>
        <v>0.61538461538461542</v>
      </c>
      <c r="S52" t="s">
        <v>33</v>
      </c>
      <c r="T52">
        <f>U49</f>
        <v>7</v>
      </c>
      <c r="V52" t="s">
        <v>5</v>
      </c>
      <c r="W52">
        <f>(T52)/(T52+T53)</f>
        <v>1</v>
      </c>
      <c r="Y52" t="s">
        <v>33</v>
      </c>
      <c r="Z52">
        <f>AA49</f>
        <v>8</v>
      </c>
      <c r="AB52" t="s">
        <v>55</v>
      </c>
      <c r="AC52">
        <f>(Z52)/(Z52+Z53)</f>
        <v>1</v>
      </c>
    </row>
    <row r="53" spans="1:29" x14ac:dyDescent="0.3">
      <c r="A53" s="3">
        <v>6</v>
      </c>
      <c r="B53" s="2" t="s">
        <v>91</v>
      </c>
      <c r="C53" s="2" t="s">
        <v>91</v>
      </c>
      <c r="D53" s="2" t="s">
        <v>79</v>
      </c>
      <c r="E53" s="2" t="s">
        <v>93</v>
      </c>
      <c r="G53" t="s">
        <v>57</v>
      </c>
      <c r="H53">
        <f>J49</f>
        <v>2</v>
      </c>
      <c r="J53" t="s">
        <v>58</v>
      </c>
      <c r="K53">
        <f>(H52)/(H52+H55)</f>
        <v>1</v>
      </c>
      <c r="M53" t="s">
        <v>57</v>
      </c>
      <c r="N53">
        <f>P49</f>
        <v>5</v>
      </c>
      <c r="P53" t="s">
        <v>94</v>
      </c>
      <c r="Q53">
        <f>(N52)/(N52+N55)</f>
        <v>0.8</v>
      </c>
      <c r="S53" t="s">
        <v>95</v>
      </c>
      <c r="T53">
        <f>V49</f>
        <v>0</v>
      </c>
      <c r="V53" t="s">
        <v>85</v>
      </c>
      <c r="W53">
        <f>(T52)/(T52+T55)</f>
        <v>0.7</v>
      </c>
      <c r="Y53" t="s">
        <v>29</v>
      </c>
      <c r="Z53">
        <f>AB49</f>
        <v>0</v>
      </c>
      <c r="AB53" t="s">
        <v>85</v>
      </c>
      <c r="AC53">
        <f>(Z52)/(Z52+Z55)</f>
        <v>0.8</v>
      </c>
    </row>
    <row r="54" spans="1:29" x14ac:dyDescent="0.3">
      <c r="A54" s="3">
        <v>7</v>
      </c>
      <c r="B54" s="2" t="s">
        <v>77</v>
      </c>
      <c r="C54" s="2" t="s">
        <v>77</v>
      </c>
      <c r="D54" s="2" t="s">
        <v>79</v>
      </c>
      <c r="E54" s="2" t="s">
        <v>78</v>
      </c>
      <c r="G54" t="s">
        <v>86</v>
      </c>
      <c r="H54">
        <f>J50</f>
        <v>28</v>
      </c>
      <c r="J54" t="s">
        <v>87</v>
      </c>
      <c r="K54">
        <f>2*(K52*K53)/(K52+K53)</f>
        <v>0.90909090909090906</v>
      </c>
      <c r="M54" t="s">
        <v>86</v>
      </c>
      <c r="N54">
        <f>P50</f>
        <v>25</v>
      </c>
      <c r="P54" t="s">
        <v>25</v>
      </c>
      <c r="Q54">
        <f>2*(Q52*Q53)/(Q52+Q53)</f>
        <v>0.69565217391304346</v>
      </c>
      <c r="S54" t="s">
        <v>27</v>
      </c>
      <c r="T54">
        <f>V50</f>
        <v>30</v>
      </c>
      <c r="V54" t="s">
        <v>25</v>
      </c>
      <c r="W54">
        <f>2*(W52*W53)/(W52+W53)</f>
        <v>0.82352941176470584</v>
      </c>
      <c r="Y54" t="s">
        <v>86</v>
      </c>
      <c r="Z54">
        <f>AB50</f>
        <v>30</v>
      </c>
      <c r="AB54" t="s">
        <v>61</v>
      </c>
      <c r="AC54">
        <f>2*(AC52*AC53)/(AC52+AC53)</f>
        <v>0.88888888888888895</v>
      </c>
    </row>
    <row r="55" spans="1:29" x14ac:dyDescent="0.3">
      <c r="A55" s="3">
        <v>8</v>
      </c>
      <c r="B55" s="2" t="s">
        <v>91</v>
      </c>
      <c r="C55" s="2" t="s">
        <v>96</v>
      </c>
      <c r="D55" s="2" t="s">
        <v>96</v>
      </c>
      <c r="E55" s="2" t="s">
        <v>93</v>
      </c>
      <c r="G55" t="s">
        <v>67</v>
      </c>
      <c r="H55">
        <f>I50</f>
        <v>0</v>
      </c>
      <c r="J55" t="s">
        <v>65</v>
      </c>
      <c r="K55">
        <f>(H52+H54)/(H52+H53+H54+H55)</f>
        <v>0.95</v>
      </c>
      <c r="M55" t="s">
        <v>67</v>
      </c>
      <c r="N55">
        <f>O50</f>
        <v>2</v>
      </c>
      <c r="P55" t="s">
        <v>65</v>
      </c>
      <c r="Q55">
        <f>(N52+N54)/(N52+N53+N54+N55)</f>
        <v>0.82499999999999996</v>
      </c>
      <c r="S55" t="s">
        <v>67</v>
      </c>
      <c r="T55">
        <f>U50</f>
        <v>3</v>
      </c>
      <c r="V55" t="s">
        <v>65</v>
      </c>
      <c r="W55">
        <f>(T52+T54)/(T52+T53+T54+T55)</f>
        <v>0.92500000000000004</v>
      </c>
      <c r="Y55" t="s">
        <v>67</v>
      </c>
      <c r="Z55">
        <f>AA50</f>
        <v>2</v>
      </c>
      <c r="AB55" t="s">
        <v>65</v>
      </c>
      <c r="AC55">
        <f>(Z52+Z54)/(Z52+Z53+Z54+Z55)</f>
        <v>0.95</v>
      </c>
    </row>
    <row r="56" spans="1:29" x14ac:dyDescent="0.3">
      <c r="A56" s="3">
        <v>9</v>
      </c>
      <c r="B56" s="2" t="s">
        <v>91</v>
      </c>
      <c r="C56" s="2" t="s">
        <v>96</v>
      </c>
      <c r="D56" s="2" t="s">
        <v>92</v>
      </c>
      <c r="E56" s="2" t="s">
        <v>93</v>
      </c>
    </row>
    <row r="57" spans="1:29" x14ac:dyDescent="0.3">
      <c r="A57" s="3">
        <v>10</v>
      </c>
      <c r="B57" s="2" t="s">
        <v>91</v>
      </c>
      <c r="C57" s="2" t="s">
        <v>96</v>
      </c>
      <c r="D57" s="2" t="s">
        <v>92</v>
      </c>
      <c r="E57" s="2" t="s">
        <v>93</v>
      </c>
      <c r="G57" t="s">
        <v>68</v>
      </c>
      <c r="H57">
        <f>(K52+Q52+W52+AC52)/4</f>
        <v>0.86217948717948723</v>
      </c>
      <c r="J57" t="s">
        <v>97</v>
      </c>
      <c r="K57">
        <f>(K54+Q54+W54+AC54)/4</f>
        <v>0.82929034591438688</v>
      </c>
      <c r="M57" t="s">
        <v>109</v>
      </c>
      <c r="N57">
        <f>0/20</f>
        <v>0</v>
      </c>
    </row>
    <row r="58" spans="1:29" x14ac:dyDescent="0.3">
      <c r="A58" t="s">
        <v>98</v>
      </c>
      <c r="B58">
        <v>10</v>
      </c>
      <c r="C58">
        <v>8</v>
      </c>
      <c r="D58">
        <v>7</v>
      </c>
      <c r="E58">
        <v>8</v>
      </c>
      <c r="G58" t="s">
        <v>71</v>
      </c>
      <c r="H58">
        <f>(K53+Q53+W53+AC53)/4</f>
        <v>0.82499999999999996</v>
      </c>
      <c r="J58" t="s">
        <v>99</v>
      </c>
      <c r="K58">
        <f>(K55+Q55+W55+AC55)/4</f>
        <v>0.91250000000000009</v>
      </c>
    </row>
    <row r="59" spans="1:29" x14ac:dyDescent="0.3">
      <c r="A59" t="s">
        <v>73</v>
      </c>
      <c r="B59" t="s">
        <v>100</v>
      </c>
      <c r="C59" s="1">
        <f>SUM(B58:E58)/40</f>
        <v>0.82499999999999996</v>
      </c>
    </row>
  </sheetData>
  <mergeCells count="36">
    <mergeCell ref="I47:J47"/>
    <mergeCell ref="O47:P47"/>
    <mergeCell ref="U47:V47"/>
    <mergeCell ref="AA47:AB47"/>
    <mergeCell ref="G49:G50"/>
    <mergeCell ref="M49:M50"/>
    <mergeCell ref="S49:S50"/>
    <mergeCell ref="Y49:Y50"/>
    <mergeCell ref="AA32:AB32"/>
    <mergeCell ref="G34:G35"/>
    <mergeCell ref="M34:M35"/>
    <mergeCell ref="S34:S35"/>
    <mergeCell ref="Y34:Y35"/>
    <mergeCell ref="A46:E46"/>
    <mergeCell ref="G19:G20"/>
    <mergeCell ref="M19:M20"/>
    <mergeCell ref="S19:S20"/>
    <mergeCell ref="Y19:Y20"/>
    <mergeCell ref="A31:E31"/>
    <mergeCell ref="I32:J32"/>
    <mergeCell ref="O32:P32"/>
    <mergeCell ref="U32:V32"/>
    <mergeCell ref="U2:V2"/>
    <mergeCell ref="AA2:AB2"/>
    <mergeCell ref="Y4:Y5"/>
    <mergeCell ref="A16:E16"/>
    <mergeCell ref="I17:J17"/>
    <mergeCell ref="O17:P17"/>
    <mergeCell ref="U17:V17"/>
    <mergeCell ref="AA17:AB17"/>
    <mergeCell ref="A1:E1"/>
    <mergeCell ref="G4:G5"/>
    <mergeCell ref="M4:M5"/>
    <mergeCell ref="S4:S5"/>
    <mergeCell ref="I2:J2"/>
    <mergeCell ref="O2:P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10" zoomScale="70" zoomScaleNormal="70" workbookViewId="0">
      <selection activeCell="I26" sqref="I26"/>
    </sheetView>
  </sheetViews>
  <sheetFormatPr defaultRowHeight="16.5" x14ac:dyDescent="0.3"/>
  <cols>
    <col min="1" max="5" width="13.625" customWidth="1"/>
  </cols>
  <sheetData>
    <row r="1" spans="1:29" x14ac:dyDescent="0.3">
      <c r="A1" s="5" t="s">
        <v>102</v>
      </c>
      <c r="B1" s="6"/>
      <c r="C1" s="6"/>
      <c r="D1" s="6"/>
      <c r="E1" s="7"/>
      <c r="G1" s="4" t="s">
        <v>18</v>
      </c>
      <c r="M1" s="4" t="s">
        <v>17</v>
      </c>
      <c r="S1" s="4" t="s">
        <v>16</v>
      </c>
      <c r="Y1" s="4" t="s">
        <v>15</v>
      </c>
    </row>
    <row r="2" spans="1:29" x14ac:dyDescent="0.3">
      <c r="A2" s="4" t="s">
        <v>46</v>
      </c>
      <c r="B2" s="4" t="s">
        <v>18</v>
      </c>
      <c r="C2" s="4" t="s">
        <v>17</v>
      </c>
      <c r="D2" s="4" t="s">
        <v>16</v>
      </c>
      <c r="E2" s="4" t="s">
        <v>15</v>
      </c>
      <c r="I2" s="8" t="s">
        <v>43</v>
      </c>
      <c r="J2" s="8"/>
      <c r="O2" s="8" t="s">
        <v>43</v>
      </c>
      <c r="P2" s="8"/>
      <c r="U2" s="8" t="s">
        <v>43</v>
      </c>
      <c r="V2" s="8"/>
      <c r="AA2" s="8" t="s">
        <v>43</v>
      </c>
      <c r="AB2" s="8"/>
    </row>
    <row r="3" spans="1:29" x14ac:dyDescent="0.3">
      <c r="A3" s="3">
        <v>1</v>
      </c>
      <c r="B3" s="2" t="s">
        <v>18</v>
      </c>
      <c r="C3" s="2" t="s">
        <v>17</v>
      </c>
      <c r="D3" s="2" t="s">
        <v>16</v>
      </c>
      <c r="E3" s="2" t="s">
        <v>15</v>
      </c>
      <c r="I3" t="s">
        <v>39</v>
      </c>
      <c r="J3" t="s">
        <v>36</v>
      </c>
      <c r="O3" t="s">
        <v>39</v>
      </c>
      <c r="P3" t="s">
        <v>36</v>
      </c>
      <c r="U3" t="s">
        <v>39</v>
      </c>
      <c r="V3" t="s">
        <v>36</v>
      </c>
      <c r="AA3" t="s">
        <v>39</v>
      </c>
      <c r="AB3" t="s">
        <v>36</v>
      </c>
    </row>
    <row r="4" spans="1:29" x14ac:dyDescent="0.3">
      <c r="A4" s="3">
        <v>2</v>
      </c>
      <c r="B4" s="2" t="s">
        <v>18</v>
      </c>
      <c r="C4" s="2" t="s">
        <v>17</v>
      </c>
      <c r="D4" s="2" t="s">
        <v>16</v>
      </c>
      <c r="E4" s="2" t="s">
        <v>15</v>
      </c>
      <c r="G4" s="8" t="s">
        <v>40</v>
      </c>
      <c r="H4" t="s">
        <v>39</v>
      </c>
      <c r="I4">
        <v>10</v>
      </c>
      <c r="J4">
        <v>2</v>
      </c>
      <c r="M4" s="8" t="s">
        <v>40</v>
      </c>
      <c r="N4" t="s">
        <v>39</v>
      </c>
      <c r="O4">
        <v>8</v>
      </c>
      <c r="P4">
        <v>5</v>
      </c>
      <c r="S4" s="8" t="s">
        <v>40</v>
      </c>
      <c r="T4" t="s">
        <v>39</v>
      </c>
      <c r="U4">
        <v>7</v>
      </c>
      <c r="V4">
        <v>0</v>
      </c>
      <c r="Y4" s="8" t="s">
        <v>40</v>
      </c>
      <c r="Z4" t="s">
        <v>39</v>
      </c>
      <c r="AA4">
        <v>8</v>
      </c>
      <c r="AB4">
        <v>0</v>
      </c>
    </row>
    <row r="5" spans="1:29" x14ac:dyDescent="0.3">
      <c r="A5" s="3">
        <v>3</v>
      </c>
      <c r="B5" s="2" t="s">
        <v>18</v>
      </c>
      <c r="C5" s="2" t="s">
        <v>17</v>
      </c>
      <c r="D5" s="2" t="s">
        <v>17</v>
      </c>
      <c r="E5" s="2" t="s">
        <v>15</v>
      </c>
      <c r="G5" s="8"/>
      <c r="H5" t="s">
        <v>36</v>
      </c>
      <c r="I5">
        <v>0</v>
      </c>
      <c r="J5">
        <v>28</v>
      </c>
      <c r="M5" s="8"/>
      <c r="N5" t="s">
        <v>36</v>
      </c>
      <c r="O5">
        <v>2</v>
      </c>
      <c r="P5">
        <v>25</v>
      </c>
      <c r="S5" s="8"/>
      <c r="T5" t="s">
        <v>36</v>
      </c>
      <c r="U5">
        <v>3</v>
      </c>
      <c r="V5">
        <v>30</v>
      </c>
      <c r="Y5" s="8"/>
      <c r="Z5" t="s">
        <v>36</v>
      </c>
      <c r="AA5">
        <v>2</v>
      </c>
      <c r="AB5">
        <v>30</v>
      </c>
    </row>
    <row r="6" spans="1:29" x14ac:dyDescent="0.3">
      <c r="A6" s="3">
        <v>4</v>
      </c>
      <c r="B6" s="2" t="s">
        <v>18</v>
      </c>
      <c r="C6" s="2" t="s">
        <v>17</v>
      </c>
      <c r="D6" s="2" t="s">
        <v>17</v>
      </c>
      <c r="E6" s="2" t="s">
        <v>17</v>
      </c>
    </row>
    <row r="7" spans="1:29" x14ac:dyDescent="0.3">
      <c r="A7" s="3">
        <v>5</v>
      </c>
      <c r="B7" s="2" t="s">
        <v>18</v>
      </c>
      <c r="C7" s="2" t="s">
        <v>17</v>
      </c>
      <c r="D7" s="2" t="s">
        <v>16</v>
      </c>
      <c r="E7" s="2" t="s">
        <v>15</v>
      </c>
      <c r="G7" t="s">
        <v>33</v>
      </c>
      <c r="H7">
        <f>I4</f>
        <v>10</v>
      </c>
      <c r="J7" t="s">
        <v>5</v>
      </c>
      <c r="K7">
        <f>(H7)/(H7+H8)</f>
        <v>0.83333333333333337</v>
      </c>
      <c r="M7" t="s">
        <v>33</v>
      </c>
      <c r="N7">
        <f>O4</f>
        <v>8</v>
      </c>
      <c r="P7" t="s">
        <v>5</v>
      </c>
      <c r="Q7">
        <f>(N7)/(N7+N8)</f>
        <v>0.61538461538461542</v>
      </c>
      <c r="S7" t="s">
        <v>33</v>
      </c>
      <c r="T7">
        <f>U4</f>
        <v>7</v>
      </c>
      <c r="V7" t="s">
        <v>5</v>
      </c>
      <c r="W7">
        <f>(T7)/(T7+T8)</f>
        <v>1</v>
      </c>
      <c r="Y7" t="s">
        <v>33</v>
      </c>
      <c r="Z7">
        <f>AA4</f>
        <v>8</v>
      </c>
      <c r="AB7" t="s">
        <v>5</v>
      </c>
      <c r="AC7">
        <f>(Z7)/(Z7+Z8)</f>
        <v>1</v>
      </c>
    </row>
    <row r="8" spans="1:29" x14ac:dyDescent="0.3">
      <c r="A8" s="3">
        <v>6</v>
      </c>
      <c r="B8" s="2" t="s">
        <v>18</v>
      </c>
      <c r="C8" s="2" t="s">
        <v>18</v>
      </c>
      <c r="D8" s="2" t="s">
        <v>16</v>
      </c>
      <c r="E8" s="2" t="s">
        <v>15</v>
      </c>
      <c r="G8" t="s">
        <v>29</v>
      </c>
      <c r="H8">
        <f>J4</f>
        <v>2</v>
      </c>
      <c r="J8" t="s">
        <v>7</v>
      </c>
      <c r="K8">
        <f>(H7)/(H7+H10)</f>
        <v>1</v>
      </c>
      <c r="M8" t="s">
        <v>29</v>
      </c>
      <c r="N8">
        <f>P4</f>
        <v>5</v>
      </c>
      <c r="P8" t="s">
        <v>7</v>
      </c>
      <c r="Q8">
        <f>(N7)/(N7+N10)</f>
        <v>0.8</v>
      </c>
      <c r="S8" t="s">
        <v>29</v>
      </c>
      <c r="T8">
        <f>V4</f>
        <v>0</v>
      </c>
      <c r="V8" t="s">
        <v>7</v>
      </c>
      <c r="W8">
        <f>(T7)/(T7+T10)</f>
        <v>0.7</v>
      </c>
      <c r="Y8" t="s">
        <v>29</v>
      </c>
      <c r="Z8">
        <f>AB4</f>
        <v>0</v>
      </c>
      <c r="AB8" t="s">
        <v>7</v>
      </c>
      <c r="AC8">
        <f>(Z7)/(Z7+Z10)</f>
        <v>0.8</v>
      </c>
    </row>
    <row r="9" spans="1:29" x14ac:dyDescent="0.3">
      <c r="A9" s="3">
        <v>7</v>
      </c>
      <c r="B9" s="2" t="s">
        <v>18</v>
      </c>
      <c r="C9" s="2" t="s">
        <v>18</v>
      </c>
      <c r="D9" s="2" t="s">
        <v>16</v>
      </c>
      <c r="E9" s="2" t="s">
        <v>17</v>
      </c>
      <c r="G9" t="s">
        <v>26</v>
      </c>
      <c r="H9">
        <f>J5</f>
        <v>28</v>
      </c>
      <c r="J9" t="s">
        <v>25</v>
      </c>
      <c r="K9">
        <f>2*(K7*K8)/(K7+K8)</f>
        <v>0.90909090909090906</v>
      </c>
      <c r="M9" t="s">
        <v>26</v>
      </c>
      <c r="N9">
        <f>P5</f>
        <v>25</v>
      </c>
      <c r="P9" t="s">
        <v>25</v>
      </c>
      <c r="Q9">
        <f>2*(Q7*Q8)/(Q7+Q8)</f>
        <v>0.69565217391304346</v>
      </c>
      <c r="S9" t="s">
        <v>26</v>
      </c>
      <c r="T9">
        <f>V5</f>
        <v>30</v>
      </c>
      <c r="V9" t="s">
        <v>25</v>
      </c>
      <c r="W9">
        <f>2*(W7*W8)/(W7+W8)</f>
        <v>0.82352941176470584</v>
      </c>
      <c r="Y9" t="s">
        <v>26</v>
      </c>
      <c r="Z9">
        <f>AB5</f>
        <v>30</v>
      </c>
      <c r="AB9" t="s">
        <v>25</v>
      </c>
      <c r="AC9">
        <f>2*(AC7*AC8)/(AC7+AC8)</f>
        <v>0.88888888888888895</v>
      </c>
    </row>
    <row r="10" spans="1:29" x14ac:dyDescent="0.3">
      <c r="A10" s="3">
        <v>8</v>
      </c>
      <c r="B10" s="2" t="s">
        <v>18</v>
      </c>
      <c r="C10" s="2" t="s">
        <v>17</v>
      </c>
      <c r="D10" s="2" t="s">
        <v>17</v>
      </c>
      <c r="E10" s="2" t="s">
        <v>15</v>
      </c>
      <c r="G10" t="s">
        <v>21</v>
      </c>
      <c r="H10">
        <f>I5</f>
        <v>0</v>
      </c>
      <c r="J10" t="s">
        <v>6</v>
      </c>
      <c r="K10">
        <f>(H7+H9)/(H7+H8+H9+H10)</f>
        <v>0.95</v>
      </c>
      <c r="M10" t="s">
        <v>21</v>
      </c>
      <c r="N10">
        <f>O5</f>
        <v>2</v>
      </c>
      <c r="P10" t="s">
        <v>6</v>
      </c>
      <c r="Q10">
        <f>(N7+N9)/(N7+N8+N9+N10)</f>
        <v>0.82499999999999996</v>
      </c>
      <c r="S10" t="s">
        <v>21</v>
      </c>
      <c r="T10">
        <f>U5</f>
        <v>3</v>
      </c>
      <c r="V10" t="s">
        <v>6</v>
      </c>
      <c r="W10">
        <f>(T7+T9)/(T7+T8+T9+T10)</f>
        <v>0.92500000000000004</v>
      </c>
      <c r="Y10" t="s">
        <v>21</v>
      </c>
      <c r="Z10">
        <f>AA5</f>
        <v>2</v>
      </c>
      <c r="AB10" t="s">
        <v>6</v>
      </c>
      <c r="AC10">
        <f>(Z7+Z9)/(Z7+Z8+Z9+Z10)</f>
        <v>0.95</v>
      </c>
    </row>
    <row r="11" spans="1:29" x14ac:dyDescent="0.3">
      <c r="A11" s="3">
        <v>9</v>
      </c>
      <c r="B11" s="2" t="s">
        <v>18</v>
      </c>
      <c r="C11" s="2" t="s">
        <v>17</v>
      </c>
      <c r="D11" s="2" t="s">
        <v>16</v>
      </c>
      <c r="E11" s="2" t="s">
        <v>15</v>
      </c>
    </row>
    <row r="12" spans="1:29" x14ac:dyDescent="0.3">
      <c r="A12" s="3">
        <v>10</v>
      </c>
      <c r="B12" s="2" t="s">
        <v>18</v>
      </c>
      <c r="C12" s="2" t="s">
        <v>17</v>
      </c>
      <c r="D12" s="2" t="s">
        <v>16</v>
      </c>
      <c r="E12" s="2" t="s">
        <v>15</v>
      </c>
      <c r="G12" t="s">
        <v>14</v>
      </c>
      <c r="H12">
        <f>(K7+Q7+W7+AC7)/4</f>
        <v>0.86217948717948723</v>
      </c>
      <c r="J12" t="s">
        <v>13</v>
      </c>
      <c r="K12">
        <f>(K9+Q9+W9+AC9)/4</f>
        <v>0.82929034591438688</v>
      </c>
      <c r="M12" t="s">
        <v>107</v>
      </c>
      <c r="N12">
        <v>0</v>
      </c>
    </row>
    <row r="13" spans="1:29" x14ac:dyDescent="0.3">
      <c r="A13" t="s">
        <v>12</v>
      </c>
      <c r="B13">
        <v>10</v>
      </c>
      <c r="C13">
        <v>8</v>
      </c>
      <c r="D13">
        <v>7</v>
      </c>
      <c r="E13">
        <v>8</v>
      </c>
      <c r="G13" t="s">
        <v>11</v>
      </c>
      <c r="H13">
        <f>(K8+Q8+W8+AC8)/4</f>
        <v>0.82499999999999996</v>
      </c>
      <c r="J13" t="s">
        <v>10</v>
      </c>
      <c r="K13">
        <f>(K10+Q10+W10+AC10)/4</f>
        <v>0.91250000000000009</v>
      </c>
    </row>
    <row r="14" spans="1:29" x14ac:dyDescent="0.3">
      <c r="A14" t="s">
        <v>9</v>
      </c>
      <c r="B14" t="s">
        <v>100</v>
      </c>
      <c r="C14" s="1">
        <f>SUM(B13:E13)/40</f>
        <v>0.82499999999999996</v>
      </c>
    </row>
    <row r="16" spans="1:29" x14ac:dyDescent="0.3">
      <c r="A16" s="5" t="s">
        <v>103</v>
      </c>
      <c r="B16" s="6"/>
      <c r="C16" s="6"/>
      <c r="D16" s="6"/>
      <c r="E16" s="7"/>
      <c r="G16" s="4" t="s">
        <v>18</v>
      </c>
      <c r="M16" s="4" t="s">
        <v>17</v>
      </c>
      <c r="S16" s="4" t="s">
        <v>16</v>
      </c>
      <c r="Y16" s="4" t="s">
        <v>15</v>
      </c>
    </row>
    <row r="17" spans="1:29" x14ac:dyDescent="0.3">
      <c r="A17" s="4" t="s">
        <v>46</v>
      </c>
      <c r="B17" s="4" t="s">
        <v>18</v>
      </c>
      <c r="C17" s="4" t="s">
        <v>17</v>
      </c>
      <c r="D17" s="4" t="s">
        <v>16</v>
      </c>
      <c r="E17" s="4" t="s">
        <v>15</v>
      </c>
      <c r="I17" s="8" t="s">
        <v>43</v>
      </c>
      <c r="J17" s="8"/>
      <c r="O17" s="8" t="s">
        <v>43</v>
      </c>
      <c r="P17" s="8"/>
      <c r="U17" s="8" t="s">
        <v>43</v>
      </c>
      <c r="V17" s="8"/>
      <c r="AA17" s="8" t="s">
        <v>43</v>
      </c>
      <c r="AB17" s="8"/>
    </row>
    <row r="18" spans="1:29" x14ac:dyDescent="0.3">
      <c r="A18" s="3">
        <v>1</v>
      </c>
      <c r="B18" s="2" t="s">
        <v>106</v>
      </c>
      <c r="C18" s="2" t="s">
        <v>17</v>
      </c>
      <c r="D18" s="2" t="s">
        <v>16</v>
      </c>
      <c r="E18" s="2" t="s">
        <v>15</v>
      </c>
      <c r="I18" t="s">
        <v>39</v>
      </c>
      <c r="J18" t="s">
        <v>36</v>
      </c>
      <c r="O18" t="s">
        <v>39</v>
      </c>
      <c r="P18" t="s">
        <v>36</v>
      </c>
      <c r="U18" t="s">
        <v>39</v>
      </c>
      <c r="V18" t="s">
        <v>36</v>
      </c>
      <c r="AA18" t="s">
        <v>39</v>
      </c>
      <c r="AB18" t="s">
        <v>36</v>
      </c>
    </row>
    <row r="19" spans="1:29" x14ac:dyDescent="0.3">
      <c r="A19" s="3">
        <v>2</v>
      </c>
      <c r="B19" s="2" t="s">
        <v>18</v>
      </c>
      <c r="C19" s="2" t="s">
        <v>17</v>
      </c>
      <c r="D19" s="2" t="s">
        <v>16</v>
      </c>
      <c r="E19" s="2" t="s">
        <v>15</v>
      </c>
      <c r="G19" s="8" t="s">
        <v>40</v>
      </c>
      <c r="H19" t="s">
        <v>39</v>
      </c>
      <c r="I19">
        <v>9</v>
      </c>
      <c r="J19">
        <v>5</v>
      </c>
      <c r="M19" s="8" t="s">
        <v>40</v>
      </c>
      <c r="N19" t="s">
        <v>39</v>
      </c>
      <c r="O19">
        <v>5</v>
      </c>
      <c r="P19">
        <v>4</v>
      </c>
      <c r="S19" s="8" t="s">
        <v>40</v>
      </c>
      <c r="T19" t="s">
        <v>39</v>
      </c>
      <c r="U19">
        <v>7</v>
      </c>
      <c r="V19">
        <v>0</v>
      </c>
      <c r="Y19" s="8" t="s">
        <v>40</v>
      </c>
      <c r="Z19" t="s">
        <v>39</v>
      </c>
      <c r="AA19">
        <v>10</v>
      </c>
      <c r="AB19">
        <v>0</v>
      </c>
    </row>
    <row r="20" spans="1:29" x14ac:dyDescent="0.3">
      <c r="A20" s="3">
        <v>3</v>
      </c>
      <c r="B20" s="2" t="s">
        <v>18</v>
      </c>
      <c r="C20" s="2" t="s">
        <v>17</v>
      </c>
      <c r="D20" s="2" t="s">
        <v>17</v>
      </c>
      <c r="E20" s="2" t="s">
        <v>15</v>
      </c>
      <c r="G20" s="8"/>
      <c r="H20" t="s">
        <v>36</v>
      </c>
      <c r="I20">
        <v>1</v>
      </c>
      <c r="J20">
        <v>25</v>
      </c>
      <c r="M20" s="8"/>
      <c r="N20" t="s">
        <v>36</v>
      </c>
      <c r="O20">
        <v>5</v>
      </c>
      <c r="P20">
        <v>26</v>
      </c>
      <c r="S20" s="8"/>
      <c r="T20" t="s">
        <v>36</v>
      </c>
      <c r="U20">
        <v>3</v>
      </c>
      <c r="V20">
        <v>30</v>
      </c>
      <c r="Y20" s="8"/>
      <c r="Z20" t="s">
        <v>36</v>
      </c>
      <c r="AA20">
        <v>0</v>
      </c>
      <c r="AB20">
        <v>30</v>
      </c>
    </row>
    <row r="21" spans="1:29" x14ac:dyDescent="0.3">
      <c r="A21" s="3">
        <v>4</v>
      </c>
      <c r="B21" s="2" t="s">
        <v>18</v>
      </c>
      <c r="C21" s="2" t="s">
        <v>17</v>
      </c>
      <c r="D21" s="2" t="s">
        <v>17</v>
      </c>
      <c r="E21" s="2" t="s">
        <v>15</v>
      </c>
    </row>
    <row r="22" spans="1:29" x14ac:dyDescent="0.3">
      <c r="A22" s="3">
        <v>5</v>
      </c>
      <c r="B22" s="2" t="s">
        <v>18</v>
      </c>
      <c r="C22" s="2" t="s">
        <v>17</v>
      </c>
      <c r="D22" s="2" t="s">
        <v>16</v>
      </c>
      <c r="E22" s="2" t="s">
        <v>15</v>
      </c>
      <c r="G22" t="s">
        <v>33</v>
      </c>
      <c r="H22">
        <f>I19</f>
        <v>9</v>
      </c>
      <c r="J22" t="s">
        <v>5</v>
      </c>
      <c r="K22">
        <f>(H22)/(H22+H23)</f>
        <v>0.6428571428571429</v>
      </c>
      <c r="M22" t="s">
        <v>33</v>
      </c>
      <c r="N22">
        <f>O19</f>
        <v>5</v>
      </c>
      <c r="P22" t="s">
        <v>5</v>
      </c>
      <c r="Q22">
        <f>(N22)/(N22+N23)</f>
        <v>0.55555555555555558</v>
      </c>
      <c r="S22" t="s">
        <v>33</v>
      </c>
      <c r="T22">
        <f>U19</f>
        <v>7</v>
      </c>
      <c r="V22" t="s">
        <v>5</v>
      </c>
      <c r="W22">
        <f>(T22)/(T22+T23)</f>
        <v>1</v>
      </c>
      <c r="Y22" t="s">
        <v>33</v>
      </c>
      <c r="Z22">
        <f>AA19</f>
        <v>10</v>
      </c>
      <c r="AB22" t="s">
        <v>5</v>
      </c>
      <c r="AC22">
        <f>(Z22)/(Z22+Z23)</f>
        <v>1</v>
      </c>
    </row>
    <row r="23" spans="1:29" x14ac:dyDescent="0.3">
      <c r="A23" s="3">
        <v>6</v>
      </c>
      <c r="B23" s="2" t="s">
        <v>18</v>
      </c>
      <c r="C23" s="2" t="s">
        <v>18</v>
      </c>
      <c r="D23" s="2" t="s">
        <v>16</v>
      </c>
      <c r="E23" s="2" t="s">
        <v>15</v>
      </c>
      <c r="G23" t="s">
        <v>29</v>
      </c>
      <c r="H23">
        <f>J19</f>
        <v>5</v>
      </c>
      <c r="J23" t="s">
        <v>7</v>
      </c>
      <c r="K23">
        <f>(H22)/(H22+H25)</f>
        <v>0.9</v>
      </c>
      <c r="M23" t="s">
        <v>29</v>
      </c>
      <c r="N23">
        <f>P19</f>
        <v>4</v>
      </c>
      <c r="P23" t="s">
        <v>7</v>
      </c>
      <c r="Q23">
        <f>(N22)/(N22+N25)</f>
        <v>0.5</v>
      </c>
      <c r="S23" t="s">
        <v>29</v>
      </c>
      <c r="T23">
        <f>V19</f>
        <v>0</v>
      </c>
      <c r="V23" t="s">
        <v>7</v>
      </c>
      <c r="W23">
        <f>(T22)/(T22+T25)</f>
        <v>0.7</v>
      </c>
      <c r="Y23" t="s">
        <v>29</v>
      </c>
      <c r="Z23">
        <f>AB19</f>
        <v>0</v>
      </c>
      <c r="AB23" t="s">
        <v>7</v>
      </c>
      <c r="AC23">
        <f>(Z22)/(Z22+Z25)</f>
        <v>1</v>
      </c>
    </row>
    <row r="24" spans="1:29" x14ac:dyDescent="0.3">
      <c r="A24" s="3">
        <v>7</v>
      </c>
      <c r="B24" s="2" t="s">
        <v>18</v>
      </c>
      <c r="C24" s="2" t="s">
        <v>18</v>
      </c>
      <c r="D24" s="2" t="s">
        <v>16</v>
      </c>
      <c r="E24" s="2" t="s">
        <v>15</v>
      </c>
      <c r="G24" t="s">
        <v>26</v>
      </c>
      <c r="H24">
        <f>J20</f>
        <v>25</v>
      </c>
      <c r="J24" t="s">
        <v>25</v>
      </c>
      <c r="K24">
        <f>2*(K22*K23)/(K22+K23)</f>
        <v>0.75</v>
      </c>
      <c r="M24" t="s">
        <v>26</v>
      </c>
      <c r="N24">
        <f>P20</f>
        <v>26</v>
      </c>
      <c r="P24" t="s">
        <v>25</v>
      </c>
      <c r="Q24">
        <f>2*(Q22*Q23)/(Q22+Q23)</f>
        <v>0.52631578947368418</v>
      </c>
      <c r="S24" t="s">
        <v>26</v>
      </c>
      <c r="T24">
        <f>V20</f>
        <v>30</v>
      </c>
      <c r="V24" t="s">
        <v>25</v>
      </c>
      <c r="W24">
        <f>2*(W22*W23)/(W22+W23)</f>
        <v>0.82352941176470584</v>
      </c>
      <c r="Y24" t="s">
        <v>26</v>
      </c>
      <c r="Z24">
        <f>AB20</f>
        <v>30</v>
      </c>
      <c r="AB24" t="s">
        <v>25</v>
      </c>
      <c r="AC24">
        <f>2*(AC22*AC23)/(AC22+AC23)</f>
        <v>1</v>
      </c>
    </row>
    <row r="25" spans="1:29" x14ac:dyDescent="0.3">
      <c r="A25" s="3">
        <v>8</v>
      </c>
      <c r="B25" s="2" t="s">
        <v>18</v>
      </c>
      <c r="C25" s="2" t="s">
        <v>18</v>
      </c>
      <c r="D25" s="2" t="s">
        <v>17</v>
      </c>
      <c r="E25" s="2" t="s">
        <v>15</v>
      </c>
      <c r="G25" t="s">
        <v>21</v>
      </c>
      <c r="H25">
        <f>I20</f>
        <v>1</v>
      </c>
      <c r="J25" t="s">
        <v>6</v>
      </c>
      <c r="K25">
        <f>(H22+H24)/(H22+H23+H24+H25)</f>
        <v>0.85</v>
      </c>
      <c r="M25" t="s">
        <v>21</v>
      </c>
      <c r="N25">
        <f>O20</f>
        <v>5</v>
      </c>
      <c r="P25" t="s">
        <v>6</v>
      </c>
      <c r="Q25">
        <f>(N22+N24)/(N22+N23+N24+N25)</f>
        <v>0.77500000000000002</v>
      </c>
      <c r="S25" t="s">
        <v>21</v>
      </c>
      <c r="T25">
        <f>U20</f>
        <v>3</v>
      </c>
      <c r="V25" t="s">
        <v>6</v>
      </c>
      <c r="W25">
        <f>(T22+T24)/(T22+T23+T24+T25)</f>
        <v>0.92500000000000004</v>
      </c>
      <c r="Y25" t="s">
        <v>21</v>
      </c>
      <c r="Z25">
        <f>AA20</f>
        <v>0</v>
      </c>
      <c r="AB25" t="s">
        <v>6</v>
      </c>
      <c r="AC25">
        <f>(Z22+Z24)/(Z22+Z23+Z24+Z25)</f>
        <v>1</v>
      </c>
    </row>
    <row r="26" spans="1:29" x14ac:dyDescent="0.3">
      <c r="A26" s="3">
        <v>9</v>
      </c>
      <c r="B26" s="2" t="s">
        <v>18</v>
      </c>
      <c r="C26" s="2" t="s">
        <v>18</v>
      </c>
      <c r="D26" s="2" t="s">
        <v>16</v>
      </c>
      <c r="E26" s="2" t="s">
        <v>15</v>
      </c>
    </row>
    <row r="27" spans="1:29" x14ac:dyDescent="0.3">
      <c r="A27" s="3">
        <v>10</v>
      </c>
      <c r="B27" s="2" t="s">
        <v>17</v>
      </c>
      <c r="C27" s="2" t="s">
        <v>18</v>
      </c>
      <c r="D27" s="2" t="s">
        <v>16</v>
      </c>
      <c r="E27" s="2" t="s">
        <v>15</v>
      </c>
      <c r="G27" t="s">
        <v>14</v>
      </c>
      <c r="H27">
        <f>(K22+Q22+W22+AC22)/4</f>
        <v>0.79960317460317465</v>
      </c>
      <c r="J27" t="s">
        <v>13</v>
      </c>
      <c r="K27">
        <f>(K24+Q24+W24+AC24)/4</f>
        <v>0.77496130030959742</v>
      </c>
      <c r="M27" t="s">
        <v>107</v>
      </c>
      <c r="N27">
        <f>3/20</f>
        <v>0.15</v>
      </c>
    </row>
    <row r="28" spans="1:29" x14ac:dyDescent="0.3">
      <c r="A28" t="s">
        <v>12</v>
      </c>
      <c r="B28">
        <v>9</v>
      </c>
      <c r="C28">
        <v>5</v>
      </c>
      <c r="D28">
        <v>7</v>
      </c>
      <c r="E28">
        <v>10</v>
      </c>
      <c r="G28" t="s">
        <v>11</v>
      </c>
      <c r="H28">
        <f>(K23+Q23+W23+AC23)/4</f>
        <v>0.77499999999999991</v>
      </c>
      <c r="J28" t="s">
        <v>10</v>
      </c>
      <c r="K28">
        <f>(K25+Q25+W25+AC25)/4</f>
        <v>0.88749999999999996</v>
      </c>
    </row>
    <row r="29" spans="1:29" x14ac:dyDescent="0.3">
      <c r="A29" t="s">
        <v>9</v>
      </c>
      <c r="B29" t="s">
        <v>100</v>
      </c>
      <c r="C29" s="1">
        <f>SUM(B28:E28)/40</f>
        <v>0.77500000000000002</v>
      </c>
    </row>
    <row r="31" spans="1:29" x14ac:dyDescent="0.3">
      <c r="A31" s="5" t="s">
        <v>104</v>
      </c>
      <c r="B31" s="6"/>
      <c r="C31" s="6"/>
      <c r="D31" s="6"/>
      <c r="E31" s="7"/>
      <c r="G31" s="4" t="s">
        <v>18</v>
      </c>
      <c r="M31" s="4" t="s">
        <v>17</v>
      </c>
      <c r="S31" s="4" t="s">
        <v>16</v>
      </c>
      <c r="Y31" s="4" t="s">
        <v>15</v>
      </c>
    </row>
    <row r="32" spans="1:29" x14ac:dyDescent="0.3">
      <c r="A32" s="4" t="s">
        <v>46</v>
      </c>
      <c r="B32" s="4" t="s">
        <v>18</v>
      </c>
      <c r="C32" s="4" t="s">
        <v>17</v>
      </c>
      <c r="D32" s="4" t="s">
        <v>16</v>
      </c>
      <c r="E32" s="4" t="s">
        <v>15</v>
      </c>
      <c r="I32" s="8" t="s">
        <v>43</v>
      </c>
      <c r="J32" s="8"/>
      <c r="O32" s="8" t="s">
        <v>43</v>
      </c>
      <c r="P32" s="8"/>
      <c r="U32" s="8" t="s">
        <v>43</v>
      </c>
      <c r="V32" s="8"/>
      <c r="AA32" s="8" t="s">
        <v>43</v>
      </c>
      <c r="AB32" s="8"/>
    </row>
    <row r="33" spans="1:29" x14ac:dyDescent="0.3">
      <c r="A33" s="3">
        <v>1</v>
      </c>
      <c r="B33" s="2" t="s">
        <v>18</v>
      </c>
      <c r="C33" s="2" t="s">
        <v>17</v>
      </c>
      <c r="D33" s="2" t="s">
        <v>16</v>
      </c>
      <c r="E33" s="2" t="s">
        <v>15</v>
      </c>
      <c r="I33" t="s">
        <v>39</v>
      </c>
      <c r="J33" t="s">
        <v>36</v>
      </c>
      <c r="O33" t="s">
        <v>39</v>
      </c>
      <c r="P33" t="s">
        <v>36</v>
      </c>
      <c r="U33" t="s">
        <v>39</v>
      </c>
      <c r="V33" t="s">
        <v>36</v>
      </c>
      <c r="AA33" t="s">
        <v>39</v>
      </c>
      <c r="AB33" t="s">
        <v>36</v>
      </c>
    </row>
    <row r="34" spans="1:29" x14ac:dyDescent="0.3">
      <c r="A34" s="3">
        <v>2</v>
      </c>
      <c r="B34" s="2" t="s">
        <v>18</v>
      </c>
      <c r="C34" s="2" t="s">
        <v>17</v>
      </c>
      <c r="D34" s="2" t="s">
        <v>16</v>
      </c>
      <c r="E34" s="2" t="s">
        <v>15</v>
      </c>
      <c r="G34" s="8" t="s">
        <v>40</v>
      </c>
      <c r="H34" t="s">
        <v>39</v>
      </c>
      <c r="I34">
        <v>8</v>
      </c>
      <c r="J34">
        <v>2</v>
      </c>
      <c r="M34" s="8" t="s">
        <v>40</v>
      </c>
      <c r="N34" t="s">
        <v>39</v>
      </c>
      <c r="O34">
        <v>8</v>
      </c>
      <c r="P34">
        <v>6</v>
      </c>
      <c r="S34" s="8" t="s">
        <v>40</v>
      </c>
      <c r="T34" t="s">
        <v>39</v>
      </c>
      <c r="U34">
        <v>7</v>
      </c>
      <c r="V34">
        <v>0</v>
      </c>
      <c r="Y34" s="8" t="s">
        <v>40</v>
      </c>
      <c r="Z34" t="s">
        <v>39</v>
      </c>
      <c r="AA34">
        <v>8</v>
      </c>
      <c r="AB34">
        <v>1</v>
      </c>
    </row>
    <row r="35" spans="1:29" x14ac:dyDescent="0.3">
      <c r="A35" s="3">
        <v>3</v>
      </c>
      <c r="B35" s="2" t="s">
        <v>18</v>
      </c>
      <c r="C35" s="2" t="s">
        <v>17</v>
      </c>
      <c r="D35" s="2" t="s">
        <v>17</v>
      </c>
      <c r="E35" s="2" t="s">
        <v>15</v>
      </c>
      <c r="G35" s="8"/>
      <c r="H35" t="s">
        <v>36</v>
      </c>
      <c r="I35">
        <v>2</v>
      </c>
      <c r="J35">
        <v>28</v>
      </c>
      <c r="M35" s="8"/>
      <c r="N35" t="s">
        <v>36</v>
      </c>
      <c r="O35">
        <v>2</v>
      </c>
      <c r="P35">
        <v>24</v>
      </c>
      <c r="S35" s="8"/>
      <c r="T35" t="s">
        <v>36</v>
      </c>
      <c r="U35">
        <v>3</v>
      </c>
      <c r="V35">
        <v>30</v>
      </c>
      <c r="Y35" s="8"/>
      <c r="Z35" t="s">
        <v>36</v>
      </c>
      <c r="AA35">
        <v>2</v>
      </c>
      <c r="AB35">
        <v>29</v>
      </c>
    </row>
    <row r="36" spans="1:29" x14ac:dyDescent="0.3">
      <c r="A36" s="3">
        <v>4</v>
      </c>
      <c r="B36" s="2" t="s">
        <v>18</v>
      </c>
      <c r="C36" s="2" t="s">
        <v>17</v>
      </c>
      <c r="D36" s="2" t="s">
        <v>17</v>
      </c>
      <c r="E36" s="2" t="s">
        <v>17</v>
      </c>
    </row>
    <row r="37" spans="1:29" x14ac:dyDescent="0.3">
      <c r="A37" s="3">
        <v>5</v>
      </c>
      <c r="B37" s="2" t="s">
        <v>18</v>
      </c>
      <c r="C37" s="2" t="s">
        <v>17</v>
      </c>
      <c r="D37" s="2" t="s">
        <v>16</v>
      </c>
      <c r="E37" s="2" t="s">
        <v>15</v>
      </c>
      <c r="G37" t="s">
        <v>33</v>
      </c>
      <c r="H37">
        <f>I34</f>
        <v>8</v>
      </c>
      <c r="J37" t="s">
        <v>5</v>
      </c>
      <c r="K37">
        <f>(H37)/(H37+H38)</f>
        <v>0.8</v>
      </c>
      <c r="M37" t="s">
        <v>33</v>
      </c>
      <c r="N37">
        <f>O34</f>
        <v>8</v>
      </c>
      <c r="P37" t="s">
        <v>5</v>
      </c>
      <c r="Q37">
        <f>(N37)/(N37+N38)</f>
        <v>0.5714285714285714</v>
      </c>
      <c r="S37" t="s">
        <v>33</v>
      </c>
      <c r="T37">
        <f>U34</f>
        <v>7</v>
      </c>
      <c r="V37" t="s">
        <v>5</v>
      </c>
      <c r="W37">
        <f>(T37)/(T37+T38)</f>
        <v>1</v>
      </c>
      <c r="Y37" t="s">
        <v>33</v>
      </c>
      <c r="Z37">
        <f>AA34</f>
        <v>8</v>
      </c>
      <c r="AB37" t="s">
        <v>5</v>
      </c>
      <c r="AC37">
        <f>(Z37)/(Z37+Z38)</f>
        <v>0.88888888888888884</v>
      </c>
    </row>
    <row r="38" spans="1:29" x14ac:dyDescent="0.3">
      <c r="A38" s="3">
        <v>6</v>
      </c>
      <c r="B38" s="2" t="s">
        <v>18</v>
      </c>
      <c r="C38" s="2" t="s">
        <v>18</v>
      </c>
      <c r="D38" s="2" t="s">
        <v>16</v>
      </c>
      <c r="E38" s="2" t="s">
        <v>17</v>
      </c>
      <c r="G38" t="s">
        <v>29</v>
      </c>
      <c r="H38">
        <f>J34</f>
        <v>2</v>
      </c>
      <c r="J38" t="s">
        <v>7</v>
      </c>
      <c r="K38">
        <f>(H37)/(H37+H40)</f>
        <v>0.8</v>
      </c>
      <c r="M38" t="s">
        <v>29</v>
      </c>
      <c r="N38">
        <f>P34</f>
        <v>6</v>
      </c>
      <c r="P38" t="s">
        <v>7</v>
      </c>
      <c r="Q38">
        <f>(N37)/(N37+N40)</f>
        <v>0.8</v>
      </c>
      <c r="S38" t="s">
        <v>29</v>
      </c>
      <c r="T38">
        <f>V34</f>
        <v>0</v>
      </c>
      <c r="V38" t="s">
        <v>7</v>
      </c>
      <c r="W38">
        <f>(T37)/(T37+T40)</f>
        <v>0.7</v>
      </c>
      <c r="Y38" t="s">
        <v>29</v>
      </c>
      <c r="Z38">
        <f>AB34</f>
        <v>1</v>
      </c>
      <c r="AB38" t="s">
        <v>7</v>
      </c>
      <c r="AC38">
        <f>(Z37)/(Z37+Z40)</f>
        <v>0.8</v>
      </c>
    </row>
    <row r="39" spans="1:29" x14ac:dyDescent="0.3">
      <c r="A39" s="3">
        <v>7</v>
      </c>
      <c r="B39" s="2" t="s">
        <v>18</v>
      </c>
      <c r="C39" s="2" t="s">
        <v>17</v>
      </c>
      <c r="D39" s="2" t="s">
        <v>16</v>
      </c>
      <c r="E39" s="2" t="s">
        <v>15</v>
      </c>
      <c r="G39" t="s">
        <v>26</v>
      </c>
      <c r="H39">
        <f>J35</f>
        <v>28</v>
      </c>
      <c r="J39" t="s">
        <v>25</v>
      </c>
      <c r="K39">
        <f>2*(K37*K38)/(K37+K38)</f>
        <v>0.80000000000000016</v>
      </c>
      <c r="M39" t="s">
        <v>26</v>
      </c>
      <c r="N39">
        <f>P35</f>
        <v>24</v>
      </c>
      <c r="P39" t="s">
        <v>25</v>
      </c>
      <c r="Q39">
        <f>2*(Q37*Q38)/(Q37+Q38)</f>
        <v>0.66666666666666663</v>
      </c>
      <c r="S39" t="s">
        <v>26</v>
      </c>
      <c r="T39">
        <f>V35</f>
        <v>30</v>
      </c>
      <c r="V39" t="s">
        <v>25</v>
      </c>
      <c r="W39">
        <f>2*(W37*W38)/(W37+W38)</f>
        <v>0.82352941176470584</v>
      </c>
      <c r="Y39" t="s">
        <v>26</v>
      </c>
      <c r="Z39">
        <f>AB35</f>
        <v>29</v>
      </c>
      <c r="AB39" t="s">
        <v>25</v>
      </c>
      <c r="AC39">
        <f>2*(AC37*AC38)/(AC37+AC38)</f>
        <v>0.8421052631578948</v>
      </c>
    </row>
    <row r="40" spans="1:29" x14ac:dyDescent="0.3">
      <c r="A40" s="3">
        <v>8</v>
      </c>
      <c r="B40" s="2" t="s">
        <v>18</v>
      </c>
      <c r="C40" s="2" t="s">
        <v>18</v>
      </c>
      <c r="D40" s="2" t="s">
        <v>17</v>
      </c>
      <c r="E40" s="2" t="s">
        <v>15</v>
      </c>
      <c r="G40" t="s">
        <v>21</v>
      </c>
      <c r="H40">
        <f>I35</f>
        <v>2</v>
      </c>
      <c r="J40" t="s">
        <v>6</v>
      </c>
      <c r="K40">
        <f>(H37+H39)/(H37+H38+H39+H40)</f>
        <v>0.9</v>
      </c>
      <c r="M40" t="s">
        <v>21</v>
      </c>
      <c r="N40">
        <f>O35</f>
        <v>2</v>
      </c>
      <c r="P40" t="s">
        <v>6</v>
      </c>
      <c r="Q40">
        <f>(N37+N39)/(N37+N38+N39+N40)</f>
        <v>0.8</v>
      </c>
      <c r="S40" t="s">
        <v>21</v>
      </c>
      <c r="T40">
        <f>U35</f>
        <v>3</v>
      </c>
      <c r="V40" t="s">
        <v>6</v>
      </c>
      <c r="W40">
        <f>(T37+T39)/(T37+T38+T39+T40)</f>
        <v>0.92500000000000004</v>
      </c>
      <c r="Y40" t="s">
        <v>21</v>
      </c>
      <c r="Z40">
        <f>AA35</f>
        <v>2</v>
      </c>
      <c r="AB40" t="s">
        <v>6</v>
      </c>
      <c r="AC40">
        <f>(Z37+Z39)/(Z37+Z38+Z39+Z40)</f>
        <v>0.92500000000000004</v>
      </c>
    </row>
    <row r="41" spans="1:29" x14ac:dyDescent="0.3">
      <c r="A41" s="3">
        <v>9</v>
      </c>
      <c r="B41" s="2" t="s">
        <v>15</v>
      </c>
      <c r="C41" s="2" t="s">
        <v>17</v>
      </c>
      <c r="D41" s="2" t="s">
        <v>16</v>
      </c>
      <c r="E41" s="2" t="s">
        <v>15</v>
      </c>
    </row>
    <row r="42" spans="1:29" x14ac:dyDescent="0.3">
      <c r="A42" s="3">
        <v>10</v>
      </c>
      <c r="B42" s="2" t="s">
        <v>17</v>
      </c>
      <c r="C42" s="2" t="s">
        <v>17</v>
      </c>
      <c r="D42" s="2" t="s">
        <v>16</v>
      </c>
      <c r="E42" s="2" t="s">
        <v>15</v>
      </c>
      <c r="G42" t="s">
        <v>14</v>
      </c>
      <c r="H42">
        <f>(K37+Q37+W37+AC37)/4</f>
        <v>0.81507936507936507</v>
      </c>
      <c r="J42" t="s">
        <v>13</v>
      </c>
      <c r="K42">
        <f>(K39+Q39+W39+AC39)/4</f>
        <v>0.78307533539731677</v>
      </c>
      <c r="M42" t="s">
        <v>107</v>
      </c>
      <c r="N42">
        <v>0</v>
      </c>
    </row>
    <row r="43" spans="1:29" x14ac:dyDescent="0.3">
      <c r="A43" t="s">
        <v>12</v>
      </c>
      <c r="B43">
        <v>10</v>
      </c>
      <c r="C43">
        <v>8</v>
      </c>
      <c r="D43">
        <v>7</v>
      </c>
      <c r="E43">
        <v>8</v>
      </c>
      <c r="G43" t="s">
        <v>11</v>
      </c>
      <c r="H43">
        <f>(K38+Q38+W38+AC38)/4</f>
        <v>0.77499999999999991</v>
      </c>
      <c r="J43" t="s">
        <v>10</v>
      </c>
      <c r="K43">
        <f>(K40+Q40+W40+AC40)/4</f>
        <v>0.88749999999999996</v>
      </c>
    </row>
    <row r="44" spans="1:29" x14ac:dyDescent="0.3">
      <c r="A44" t="s">
        <v>9</v>
      </c>
      <c r="B44" t="s">
        <v>100</v>
      </c>
      <c r="C44" s="1">
        <f>SUM(B43:E43)/40</f>
        <v>0.82499999999999996</v>
      </c>
    </row>
    <row r="46" spans="1:29" x14ac:dyDescent="0.3">
      <c r="A46" s="5" t="s">
        <v>105</v>
      </c>
      <c r="B46" s="6"/>
      <c r="C46" s="6"/>
      <c r="D46" s="6"/>
      <c r="E46" s="7"/>
      <c r="G46" s="4" t="s">
        <v>18</v>
      </c>
      <c r="M46" s="4" t="s">
        <v>17</v>
      </c>
      <c r="S46" s="4" t="s">
        <v>16</v>
      </c>
      <c r="Y46" s="4" t="s">
        <v>15</v>
      </c>
    </row>
    <row r="47" spans="1:29" x14ac:dyDescent="0.3">
      <c r="A47" s="4" t="s">
        <v>46</v>
      </c>
      <c r="B47" s="4" t="s">
        <v>18</v>
      </c>
      <c r="C47" s="4" t="s">
        <v>17</v>
      </c>
      <c r="D47" s="4" t="s">
        <v>16</v>
      </c>
      <c r="E47" s="4" t="s">
        <v>15</v>
      </c>
      <c r="I47" s="8" t="s">
        <v>43</v>
      </c>
      <c r="J47" s="8"/>
      <c r="O47" s="8" t="s">
        <v>43</v>
      </c>
      <c r="P47" s="8"/>
      <c r="U47" s="8" t="s">
        <v>43</v>
      </c>
      <c r="V47" s="8"/>
      <c r="AA47" s="8" t="s">
        <v>43</v>
      </c>
      <c r="AB47" s="8"/>
    </row>
    <row r="48" spans="1:29" x14ac:dyDescent="0.3">
      <c r="A48" s="3">
        <v>1</v>
      </c>
      <c r="B48" s="2" t="s">
        <v>18</v>
      </c>
      <c r="C48" s="2" t="s">
        <v>17</v>
      </c>
      <c r="D48" s="2" t="s">
        <v>16</v>
      </c>
      <c r="E48" s="2" t="s">
        <v>15</v>
      </c>
      <c r="I48" t="s">
        <v>39</v>
      </c>
      <c r="J48" t="s">
        <v>36</v>
      </c>
      <c r="O48" t="s">
        <v>39</v>
      </c>
      <c r="P48" t="s">
        <v>36</v>
      </c>
      <c r="U48" t="s">
        <v>39</v>
      </c>
      <c r="V48" t="s">
        <v>36</v>
      </c>
      <c r="AA48" t="s">
        <v>39</v>
      </c>
      <c r="AB48" t="s">
        <v>36</v>
      </c>
    </row>
    <row r="49" spans="1:29" x14ac:dyDescent="0.3">
      <c r="A49" s="3">
        <v>2</v>
      </c>
      <c r="B49" s="2" t="s">
        <v>18</v>
      </c>
      <c r="C49" s="2" t="s">
        <v>17</v>
      </c>
      <c r="D49" s="2" t="s">
        <v>16</v>
      </c>
      <c r="E49" s="2" t="s">
        <v>15</v>
      </c>
      <c r="G49" s="8" t="s">
        <v>40</v>
      </c>
      <c r="H49" t="s">
        <v>39</v>
      </c>
      <c r="I49">
        <v>7</v>
      </c>
      <c r="J49">
        <v>3</v>
      </c>
      <c r="M49" s="8" t="s">
        <v>40</v>
      </c>
      <c r="N49" t="s">
        <v>39</v>
      </c>
      <c r="O49">
        <v>7</v>
      </c>
      <c r="P49">
        <v>5</v>
      </c>
      <c r="S49" s="8" t="s">
        <v>40</v>
      </c>
      <c r="T49" t="s">
        <v>39</v>
      </c>
      <c r="U49">
        <v>5</v>
      </c>
      <c r="V49">
        <v>0</v>
      </c>
      <c r="Y49" s="8" t="s">
        <v>40</v>
      </c>
      <c r="Z49" t="s">
        <v>39</v>
      </c>
      <c r="AA49">
        <v>9</v>
      </c>
      <c r="AB49">
        <v>4</v>
      </c>
    </row>
    <row r="50" spans="1:29" x14ac:dyDescent="0.3">
      <c r="A50" s="3">
        <v>3</v>
      </c>
      <c r="B50" s="2" t="s">
        <v>18</v>
      </c>
      <c r="C50" s="2" t="s">
        <v>17</v>
      </c>
      <c r="D50" s="2" t="s">
        <v>17</v>
      </c>
      <c r="E50" s="2" t="s">
        <v>15</v>
      </c>
      <c r="G50" s="8"/>
      <c r="H50" t="s">
        <v>36</v>
      </c>
      <c r="I50">
        <v>3</v>
      </c>
      <c r="J50">
        <v>27</v>
      </c>
      <c r="M50" s="8"/>
      <c r="N50" t="s">
        <v>36</v>
      </c>
      <c r="O50">
        <v>3</v>
      </c>
      <c r="P50">
        <v>25</v>
      </c>
      <c r="S50" s="8"/>
      <c r="T50" t="s">
        <v>36</v>
      </c>
      <c r="U50">
        <v>5</v>
      </c>
      <c r="V50">
        <v>30</v>
      </c>
      <c r="Y50" s="8"/>
      <c r="Z50" t="s">
        <v>36</v>
      </c>
      <c r="AA50">
        <v>1</v>
      </c>
      <c r="AB50">
        <v>26</v>
      </c>
    </row>
    <row r="51" spans="1:29" x14ac:dyDescent="0.3">
      <c r="A51" s="3">
        <v>4</v>
      </c>
      <c r="B51" s="2" t="s">
        <v>17</v>
      </c>
      <c r="C51" s="2" t="s">
        <v>17</v>
      </c>
      <c r="D51" s="2" t="s">
        <v>17</v>
      </c>
      <c r="E51" s="2" t="s">
        <v>17</v>
      </c>
    </row>
    <row r="52" spans="1:29" x14ac:dyDescent="0.3">
      <c r="A52" s="3">
        <v>5</v>
      </c>
      <c r="B52" s="2" t="s">
        <v>18</v>
      </c>
      <c r="C52" s="2" t="s">
        <v>17</v>
      </c>
      <c r="D52" s="2" t="s">
        <v>16</v>
      </c>
      <c r="E52" s="2" t="s">
        <v>15</v>
      </c>
      <c r="G52" t="s">
        <v>33</v>
      </c>
      <c r="H52">
        <f>I49</f>
        <v>7</v>
      </c>
      <c r="J52" t="s">
        <v>5</v>
      </c>
      <c r="K52">
        <f>(H52)/(H52+H53)</f>
        <v>0.7</v>
      </c>
      <c r="M52" t="s">
        <v>33</v>
      </c>
      <c r="N52">
        <f>O49</f>
        <v>7</v>
      </c>
      <c r="P52" t="s">
        <v>5</v>
      </c>
      <c r="Q52">
        <f>(N52)/(N52+N53)</f>
        <v>0.58333333333333337</v>
      </c>
      <c r="S52" t="s">
        <v>33</v>
      </c>
      <c r="T52">
        <f>U49</f>
        <v>5</v>
      </c>
      <c r="V52" t="s">
        <v>5</v>
      </c>
      <c r="W52">
        <f>(T52)/(T52+T53)</f>
        <v>1</v>
      </c>
      <c r="Y52" t="s">
        <v>33</v>
      </c>
      <c r="Z52">
        <f>AA49</f>
        <v>9</v>
      </c>
      <c r="AB52" t="s">
        <v>5</v>
      </c>
      <c r="AC52">
        <f>(Z52)/(Z52+Z53)</f>
        <v>0.69230769230769229</v>
      </c>
    </row>
    <row r="53" spans="1:29" x14ac:dyDescent="0.3">
      <c r="A53" s="3">
        <v>6</v>
      </c>
      <c r="B53" s="2" t="s">
        <v>18</v>
      </c>
      <c r="C53" s="2" t="s">
        <v>18</v>
      </c>
      <c r="D53" s="2" t="s">
        <v>16</v>
      </c>
      <c r="E53" s="2" t="s">
        <v>15</v>
      </c>
      <c r="G53" t="s">
        <v>29</v>
      </c>
      <c r="H53">
        <f>J49</f>
        <v>3</v>
      </c>
      <c r="J53" t="s">
        <v>7</v>
      </c>
      <c r="K53">
        <f>(H52)/(H52+H55)</f>
        <v>0.7</v>
      </c>
      <c r="M53" t="s">
        <v>29</v>
      </c>
      <c r="N53">
        <f>P49</f>
        <v>5</v>
      </c>
      <c r="P53" t="s">
        <v>7</v>
      </c>
      <c r="Q53">
        <f>(N52)/(N52+N55)</f>
        <v>0.7</v>
      </c>
      <c r="S53" t="s">
        <v>29</v>
      </c>
      <c r="T53">
        <f>V49</f>
        <v>0</v>
      </c>
      <c r="V53" t="s">
        <v>7</v>
      </c>
      <c r="W53">
        <f>(T52)/(T52+T55)</f>
        <v>0.5</v>
      </c>
      <c r="Y53" t="s">
        <v>29</v>
      </c>
      <c r="Z53">
        <f>AB49</f>
        <v>4</v>
      </c>
      <c r="AB53" t="s">
        <v>7</v>
      </c>
      <c r="AC53">
        <f>(Z52)/(Z52+Z55)</f>
        <v>0.9</v>
      </c>
    </row>
    <row r="54" spans="1:29" x14ac:dyDescent="0.3">
      <c r="A54" s="3">
        <v>7</v>
      </c>
      <c r="B54" s="2" t="s">
        <v>18</v>
      </c>
      <c r="C54" s="2" t="s">
        <v>18</v>
      </c>
      <c r="D54" s="2" t="s">
        <v>16</v>
      </c>
      <c r="E54" s="2" t="s">
        <v>15</v>
      </c>
      <c r="G54" t="s">
        <v>26</v>
      </c>
      <c r="H54">
        <f>J50</f>
        <v>27</v>
      </c>
      <c r="J54" t="s">
        <v>25</v>
      </c>
      <c r="K54">
        <f>2*(K52*K53)/(K52+K53)</f>
        <v>0.7</v>
      </c>
      <c r="M54" t="s">
        <v>26</v>
      </c>
      <c r="N54">
        <f>P50</f>
        <v>25</v>
      </c>
      <c r="P54" t="s">
        <v>25</v>
      </c>
      <c r="Q54">
        <f>2*(Q52*Q53)/(Q52+Q53)</f>
        <v>0.63636363636363646</v>
      </c>
      <c r="S54" t="s">
        <v>26</v>
      </c>
      <c r="T54">
        <f>V50</f>
        <v>30</v>
      </c>
      <c r="V54" t="s">
        <v>25</v>
      </c>
      <c r="W54">
        <f>2*(W52*W53)/(W52+W53)</f>
        <v>0.66666666666666663</v>
      </c>
      <c r="Y54" t="s">
        <v>26</v>
      </c>
      <c r="Z54">
        <f>AB50</f>
        <v>26</v>
      </c>
      <c r="AB54" t="s">
        <v>25</v>
      </c>
      <c r="AC54">
        <f>2*(AC52*AC53)/(AC52+AC53)</f>
        <v>0.78260869565217384</v>
      </c>
    </row>
    <row r="55" spans="1:29" x14ac:dyDescent="0.3">
      <c r="A55" s="3">
        <v>8</v>
      </c>
      <c r="B55" s="2" t="s">
        <v>18</v>
      </c>
      <c r="C55" s="2" t="s">
        <v>18</v>
      </c>
      <c r="D55" s="2" t="s">
        <v>17</v>
      </c>
      <c r="E55" s="2" t="s">
        <v>15</v>
      </c>
      <c r="G55" t="s">
        <v>21</v>
      </c>
      <c r="H55">
        <f>I50</f>
        <v>3</v>
      </c>
      <c r="J55" t="s">
        <v>6</v>
      </c>
      <c r="K55">
        <f>(H52+H54)/(H52+H53+H54+H55)</f>
        <v>0.85</v>
      </c>
      <c r="M55" t="s">
        <v>21</v>
      </c>
      <c r="N55">
        <f>O50</f>
        <v>3</v>
      </c>
      <c r="P55" t="s">
        <v>6</v>
      </c>
      <c r="Q55">
        <f>(N52+N54)/(N52+N53+N54+N55)</f>
        <v>0.8</v>
      </c>
      <c r="S55" t="s">
        <v>21</v>
      </c>
      <c r="T55">
        <f>U50</f>
        <v>5</v>
      </c>
      <c r="V55" t="s">
        <v>6</v>
      </c>
      <c r="W55">
        <f>(T52+T54)/(T52+T53+T54+T55)</f>
        <v>0.875</v>
      </c>
      <c r="Y55" t="s">
        <v>21</v>
      </c>
      <c r="Z55">
        <f>AA50</f>
        <v>1</v>
      </c>
      <c r="AB55" t="s">
        <v>6</v>
      </c>
      <c r="AC55">
        <f>(Z52+Z54)/(Z52+Z53+Z54+Z55)</f>
        <v>0.875</v>
      </c>
    </row>
    <row r="56" spans="1:29" x14ac:dyDescent="0.3">
      <c r="A56" s="3">
        <v>9</v>
      </c>
      <c r="B56" s="2" t="s">
        <v>15</v>
      </c>
      <c r="C56" s="2" t="s">
        <v>17</v>
      </c>
      <c r="D56" s="2" t="s">
        <v>15</v>
      </c>
      <c r="E56" s="2" t="s">
        <v>15</v>
      </c>
    </row>
    <row r="57" spans="1:29" x14ac:dyDescent="0.3">
      <c r="A57" s="3">
        <v>10</v>
      </c>
      <c r="B57" s="2" t="s">
        <v>15</v>
      </c>
      <c r="C57" s="2" t="s">
        <v>17</v>
      </c>
      <c r="D57" s="2" t="s">
        <v>15</v>
      </c>
      <c r="E57" s="2" t="s">
        <v>15</v>
      </c>
      <c r="G57" t="s">
        <v>14</v>
      </c>
      <c r="H57">
        <f>(K52+Q52+W52+AC52)/4</f>
        <v>0.74391025641025643</v>
      </c>
      <c r="J57" t="s">
        <v>13</v>
      </c>
      <c r="K57">
        <f>(K54+Q54+W54+AC54)/4</f>
        <v>0.69640974967061919</v>
      </c>
      <c r="M57" t="s">
        <v>107</v>
      </c>
      <c r="N57">
        <v>0</v>
      </c>
    </row>
    <row r="58" spans="1:29" x14ac:dyDescent="0.3">
      <c r="A58" t="s">
        <v>12</v>
      </c>
      <c r="B58">
        <v>10</v>
      </c>
      <c r="C58">
        <v>8</v>
      </c>
      <c r="D58">
        <v>7</v>
      </c>
      <c r="E58">
        <v>8</v>
      </c>
      <c r="G58" t="s">
        <v>11</v>
      </c>
      <c r="H58">
        <f>(K53+Q53+W53+AC53)/4</f>
        <v>0.7</v>
      </c>
      <c r="J58" t="s">
        <v>10</v>
      </c>
      <c r="K58">
        <f>(K55+Q55+W55+AC55)/4</f>
        <v>0.85</v>
      </c>
    </row>
    <row r="59" spans="1:29" x14ac:dyDescent="0.3">
      <c r="A59" t="s">
        <v>9</v>
      </c>
      <c r="B59" t="s">
        <v>100</v>
      </c>
      <c r="C59" s="1">
        <f>SUM(B58:E58)/40</f>
        <v>0.82499999999999996</v>
      </c>
    </row>
  </sheetData>
  <mergeCells count="36">
    <mergeCell ref="AA2:AB2"/>
    <mergeCell ref="G4:G5"/>
    <mergeCell ref="M4:M5"/>
    <mergeCell ref="S4:S5"/>
    <mergeCell ref="Y4:Y5"/>
    <mergeCell ref="A1:E1"/>
    <mergeCell ref="I2:J2"/>
    <mergeCell ref="O2:P2"/>
    <mergeCell ref="U2:V2"/>
    <mergeCell ref="A16:E16"/>
    <mergeCell ref="AA17:AB17"/>
    <mergeCell ref="AA32:AB32"/>
    <mergeCell ref="G34:G35"/>
    <mergeCell ref="M34:M35"/>
    <mergeCell ref="S34:S35"/>
    <mergeCell ref="Y34:Y35"/>
    <mergeCell ref="G19:G20"/>
    <mergeCell ref="M19:M20"/>
    <mergeCell ref="S19:S20"/>
    <mergeCell ref="Y19:Y20"/>
    <mergeCell ref="I17:J17"/>
    <mergeCell ref="O17:P17"/>
    <mergeCell ref="U17:V17"/>
    <mergeCell ref="A31:E31"/>
    <mergeCell ref="I32:J32"/>
    <mergeCell ref="O32:P32"/>
    <mergeCell ref="U32:V32"/>
    <mergeCell ref="A46:E46"/>
    <mergeCell ref="AA47:AB47"/>
    <mergeCell ref="G49:G50"/>
    <mergeCell ref="M49:M50"/>
    <mergeCell ref="S49:S50"/>
    <mergeCell ref="Y49:Y50"/>
    <mergeCell ref="I47:J47"/>
    <mergeCell ref="O47:P47"/>
    <mergeCell ref="U47:V4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ZANDHIFORCE</dc:creator>
  <cp:lastModifiedBy>ZANDHIFORCE</cp:lastModifiedBy>
  <dcterms:created xsi:type="dcterms:W3CDTF">2024-12-05T08:35:37Z</dcterms:created>
  <dcterms:modified xsi:type="dcterms:W3CDTF">2024-12-08T16:44:21Z</dcterms:modified>
</cp:coreProperties>
</file>