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eierabend\MK4\"/>
    </mc:Choice>
  </mc:AlternateContent>
  <bookViews>
    <workbookView xWindow="0" yWindow="0" windowWidth="28800" windowHeight="12432" activeTab="4"/>
  </bookViews>
  <sheets>
    <sheet name="Cell Setup" sheetId="3" r:id="rId1"/>
    <sheet name="Velocity Points" sheetId="1" r:id="rId2"/>
    <sheet name="Electr. Operating Points" sheetId="2" r:id="rId3"/>
    <sheet name="Electrolyte Mixture" sheetId="4" r:id="rId4"/>
    <sheet name="Measurement Point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D3" i="4" s="1"/>
  <c r="D4" i="4" s="1"/>
  <c r="D6" i="4" s="1"/>
  <c r="C3" i="4"/>
  <c r="C4" i="4" s="1"/>
  <c r="C6" i="4" s="1"/>
  <c r="C8" i="4" s="1"/>
  <c r="D8" i="4" s="1"/>
  <c r="D7" i="4" s="1"/>
  <c r="B8" i="4"/>
  <c r="B6" i="4"/>
  <c r="B4" i="4"/>
  <c r="B3" i="4"/>
  <c r="C8" i="2" l="1"/>
  <c r="C9" i="2" s="1"/>
  <c r="C4" i="2"/>
  <c r="C5" i="2" s="1"/>
  <c r="C3" i="2"/>
  <c r="F7" i="1" l="1"/>
  <c r="F5" i="1"/>
  <c r="F2" i="1"/>
  <c r="D7" i="1"/>
  <c r="D5" i="1"/>
  <c r="D2" i="1"/>
  <c r="C7" i="1"/>
  <c r="C5" i="1"/>
  <c r="C2" i="1"/>
  <c r="E2" i="1"/>
  <c r="E7" i="1"/>
  <c r="E5" i="1"/>
  <c r="D8" i="1" l="1"/>
  <c r="D10" i="1" s="1"/>
  <c r="C8" i="1"/>
  <c r="C10" i="1"/>
  <c r="F8" i="1"/>
  <c r="F10" i="1" s="1"/>
  <c r="E8" i="1"/>
  <c r="E10" i="1" s="1"/>
</calcChain>
</file>

<file path=xl/sharedStrings.xml><?xml version="1.0" encoding="utf-8"?>
<sst xmlns="http://schemas.openxmlformats.org/spreadsheetml/2006/main" count="55" uniqueCount="41">
  <si>
    <t>ml/min</t>
  </si>
  <si>
    <t>l/min</t>
  </si>
  <si>
    <t>m³/s</t>
  </si>
  <si>
    <t>mm</t>
  </si>
  <si>
    <t>m</t>
  </si>
  <si>
    <t>m²</t>
  </si>
  <si>
    <t>m/s</t>
  </si>
  <si>
    <t>Channel Width</t>
  </si>
  <si>
    <t>Channel Thickness</t>
  </si>
  <si>
    <t>Average Velocity</t>
  </si>
  <si>
    <t>Breite Flowfield</t>
  </si>
  <si>
    <t>O2-Volumenstrom</t>
  </si>
  <si>
    <t>Länge Flowfield</t>
  </si>
  <si>
    <t>Stromabnehmerfläche</t>
  </si>
  <si>
    <t>mm²</t>
  </si>
  <si>
    <t>Kathodenbreite</t>
  </si>
  <si>
    <t>Kathodenlänge</t>
  </si>
  <si>
    <t>Kathodenfläche</t>
  </si>
  <si>
    <t>Particles</t>
  </si>
  <si>
    <t>gzp020</t>
  </si>
  <si>
    <t>O2 Flow Rate</t>
  </si>
  <si>
    <t>Volume Flow Setting</t>
  </si>
  <si>
    <t>ml</t>
  </si>
  <si>
    <t>kg/m³</t>
  </si>
  <si>
    <t>l</t>
  </si>
  <si>
    <t>m³</t>
  </si>
  <si>
    <t>kg</t>
  </si>
  <si>
    <t>Binderanteil</t>
  </si>
  <si>
    <t>-</t>
  </si>
  <si>
    <t>Bindermasse</t>
  </si>
  <si>
    <t>Volumen</t>
  </si>
  <si>
    <t>Dichte</t>
  </si>
  <si>
    <t>Masse</t>
  </si>
  <si>
    <t>Elektrolyt 1</t>
  </si>
  <si>
    <t>Elektrolyt 2</t>
  </si>
  <si>
    <t>Summe</t>
  </si>
  <si>
    <t>0.2</t>
  </si>
  <si>
    <t>Potentiostatische Messung</t>
  </si>
  <si>
    <t>Zellspannung</t>
  </si>
  <si>
    <t>V</t>
  </si>
  <si>
    <t>PAA in Electrolyte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</si>
</sst>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5" sqref="A5"/>
    </sheetView>
  </sheetViews>
  <sheetFormatPr baseColWidth="10" defaultRowHeight="14.4" x14ac:dyDescent="0.3"/>
  <cols>
    <col min="1" max="1" width="15.77734375" bestFit="1" customWidth="1"/>
  </cols>
  <sheetData>
    <row r="1" spans="1:3" x14ac:dyDescent="0.3">
      <c r="A1" t="s">
        <v>8</v>
      </c>
      <c r="B1">
        <v>4</v>
      </c>
      <c r="C1" t="s">
        <v>3</v>
      </c>
    </row>
    <row r="2" spans="1:3" x14ac:dyDescent="0.3">
      <c r="A2" t="s">
        <v>7</v>
      </c>
      <c r="B2">
        <v>30</v>
      </c>
      <c r="C2" t="s">
        <v>3</v>
      </c>
    </row>
    <row r="3" spans="1:3" x14ac:dyDescent="0.3">
      <c r="A3" t="s">
        <v>18</v>
      </c>
      <c r="B3" t="s">
        <v>19</v>
      </c>
    </row>
    <row r="4" spans="1:3" x14ac:dyDescent="0.3">
      <c r="A4" t="s">
        <v>20</v>
      </c>
      <c r="B4">
        <v>0.2</v>
      </c>
      <c r="C4" t="s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14" sqref="C14"/>
    </sheetView>
  </sheetViews>
  <sheetFormatPr baseColWidth="10" defaultRowHeight="14.4" x14ac:dyDescent="0.3"/>
  <cols>
    <col min="1" max="1" width="17.6640625" bestFit="1" customWidth="1"/>
    <col min="5" max="5" width="12" bestFit="1" customWidth="1"/>
  </cols>
  <sheetData>
    <row r="1" spans="1:6" x14ac:dyDescent="0.3">
      <c r="A1" t="s">
        <v>21</v>
      </c>
      <c r="B1" t="s">
        <v>0</v>
      </c>
      <c r="C1">
        <v>10</v>
      </c>
      <c r="D1">
        <v>50</v>
      </c>
      <c r="E1">
        <v>100</v>
      </c>
      <c r="F1">
        <v>200</v>
      </c>
    </row>
    <row r="2" spans="1:6" x14ac:dyDescent="0.3">
      <c r="B2" t="s">
        <v>2</v>
      </c>
      <c r="C2">
        <f>C1*0.0000000166667</f>
        <v>1.6666699999999999E-7</v>
      </c>
      <c r="D2">
        <f>D1*0.0000000166667</f>
        <v>8.3333500000000004E-7</v>
      </c>
      <c r="E2">
        <f>E1*0.0000000166667</f>
        <v>1.6666700000000001E-6</v>
      </c>
      <c r="F2">
        <f>F1*0.0000000166667</f>
        <v>3.3333400000000002E-6</v>
      </c>
    </row>
    <row r="4" spans="1:6" x14ac:dyDescent="0.3">
      <c r="A4" t="s">
        <v>8</v>
      </c>
      <c r="B4" t="s">
        <v>3</v>
      </c>
      <c r="C4">
        <v>4</v>
      </c>
      <c r="D4">
        <v>4</v>
      </c>
      <c r="E4">
        <v>4</v>
      </c>
      <c r="F4">
        <v>4</v>
      </c>
    </row>
    <row r="5" spans="1:6" x14ac:dyDescent="0.3">
      <c r="B5" t="s">
        <v>4</v>
      </c>
      <c r="C5">
        <f>C4/1000</f>
        <v>4.0000000000000001E-3</v>
      </c>
      <c r="D5">
        <f>D4/1000</f>
        <v>4.0000000000000001E-3</v>
      </c>
      <c r="E5">
        <f>E4/1000</f>
        <v>4.0000000000000001E-3</v>
      </c>
      <c r="F5">
        <f>F4/1000</f>
        <v>4.0000000000000001E-3</v>
      </c>
    </row>
    <row r="6" spans="1:6" x14ac:dyDescent="0.3">
      <c r="A6" t="s">
        <v>7</v>
      </c>
      <c r="B6" t="s">
        <v>3</v>
      </c>
      <c r="C6">
        <v>30</v>
      </c>
      <c r="D6">
        <v>30</v>
      </c>
      <c r="E6">
        <v>30</v>
      </c>
      <c r="F6">
        <v>30</v>
      </c>
    </row>
    <row r="7" spans="1:6" x14ac:dyDescent="0.3">
      <c r="B7" t="s">
        <v>4</v>
      </c>
      <c r="C7">
        <f>C6/1000</f>
        <v>0.03</v>
      </c>
      <c r="D7">
        <f>D6/1000</f>
        <v>0.03</v>
      </c>
      <c r="E7">
        <f>E6/1000</f>
        <v>0.03</v>
      </c>
      <c r="F7">
        <f>F6/1000</f>
        <v>0.03</v>
      </c>
    </row>
    <row r="8" spans="1:6" x14ac:dyDescent="0.3">
      <c r="B8" t="s">
        <v>5</v>
      </c>
      <c r="C8">
        <f>C7*C5</f>
        <v>1.2E-4</v>
      </c>
      <c r="D8">
        <f>D7*D5</f>
        <v>1.2E-4</v>
      </c>
      <c r="E8">
        <f>E7*E5</f>
        <v>1.2E-4</v>
      </c>
      <c r="F8">
        <f>F7*F5</f>
        <v>1.2E-4</v>
      </c>
    </row>
    <row r="10" spans="1:6" x14ac:dyDescent="0.3">
      <c r="A10" t="s">
        <v>9</v>
      </c>
      <c r="B10" t="s">
        <v>6</v>
      </c>
      <c r="C10">
        <f>C2/C8</f>
        <v>1.3888916666666665E-3</v>
      </c>
      <c r="D10">
        <f>D2/D8</f>
        <v>6.9444583333333337E-3</v>
      </c>
      <c r="E10">
        <f>E2/E8</f>
        <v>1.3888916666666667E-2</v>
      </c>
      <c r="F10">
        <f>F2/F8</f>
        <v>2.7777833333333335E-2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workbookViewId="0">
      <selection activeCell="D29" sqref="D29"/>
    </sheetView>
  </sheetViews>
  <sheetFormatPr baseColWidth="10" defaultRowHeight="14.4" x14ac:dyDescent="0.3"/>
  <sheetData>
    <row r="2" spans="1:8" x14ac:dyDescent="0.3">
      <c r="A2" t="s">
        <v>10</v>
      </c>
      <c r="C2">
        <v>30</v>
      </c>
      <c r="D2" t="s">
        <v>3</v>
      </c>
      <c r="F2" t="s">
        <v>11</v>
      </c>
      <c r="G2" t="s">
        <v>36</v>
      </c>
      <c r="H2" t="s">
        <v>1</v>
      </c>
    </row>
    <row r="3" spans="1:8" x14ac:dyDescent="0.3">
      <c r="A3" t="s">
        <v>12</v>
      </c>
      <c r="C3">
        <f>2*30</f>
        <v>60</v>
      </c>
      <c r="D3" t="s">
        <v>3</v>
      </c>
    </row>
    <row r="4" spans="1:8" x14ac:dyDescent="0.3">
      <c r="A4" t="s">
        <v>13</v>
      </c>
      <c r="C4">
        <f>C3*C2</f>
        <v>1800</v>
      </c>
      <c r="D4" t="s">
        <v>14</v>
      </c>
    </row>
    <row r="5" spans="1:8" x14ac:dyDescent="0.3">
      <c r="C5">
        <f>C4/1000^2</f>
        <v>1.8E-3</v>
      </c>
      <c r="D5" t="s">
        <v>5</v>
      </c>
    </row>
    <row r="6" spans="1:8" x14ac:dyDescent="0.3">
      <c r="A6" t="s">
        <v>15</v>
      </c>
      <c r="C6">
        <v>43</v>
      </c>
      <c r="D6" t="s">
        <v>3</v>
      </c>
    </row>
    <row r="7" spans="1:8" x14ac:dyDescent="0.3">
      <c r="A7" t="s">
        <v>16</v>
      </c>
      <c r="C7">
        <v>105</v>
      </c>
      <c r="D7" t="s">
        <v>3</v>
      </c>
    </row>
    <row r="8" spans="1:8" x14ac:dyDescent="0.3">
      <c r="A8" t="s">
        <v>17</v>
      </c>
      <c r="C8">
        <f>C7*C6</f>
        <v>4515</v>
      </c>
      <c r="D8" t="s">
        <v>14</v>
      </c>
    </row>
    <row r="9" spans="1:8" x14ac:dyDescent="0.3">
      <c r="C9">
        <f>C8/1000^2</f>
        <v>4.5149999999999999E-3</v>
      </c>
    </row>
    <row r="10" spans="1:8" x14ac:dyDescent="0.3">
      <c r="A10" t="s">
        <v>37</v>
      </c>
    </row>
    <row r="12" spans="1:8" x14ac:dyDescent="0.3">
      <c r="A12" t="s">
        <v>38</v>
      </c>
      <c r="B12">
        <v>0.8</v>
      </c>
      <c r="C12" t="s">
        <v>39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3" sqref="C3"/>
    </sheetView>
  </sheetViews>
  <sheetFormatPr baseColWidth="10" defaultRowHeight="14.4" x14ac:dyDescent="0.3"/>
  <cols>
    <col min="1" max="1" width="15.77734375" bestFit="1" customWidth="1"/>
  </cols>
  <sheetData>
    <row r="1" spans="1:5" x14ac:dyDescent="0.3">
      <c r="B1" t="s">
        <v>33</v>
      </c>
      <c r="C1" t="s">
        <v>34</v>
      </c>
      <c r="D1" t="s">
        <v>35</v>
      </c>
    </row>
    <row r="2" spans="1:5" x14ac:dyDescent="0.3">
      <c r="A2" t="s">
        <v>30</v>
      </c>
      <c r="B2">
        <v>200</v>
      </c>
      <c r="C2">
        <v>50</v>
      </c>
      <c r="D2">
        <f>C2+B2</f>
        <v>250</v>
      </c>
      <c r="E2" t="s">
        <v>22</v>
      </c>
    </row>
    <row r="3" spans="1:5" x14ac:dyDescent="0.3">
      <c r="B3">
        <f t="shared" ref="B3:D4" si="0">B2/1000</f>
        <v>0.2</v>
      </c>
      <c r="C3">
        <f t="shared" si="0"/>
        <v>0.05</v>
      </c>
      <c r="D3">
        <f t="shared" si="0"/>
        <v>0.25</v>
      </c>
      <c r="E3" t="s">
        <v>24</v>
      </c>
    </row>
    <row r="4" spans="1:5" x14ac:dyDescent="0.3">
      <c r="B4">
        <f t="shared" si="0"/>
        <v>2.0000000000000001E-4</v>
      </c>
      <c r="C4">
        <f t="shared" si="0"/>
        <v>5.0000000000000002E-5</v>
      </c>
      <c r="D4">
        <f t="shared" si="0"/>
        <v>2.5000000000000001E-4</v>
      </c>
      <c r="E4" t="s">
        <v>25</v>
      </c>
    </row>
    <row r="5" spans="1:5" x14ac:dyDescent="0.3">
      <c r="A5" t="s">
        <v>31</v>
      </c>
      <c r="B5">
        <v>1265</v>
      </c>
      <c r="C5">
        <v>1265</v>
      </c>
      <c r="D5">
        <v>1265</v>
      </c>
      <c r="E5" t="s">
        <v>23</v>
      </c>
    </row>
    <row r="6" spans="1:5" x14ac:dyDescent="0.3">
      <c r="A6" t="s">
        <v>32</v>
      </c>
      <c r="B6">
        <f>B4*B5</f>
        <v>0.253</v>
      </c>
      <c r="C6">
        <f>C4*C5</f>
        <v>6.3250000000000001E-2</v>
      </c>
      <c r="D6">
        <f>D4*D5</f>
        <v>0.31625000000000003</v>
      </c>
      <c r="E6" t="s">
        <v>26</v>
      </c>
    </row>
    <row r="7" spans="1:5" x14ac:dyDescent="0.3">
      <c r="A7" t="s">
        <v>27</v>
      </c>
      <c r="B7">
        <v>5.0000000000000001E-3</v>
      </c>
      <c r="C7">
        <v>0.01</v>
      </c>
      <c r="D7">
        <f>D8/D6</f>
        <v>6.0000000000000001E-3</v>
      </c>
      <c r="E7" t="s">
        <v>28</v>
      </c>
    </row>
    <row r="8" spans="1:5" x14ac:dyDescent="0.3">
      <c r="A8" t="s">
        <v>29</v>
      </c>
      <c r="B8">
        <f>B7*B6</f>
        <v>1.2650000000000001E-3</v>
      </c>
      <c r="C8">
        <f>C7*C6</f>
        <v>6.3250000000000003E-4</v>
      </c>
      <c r="D8">
        <f>C8+B8</f>
        <v>1.8975000000000001E-3</v>
      </c>
      <c r="E8" t="s">
        <v>26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A2" sqref="A2"/>
    </sheetView>
  </sheetViews>
  <sheetFormatPr baseColWidth="10" defaultRowHeight="14.4" x14ac:dyDescent="0.3"/>
  <sheetData>
    <row r="1" spans="1:2" x14ac:dyDescent="0.3">
      <c r="A1" t="s">
        <v>40</v>
      </c>
      <c r="B1">
        <v>0.5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Cell Setup</vt:lpstr>
      <vt:lpstr>Velocity Points</vt:lpstr>
      <vt:lpstr>Electr. Operating Points</vt:lpstr>
      <vt:lpstr>Electrolyte Mixture</vt:lpstr>
      <vt:lpstr>Measurement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2018-11-07T14:19:29Z</dcterms:created>
  <dcterms:modified xsi:type="dcterms:W3CDTF">2018-11-12T19:27:38Z</dcterms:modified>
</cp:coreProperties>
</file>