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https://d.docs.live.net/a5d0d61d63748e7f/Desktop/"/>
    </mc:Choice>
  </mc:AlternateContent>
  <xr:revisionPtr revIDLastSave="129" documentId="8_{04DC6F01-4A02-4E48-A595-A0A106020CE3}" xr6:coauthVersionLast="47" xr6:coauthVersionMax="47" xr10:uidLastSave="{04AE4261-E9F6-4068-88D0-EDAF9ABF0D71}"/>
  <bookViews>
    <workbookView xWindow="4800" yWindow="2730" windowWidth="21600" windowHeight="11295" activeTab="5" xr2:uid="{00000000-000D-0000-FFFF-FFFF00000000}"/>
  </bookViews>
  <sheets>
    <sheet name="Dashboard Overview" sheetId="16" r:id="rId1"/>
    <sheet name="Dashboard" sheetId="2" r:id="rId2"/>
    <sheet name="RAW DATA " sheetId="9" r:id="rId3"/>
    <sheet name="Formula " sheetId="10" r:id="rId4"/>
    <sheet name="RD2" sheetId="1" r:id="rId5"/>
    <sheet name="P1" sheetId="3" r:id="rId6"/>
    <sheet name="P2" sheetId="4" r:id="rId7"/>
    <sheet name="P3" sheetId="6" r:id="rId8"/>
    <sheet name="P4" sheetId="5" r:id="rId9"/>
    <sheet name="P5" sheetId="7" r:id="rId10"/>
  </sheets>
  <externalReferences>
    <externalReference r:id="rId11"/>
  </externalReferences>
  <definedNames>
    <definedName name="Slicer_Location">#N/A</definedName>
    <definedName name="Slicer_Location1">#N/A</definedName>
    <definedName name="Slicer_Supplier_Name">#N/A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0" l="1" a="1"/>
  <c r="C13" i="10" s="1"/>
  <c r="C7" i="10"/>
  <c r="C6" i="10"/>
  <c r="J2" i="10"/>
  <c r="H2" i="10"/>
  <c r="D2" i="10"/>
  <c r="C2" i="10"/>
  <c r="B2" i="10"/>
  <c r="C3" i="2"/>
  <c r="A18" i="2" a="1"/>
  <c r="A18" i="2" s="1"/>
  <c r="B18" i="2" s="1"/>
  <c r="A13" i="2" a="1"/>
  <c r="A13" i="2" s="1"/>
  <c r="B13" i="2" s="1"/>
  <c r="B9" i="2"/>
  <c r="B8" i="2"/>
  <c r="B3" i="2"/>
  <c r="A3" i="2"/>
  <c r="B11" i="10" l="1"/>
  <c r="C11" i="10" s="1"/>
  <c r="C12" i="10"/>
  <c r="B21" i="2"/>
  <c r="B20" i="2"/>
  <c r="B19" i="2"/>
  <c r="B14" i="2"/>
  <c r="B15" i="2"/>
  <c r="B2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<sst xmlns="http://schemas.openxmlformats.org/spreadsheetml/2006/main" count="773" uniqueCount="154">
  <si>
    <t>SKU_ID</t>
  </si>
  <si>
    <t>Product_Name</t>
  </si>
  <si>
    <t>Location</t>
  </si>
  <si>
    <t>Quantity_On_Hand</t>
  </si>
  <si>
    <t>Reorder_Point</t>
  </si>
  <si>
    <t>Supplier_Name</t>
  </si>
  <si>
    <t>Days_On_Hand</t>
  </si>
  <si>
    <t>ABC_Classification</t>
  </si>
  <si>
    <t>Unit_Cost</t>
  </si>
  <si>
    <t>Total_Value</t>
  </si>
  <si>
    <t>Stock_Status</t>
  </si>
  <si>
    <t>SKU_001</t>
  </si>
  <si>
    <t>SKU_002</t>
  </si>
  <si>
    <t>SKU_003</t>
  </si>
  <si>
    <t>SKU_004</t>
  </si>
  <si>
    <t>SKU_005</t>
  </si>
  <si>
    <t>SKU_006</t>
  </si>
  <si>
    <t>SKU_007</t>
  </si>
  <si>
    <t>SKU_008</t>
  </si>
  <si>
    <t>SKU_009</t>
  </si>
  <si>
    <t>SKU_010</t>
  </si>
  <si>
    <t>SKU_011</t>
  </si>
  <si>
    <t>SKU_012</t>
  </si>
  <si>
    <t>SKU_013</t>
  </si>
  <si>
    <t>SKU_014</t>
  </si>
  <si>
    <t>SKU_015</t>
  </si>
  <si>
    <t>SKU_016</t>
  </si>
  <si>
    <t>SKU_017</t>
  </si>
  <si>
    <t>SKU_018</t>
  </si>
  <si>
    <t>SKU_019</t>
  </si>
  <si>
    <t>SKU_020</t>
  </si>
  <si>
    <t>SKU_021</t>
  </si>
  <si>
    <t>SKU_022</t>
  </si>
  <si>
    <t>SKU_023</t>
  </si>
  <si>
    <t>SKU_024</t>
  </si>
  <si>
    <t>SKU_025</t>
  </si>
  <si>
    <t>SKU_026</t>
  </si>
  <si>
    <t>SKU_027</t>
  </si>
  <si>
    <t>SKU_028</t>
  </si>
  <si>
    <t>SKU_029</t>
  </si>
  <si>
    <t>SKU_030</t>
  </si>
  <si>
    <t>SKU_031</t>
  </si>
  <si>
    <t>SKU_032</t>
  </si>
  <si>
    <t>SKU_033</t>
  </si>
  <si>
    <t>SKU_034</t>
  </si>
  <si>
    <t>SKU_035</t>
  </si>
  <si>
    <t>SKU_036</t>
  </si>
  <si>
    <t>SKU_037</t>
  </si>
  <si>
    <t>SKU_038</t>
  </si>
  <si>
    <t>SKU_039</t>
  </si>
  <si>
    <t>SKU_040</t>
  </si>
  <si>
    <t>SKU_041</t>
  </si>
  <si>
    <t>SKU_042</t>
  </si>
  <si>
    <t>SKU_043</t>
  </si>
  <si>
    <t>SKU_044</t>
  </si>
  <si>
    <t>SKU_045</t>
  </si>
  <si>
    <t>SKU_046</t>
  </si>
  <si>
    <t>SKU_047</t>
  </si>
  <si>
    <t>SKU_048</t>
  </si>
  <si>
    <t>SKU_049</t>
  </si>
  <si>
    <t>SKU_050</t>
  </si>
  <si>
    <t>Product_1</t>
  </si>
  <si>
    <t>Product_2</t>
  </si>
  <si>
    <t>Product_3</t>
  </si>
  <si>
    <t>Product_4</t>
  </si>
  <si>
    <t>Product_5</t>
  </si>
  <si>
    <t>Product_6</t>
  </si>
  <si>
    <t>Product_7</t>
  </si>
  <si>
    <t>Product_8</t>
  </si>
  <si>
    <t>Product_9</t>
  </si>
  <si>
    <t>Product_10</t>
  </si>
  <si>
    <t>Product_11</t>
  </si>
  <si>
    <t>Product_12</t>
  </si>
  <si>
    <t>Product_13</t>
  </si>
  <si>
    <t>Product_14</t>
  </si>
  <si>
    <t>Product_15</t>
  </si>
  <si>
    <t>Product_16</t>
  </si>
  <si>
    <t>Product_17</t>
  </si>
  <si>
    <t>Product_18</t>
  </si>
  <si>
    <t>Product_19</t>
  </si>
  <si>
    <t>Product_20</t>
  </si>
  <si>
    <t>Product_21</t>
  </si>
  <si>
    <t>Product_22</t>
  </si>
  <si>
    <t>Product_23</t>
  </si>
  <si>
    <t>Product_24</t>
  </si>
  <si>
    <t>Product_25</t>
  </si>
  <si>
    <t>Product_26</t>
  </si>
  <si>
    <t>Product_27</t>
  </si>
  <si>
    <t>Product_28</t>
  </si>
  <si>
    <t>Product_29</t>
  </si>
  <si>
    <t>Product_30</t>
  </si>
  <si>
    <t>Product_31</t>
  </si>
  <si>
    <t>Product_32</t>
  </si>
  <si>
    <t>Product_33</t>
  </si>
  <si>
    <t>Product_34</t>
  </si>
  <si>
    <t>Product_35</t>
  </si>
  <si>
    <t>Product_36</t>
  </si>
  <si>
    <t>Product_37</t>
  </si>
  <si>
    <t>Product_38</t>
  </si>
  <si>
    <t>Product_39</t>
  </si>
  <si>
    <t>Product_40</t>
  </si>
  <si>
    <t>Product_41</t>
  </si>
  <si>
    <t>Product_42</t>
  </si>
  <si>
    <t>Product_43</t>
  </si>
  <si>
    <t>Product_44</t>
  </si>
  <si>
    <t>Product_45</t>
  </si>
  <si>
    <t>Product_46</t>
  </si>
  <si>
    <t>Product_47</t>
  </si>
  <si>
    <t>Product_48</t>
  </si>
  <si>
    <t>Product_49</t>
  </si>
  <si>
    <t>Product_50</t>
  </si>
  <si>
    <t>Warehouse A</t>
  </si>
  <si>
    <t>Warehouse B</t>
  </si>
  <si>
    <t>Warehouse C</t>
  </si>
  <si>
    <t>Supplier_3</t>
  </si>
  <si>
    <t>Supplier_1</t>
  </si>
  <si>
    <t>Supplier_5</t>
  </si>
  <si>
    <t>Supplier_4</t>
  </si>
  <si>
    <t>Supplier_2</t>
  </si>
  <si>
    <t>B</t>
  </si>
  <si>
    <t>C</t>
  </si>
  <si>
    <t>A</t>
  </si>
  <si>
    <t>Healthy Stock</t>
  </si>
  <si>
    <t>Low Stock</t>
  </si>
  <si>
    <t>Inventory On Hand</t>
  </si>
  <si>
    <t>Average Day of Supply</t>
  </si>
  <si>
    <t>Stock Status</t>
  </si>
  <si>
    <t>Count</t>
  </si>
  <si>
    <t>Supplier</t>
  </si>
  <si>
    <t>Total Inventory Value</t>
  </si>
  <si>
    <t>Row Labels</t>
  </si>
  <si>
    <t>Grand Total</t>
  </si>
  <si>
    <t>Sum of Quantity_On_Hand</t>
  </si>
  <si>
    <t>Sum of Total_Value</t>
  </si>
  <si>
    <t>Count of SKU_ID</t>
  </si>
  <si>
    <t>ABC Category</t>
  </si>
  <si>
    <t>Details for Count of SKU_ID - ABC_Classification: A</t>
  </si>
  <si>
    <t>Inventory On hand</t>
  </si>
  <si>
    <t xml:space="preserve">Total Inventory Value </t>
  </si>
  <si>
    <t>Healthy Stock Count</t>
  </si>
  <si>
    <t>Section</t>
  </si>
  <si>
    <t>Description</t>
  </si>
  <si>
    <t>Purpose</t>
  </si>
  <si>
    <t>To monitor and evaluate inventory metrics across warehouses and suppliers.</t>
  </si>
  <si>
    <t>Key KPIs</t>
  </si>
  <si>
    <t>Interactive Filters</t>
  </si>
  <si>
    <t>Insights Provided</t>
  </si>
  <si>
    <t>How to Use</t>
  </si>
  <si>
    <t>Use the slicers to filter by warehouse, supplier, or ABC category. Charts and KPIs will update accordingly.</t>
  </si>
  <si>
    <t>Created by</t>
  </si>
  <si>
    <t>Zach Sanborn — Supply Chain Systems Analyst</t>
  </si>
  <si>
    <t>• Inventory On Hand
• Total Inventory Value
• Avg Days of Supply
• Healthy vs Low Stock Count</t>
  </si>
  <si>
    <t>• Warehouse Location
• Supplier Name
• ABC Classification</t>
  </si>
  <si>
    <t>• Value concentration by supplier
• Stock level distribution
• ABC skew visibility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</si>
</sst>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x14ac:knownFonts="1">
    <font>
      <sz val="11"/>
      <color theme="1"/>
      <name val="Calibri"/>
      <family val="2"/>
      <scheme val="minor"/>
    </font>
    <font>
      <b/>
      <sz val="11"/>
      <color theme="1"/>
      <name val="Calibri"/>
      <family val="2"/>
      <scheme val="minor"/>
    </font>
    <font>
      <b/>
      <sz val="11"/>
      <color theme="1" tint="0.34998626667073579"/>
      <name val="Calibri"/>
      <family val="2"/>
      <scheme val="minor"/>
    </font>
    <font>
      <sz val="11"/>
      <color theme="1" tint="0.34998626667073579"/>
      <name val="Calibri"/>
      <family val="2"/>
      <scheme val="minor"/>
    </font>
    <font>
      <b/>
      <sz val="11"/>
      <name val="Calibri"/>
      <family val="2"/>
      <scheme val="minor"/>
    </font>
    <font>
      <b/>
      <sz val="22"/>
      <color theme="4"/>
      <name val="Calibri"/>
      <family val="2"/>
      <scheme val="minor"/>
    </font>
    <font>
      <b/>
      <sz val="22"/>
      <name val="Calibri"/>
      <family val="2"/>
      <scheme val="minor"/>
    </font>
    <font>
      <b/>
      <sz val="11"/>
      <name val="Calibri"/>
      <family val="2"/>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1" fillId="0" borderId="0" xfId="0" applyFont="1"/>
    <xf numFmtId="0" fontId="0" fillId="0" borderId="0" xfId="0" pivotButton="1"/>
    <xf numFmtId="0" fontId="0" fillId="0" borderId="0" xfId="0" applyAlignment="1">
      <alignment horizontal="left"/>
    </xf>
    <xf numFmtId="164" fontId="0" fillId="0" borderId="0" xfId="0" applyNumberFormat="1"/>
    <xf numFmtId="0" fontId="1" fillId="0" borderId="0" xfId="0" applyFont="1" applyAlignment="1">
      <alignment horizontal="center"/>
    </xf>
    <xf numFmtId="2" fontId="0" fillId="0" borderId="0" xfId="0" applyNumberFormat="1"/>
    <xf numFmtId="1" fontId="0" fillId="0" borderId="0" xfId="0" applyNumberFormat="1"/>
    <xf numFmtId="164" fontId="2" fillId="0" borderId="0" xfId="0" applyNumberFormat="1" applyFont="1" applyAlignment="1">
      <alignment horizontal="center"/>
    </xf>
    <xf numFmtId="1" fontId="0" fillId="0" borderId="0" xfId="0" applyNumberFormat="1" applyAlignment="1">
      <alignment horizontal="center"/>
    </xf>
    <xf numFmtId="164" fontId="3" fillId="0" borderId="0" xfId="0" applyNumberFormat="1" applyFont="1" applyAlignment="1">
      <alignment horizontal="center"/>
    </xf>
    <xf numFmtId="1" fontId="2" fillId="0" borderId="0" xfId="0" applyNumberFormat="1" applyFont="1" applyAlignment="1">
      <alignment horizontal="center"/>
    </xf>
    <xf numFmtId="0" fontId="4" fillId="0" borderId="0" xfId="0" applyFont="1" applyAlignment="1">
      <alignment horizontal="center"/>
    </xf>
    <xf numFmtId="0" fontId="4" fillId="0" borderId="0" xfId="0" applyFont="1"/>
    <xf numFmtId="1" fontId="3" fillId="0" borderId="0" xfId="0" applyNumberFormat="1" applyFont="1" applyAlignment="1">
      <alignment horizontal="center"/>
    </xf>
    <xf numFmtId="0" fontId="0" fillId="2" borderId="0" xfId="0" applyFill="1"/>
    <xf numFmtId="0" fontId="1" fillId="0" borderId="2" xfId="0" applyFont="1" applyBorder="1" applyAlignment="1">
      <alignment horizontal="center" vertical="top"/>
    </xf>
    <xf numFmtId="0" fontId="7" fillId="3" borderId="0" xfId="0" applyFont="1" applyFill="1"/>
    <xf numFmtId="0" fontId="0" fillId="3" borderId="0" xfId="0" applyFill="1" applyAlignment="1">
      <alignment vertical="top" wrapText="1"/>
    </xf>
    <xf numFmtId="0" fontId="0" fillId="3" borderId="0" xfId="0" applyFill="1"/>
    <xf numFmtId="0" fontId="1" fillId="3" borderId="0" xfId="0" applyFont="1" applyFill="1" applyAlignment="1">
      <alignment vertical="top" wrapText="1"/>
    </xf>
    <xf numFmtId="0" fontId="5" fillId="0" borderId="0" xfId="0" applyFont="1" applyAlignment="1">
      <alignment horizontal="center"/>
    </xf>
    <xf numFmtId="0" fontId="6" fillId="0" borderId="0" xfId="0" applyFont="1" applyAlignment="1">
      <alignment horizontal="center"/>
    </xf>
  </cellXfs>
  <cellStyles count="1">
    <cellStyle name="Normal" xfId="0" builtinId="0"/>
  </cellStyles>
  <dxfs count="8">
    <dxf>
      <numFmt numFmtId="164" formatCode="&quot;$&quot;#,##0"/>
    </dxf>
    <dxf>
      <numFmt numFmtId="1" formatCode="0"/>
    </dxf>
    <dxf>
      <numFmt numFmtId="164" formatCode="&quot;$&quot;#,##0"/>
    </dxf>
    <dxf>
      <numFmt numFmtId="165" formatCode="&quot;$&quot;#,##0.00"/>
    </dxf>
    <dxf>
      <numFmt numFmtId="2" formatCode="0.0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[Inventory_Performance_Dashboard.xlsx.xlsx]P1!PivotTable5</c:name>
    <c:fmtId val="3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Inventory On Hand by Location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'P1'!$A$4:$A$7</c:f>
              <c:strCache>
                <c:ptCount val="3"/>
                <c:pt idx="0">
                  <c:v>Warehouse A</c:v>
                </c:pt>
                <c:pt idx="1">
                  <c:v>Warehouse B</c:v>
                </c:pt>
                <c:pt idx="2">
                  <c:v>Warehouse C</c:v>
                </c:pt>
              </c:strCache>
            </c:strRef>
          </c:cat>
          <c:val>
            <c:numRef>
              <c:f>'P1'!$B$4:$B$7</c:f>
              <c:numCache>
                <c:formatCode>General</c:formatCode>
                <c:ptCount val="3"/>
                <c:pt idx="0">
                  <c:v>4062</c:v>
                </c:pt>
                <c:pt idx="1">
                  <c:v>3832</c:v>
                </c:pt>
                <c:pt idx="2">
                  <c:v>5265</c:v>
                </c:pt>
              </c:numCache>
            </c:numRef>
          </c:val>
          <c:extLst>
            <c:ext xmlns:c16="http://schemas.microsoft.com/office/drawing/2014/chart" uri="{C3380CC4-5D6E-409C-BE32-E72D297353CC}">
              <c16:uniqueId val="{00000000-4856-4C3E-8750-3A4893B9AFCC}"/>
            </c:ext>
          </c:extLst>
        </c:ser>
        <c:dLbls>
          <c:dLblPos val="outEnd"/>
          <c:showLegendKey val="0"/>
          <c:showVal val="1"/>
          <c:showCatName val="0"/>
          <c:showSerName val="0"/>
          <c:showPercent val="0"/>
          <c:showBubbleSize val="0"/>
        </c:dLbls>
        <c:gapWidth val="115"/>
        <c:overlap val="-20"/>
        <c:axId val="1395002623"/>
        <c:axId val="1395001663"/>
      </c:barChart>
      <c:catAx>
        <c:axId val="139500262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5001663"/>
        <c:crosses val="autoZero"/>
        <c:auto val="1"/>
        <c:lblAlgn val="ctr"/>
        <c:lblOffset val="100"/>
        <c:noMultiLvlLbl val="0"/>
      </c:catAx>
      <c:valAx>
        <c:axId val="139500166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500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[Inventory_Performance_Dashboard.xlsx.xlsx]P2!PivotTable6</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Inventory Value by Supplier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'P2'!$A$4:$A$9</c:f>
              <c:strCache>
                <c:ptCount val="5"/>
                <c:pt idx="0">
                  <c:v>Supplier_3</c:v>
                </c:pt>
                <c:pt idx="1">
                  <c:v>Supplier_4</c:v>
                </c:pt>
                <c:pt idx="2">
                  <c:v>Supplier_2</c:v>
                </c:pt>
                <c:pt idx="3">
                  <c:v>Supplier_5</c:v>
                </c:pt>
                <c:pt idx="4">
                  <c:v>Supplier_1</c:v>
                </c:pt>
              </c:strCache>
            </c:strRef>
          </c:cat>
          <c:val>
            <c:numRef>
              <c:f>'P2'!$B$4:$B$9</c:f>
              <c:numCache>
                <c:formatCode>"$"#,##0</c:formatCode>
                <c:ptCount val="5"/>
                <c:pt idx="0">
                  <c:v>126906.23</c:v>
                </c:pt>
                <c:pt idx="1">
                  <c:v>138153.81</c:v>
                </c:pt>
                <c:pt idx="2">
                  <c:v>225000.32000000001</c:v>
                </c:pt>
                <c:pt idx="3">
                  <c:v>357090.18000000005</c:v>
                </c:pt>
                <c:pt idx="4">
                  <c:v>420602.05999999994</c:v>
                </c:pt>
              </c:numCache>
            </c:numRef>
          </c:val>
          <c:extLst>
            <c:ext xmlns:c16="http://schemas.microsoft.com/office/drawing/2014/chart" uri="{C3380CC4-5D6E-409C-BE32-E72D297353CC}">
              <c16:uniqueId val="{00000000-E64F-4AD6-97C4-3D478871E153}"/>
            </c:ext>
          </c:extLst>
        </c:ser>
        <c:dLbls>
          <c:showLegendKey val="0"/>
          <c:showVal val="0"/>
          <c:showCatName val="0"/>
          <c:showSerName val="0"/>
          <c:showPercent val="0"/>
          <c:showBubbleSize val="0"/>
        </c:dLbls>
        <c:gapWidth val="115"/>
        <c:overlap val="-20"/>
        <c:axId val="1393312351"/>
        <c:axId val="1393315231"/>
      </c:barChart>
      <c:catAx>
        <c:axId val="13933123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3315231"/>
        <c:crosses val="autoZero"/>
        <c:auto val="1"/>
        <c:lblAlgn val="ctr"/>
        <c:lblOffset val="100"/>
        <c:noMultiLvlLbl val="0"/>
      </c:catAx>
      <c:valAx>
        <c:axId val="1393315231"/>
        <c:scaling>
          <c:orientation val="minMax"/>
        </c:scaling>
        <c:delete val="0"/>
        <c:axPos val="b"/>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3312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[Inventory_Performance_Dashboard.xlsx.xlsx]P4!PivotTable7</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Inventory Distribution By ABC Category</a:t>
            </a:r>
          </a:p>
        </c:rich>
      </c:tx>
      <c:layout>
        <c:manualLayout>
          <c:xMode val="edge"/>
          <c:yMode val="edge"/>
          <c:x val="0.21865522943606583"/>
          <c:y val="0.1282727957460681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1DB1-458E-8B10-88396D522CEA}"/>
              </c:ext>
            </c:extLst>
          </c:dPt>
          <c:dPt>
            <c:idx val="2"/>
            <c:invertIfNegative val="0"/>
            <c:bubble3D val="0"/>
            <c:extLst>
              <c:ext xmlns:c16="http://schemas.microsoft.com/office/drawing/2014/chart" uri="{C3380CC4-5D6E-409C-BE32-E72D297353CC}">
                <c16:uniqueId val="{00000003-1DB1-458E-8B10-88396D522C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'P4'!$A$4:$A$6</c:f>
              <c:strCache>
                <c:ptCount val="3"/>
                <c:pt idx="0">
                  <c:v>C</c:v>
                </c:pt>
                <c:pt idx="1">
                  <c:v>B</c:v>
                </c:pt>
                <c:pt idx="2">
                  <c:v>A</c:v>
                </c:pt>
              </c:strCache>
            </c:strRef>
          </c:cat>
          <c:val>
            <c:numRef>
              <c:f>'P4'!$B$4:$B$6</c:f>
              <c:numCache>
                <c:formatCode>0</c:formatCode>
                <c:ptCount val="3"/>
                <c:pt idx="0">
                  <c:v>19</c:v>
                </c:pt>
                <c:pt idx="1">
                  <c:v>18</c:v>
                </c:pt>
                <c:pt idx="2">
                  <c:v>13</c:v>
                </c:pt>
              </c:numCache>
            </c:numRef>
          </c:val>
          <c:extLst>
            <c:ext xmlns:c16="http://schemas.microsoft.com/office/drawing/2014/chart" uri="{C3380CC4-5D6E-409C-BE32-E72D297353CC}">
              <c16:uniqueId val="{00000004-1DB1-458E-8B10-88396D522CEA}"/>
            </c:ext>
          </c:extLst>
        </c:ser>
        <c:dLbls>
          <c:dLblPos val="outEnd"/>
          <c:showLegendKey val="0"/>
          <c:showVal val="1"/>
          <c:showCatName val="0"/>
          <c:showSerName val="0"/>
          <c:showPercent val="0"/>
          <c:showBubbleSize val="0"/>
        </c:dLbls>
        <c:gapWidth val="100"/>
        <c:overlap val="-24"/>
        <c:axId val="780815679"/>
        <c:axId val="780816639"/>
      </c:barChart>
      <c:catAx>
        <c:axId val="78081567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ABC Category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0816639"/>
        <c:crosses val="autoZero"/>
        <c:auto val="1"/>
        <c:lblAlgn val="ctr"/>
        <c:lblOffset val="100"/>
        <c:noMultiLvlLbl val="0"/>
      </c:catAx>
      <c:valAx>
        <c:axId val="78081663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of SKUs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081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[Inventory_Performance_Dashboard.xlsx.xlsx]P5!PivotTable8</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Inventory Value by Warehouse</a:t>
            </a:r>
          </a:p>
        </c:rich>
      </c:tx>
      <c:layout>
        <c:manualLayout>
          <c:xMode val="edge"/>
          <c:yMode val="edge"/>
          <c:x val="0.22713383630393483"/>
          <c:y val="0.1239792942548848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1391-4D62-AB5E-F3170D446EEA}"/>
              </c:ext>
            </c:extLst>
          </c:dPt>
          <c:dPt>
            <c:idx val="2"/>
            <c:invertIfNegative val="0"/>
            <c:bubble3D val="0"/>
            <c:extLst>
              <c:ext xmlns:c16="http://schemas.microsoft.com/office/drawing/2014/chart" uri="{C3380CC4-5D6E-409C-BE32-E72D297353CC}">
                <c16:uniqueId val="{00000002-1391-4D62-AB5E-F3170D446E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'P5'!$A$4:$A$7</c:f>
              <c:strCache>
                <c:ptCount val="3"/>
                <c:pt idx="0">
                  <c:v>Warehouse A</c:v>
                </c:pt>
                <c:pt idx="1">
                  <c:v>Warehouse B</c:v>
                </c:pt>
                <c:pt idx="2">
                  <c:v>Warehouse C</c:v>
                </c:pt>
              </c:strCache>
            </c:strRef>
          </c:cat>
          <c:val>
            <c:numRef>
              <c:f>'P5'!$B$4:$B$7</c:f>
              <c:numCache>
                <c:formatCode>"$"#,##0</c:formatCode>
                <c:ptCount val="3"/>
                <c:pt idx="0">
                  <c:v>311771.14</c:v>
                </c:pt>
                <c:pt idx="1">
                  <c:v>443128.23000000004</c:v>
                </c:pt>
                <c:pt idx="2">
                  <c:v>512853.23</c:v>
                </c:pt>
              </c:numCache>
            </c:numRef>
          </c:val>
          <c:extLst>
            <c:ext xmlns:c16="http://schemas.microsoft.com/office/drawing/2014/chart" uri="{C3380CC4-5D6E-409C-BE32-E72D297353CC}">
              <c16:uniqueId val="{00000000-1391-4D62-AB5E-F3170D446EEA}"/>
            </c:ext>
          </c:extLst>
        </c:ser>
        <c:dLbls>
          <c:dLblPos val="outEnd"/>
          <c:showLegendKey val="0"/>
          <c:showVal val="1"/>
          <c:showCatName val="0"/>
          <c:showSerName val="0"/>
          <c:showPercent val="0"/>
          <c:showBubbleSize val="0"/>
        </c:dLbls>
        <c:gapWidth val="100"/>
        <c:overlap val="-24"/>
        <c:axId val="1464946639"/>
        <c:axId val="903203439"/>
      </c:barChart>
      <c:catAx>
        <c:axId val="14649466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3203439"/>
        <c:crosses val="autoZero"/>
        <c:auto val="1"/>
        <c:lblAlgn val="ctr"/>
        <c:lblOffset val="100"/>
        <c:noMultiLvlLbl val="0"/>
      </c:catAx>
      <c:valAx>
        <c:axId val="903203439"/>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494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4821912729731388E-3"/>
          <c:y val="8.73563218390804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[1]Dashboard!$C$5</c:f>
              <c:strCache>
                <c:ptCount val="1"/>
                <c:pt idx="0">
                  <c:v>Count</c:v>
                </c:pt>
              </c:strCache>
            </c:strRef>
          </c:tx>
          <c:spPr>
            <a:solidFill>
              <a:schemeClr val="accent1"/>
            </a:solidFill>
            <a:ln>
              <a:noFill/>
            </a:ln>
            <a:effectLst/>
          </c:spPr>
          <c:invertIfNegative val="0"/>
          <c:cat>
            <c:strRef>
              <c:f>[1]Dashboard!$B$6:$B$7</c:f>
              <c:strCache>
                <c:ptCount val="2"/>
                <c:pt idx="0">
                  <c:v>Healthy Stock</c:v>
                </c:pt>
                <c:pt idx="1">
                  <c:v>Low Stock</c:v>
                </c:pt>
              </c:strCache>
            </c:strRef>
          </c:cat>
          <c:val>
            <c:numRef>
              <c:f>[1]Dashboard!$C$6:$C$7</c:f>
              <c:numCache>
                <c:formatCode>General</c:formatCode>
                <c:ptCount val="2"/>
                <c:pt idx="0">
                  <c:v>40</c:v>
                </c:pt>
                <c:pt idx="1">
                  <c:v>10</c:v>
                </c:pt>
              </c:numCache>
            </c:numRef>
          </c:val>
          <c:extLst>
            <c:ext xmlns:c16="http://schemas.microsoft.com/office/drawing/2014/chart" uri="{C3380CC4-5D6E-409C-BE32-E72D297353CC}">
              <c16:uniqueId val="{00000000-4992-47C1-A00B-60648F48FDFE}"/>
            </c:ext>
          </c:extLst>
        </c:ser>
        <c:dLbls>
          <c:showLegendKey val="0"/>
          <c:showVal val="0"/>
          <c:showCatName val="0"/>
          <c:showSerName val="0"/>
          <c:showPercent val="0"/>
          <c:showBubbleSize val="0"/>
        </c:dLbls>
        <c:gapWidth val="219"/>
        <c:overlap val="-27"/>
        <c:axId val="1302980959"/>
        <c:axId val="1302981439"/>
      </c:barChart>
      <c:catAx>
        <c:axId val="1302980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981439"/>
        <c:crosses val="autoZero"/>
        <c:auto val="1"/>
        <c:lblAlgn val="ctr"/>
        <c:lblOffset val="100"/>
        <c:noMultiLvlLbl val="0"/>
      </c:catAx>
      <c:valAx>
        <c:axId val="1302981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980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Inventory On Hand by Location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[1]Dashboard!$B$11</c:f>
              <c:strCache>
                <c:ptCount val="1"/>
                <c:pt idx="0">
                  <c:v>Warehouse A</c:v>
                </c:pt>
              </c:strCache>
            </c:strRef>
          </c:tx>
          <c:spPr>
            <a:solidFill>
              <a:schemeClr val="accent1"/>
            </a:solidFill>
            <a:ln>
              <a:noFill/>
            </a:ln>
            <a:effectLst/>
          </c:spPr>
          <c:invertIfNegative val="0"/>
          <c:cat>
            <c:strRef>
              <c:f>[1]Dashboard!$C$10</c:f>
              <c:strCache>
                <c:ptCount val="1"/>
                <c:pt idx="0">
                  <c:v>Inventory On Hand</c:v>
                </c:pt>
              </c:strCache>
            </c:strRef>
          </c:cat>
          <c:val>
            <c:numRef>
              <c:f>[1]Dashboard!$C$11</c:f>
              <c:numCache>
                <c:formatCode>General</c:formatCode>
                <c:ptCount val="1"/>
                <c:pt idx="0">
                  <c:v>4062</c:v>
                </c:pt>
              </c:numCache>
            </c:numRef>
          </c:val>
          <c:extLst>
            <c:ext xmlns:c16="http://schemas.microsoft.com/office/drawing/2014/chart" uri="{C3380CC4-5D6E-409C-BE32-E72D297353CC}">
              <c16:uniqueId val="{00000000-0485-4183-81D1-4829F5B03FF5}"/>
            </c:ext>
          </c:extLst>
        </c:ser>
        <c:ser>
          <c:idx val="1"/>
          <c:order val="1"/>
          <c:tx>
            <c:strRef>
              <c:f>[1]Dashboard!$B$12</c:f>
              <c:strCache>
                <c:ptCount val="1"/>
                <c:pt idx="0">
                  <c:v>Warehouse B</c:v>
                </c:pt>
              </c:strCache>
            </c:strRef>
          </c:tx>
          <c:spPr>
            <a:solidFill>
              <a:schemeClr val="accent2"/>
            </a:solidFill>
            <a:ln>
              <a:noFill/>
            </a:ln>
            <a:effectLst/>
          </c:spPr>
          <c:invertIfNegative val="0"/>
          <c:cat>
            <c:strRef>
              <c:f>[1]Dashboard!$C$10</c:f>
              <c:strCache>
                <c:ptCount val="1"/>
                <c:pt idx="0">
                  <c:v>Inventory On Hand</c:v>
                </c:pt>
              </c:strCache>
            </c:strRef>
          </c:cat>
          <c:val>
            <c:numRef>
              <c:f>[1]Dashboard!$C$12</c:f>
              <c:numCache>
                <c:formatCode>General</c:formatCode>
                <c:ptCount val="1"/>
                <c:pt idx="0">
                  <c:v>3832</c:v>
                </c:pt>
              </c:numCache>
            </c:numRef>
          </c:val>
          <c:extLst>
            <c:ext xmlns:c16="http://schemas.microsoft.com/office/drawing/2014/chart" uri="{C3380CC4-5D6E-409C-BE32-E72D297353CC}">
              <c16:uniqueId val="{00000001-0485-4183-81D1-4829F5B03FF5}"/>
            </c:ext>
          </c:extLst>
        </c:ser>
        <c:ser>
          <c:idx val="2"/>
          <c:order val="2"/>
          <c:tx>
            <c:strRef>
              <c:f>[1]Dashboard!$B$13</c:f>
              <c:strCache>
                <c:ptCount val="1"/>
                <c:pt idx="0">
                  <c:v>Warehouse C</c:v>
                </c:pt>
              </c:strCache>
            </c:strRef>
          </c:tx>
          <c:spPr>
            <a:solidFill>
              <a:schemeClr val="accent3"/>
            </a:solidFill>
            <a:ln>
              <a:noFill/>
            </a:ln>
            <a:effectLst/>
          </c:spPr>
          <c:invertIfNegative val="0"/>
          <c:cat>
            <c:strRef>
              <c:f>[1]Dashboard!$C$10</c:f>
              <c:strCache>
                <c:ptCount val="1"/>
                <c:pt idx="0">
                  <c:v>Inventory On Hand</c:v>
                </c:pt>
              </c:strCache>
            </c:strRef>
          </c:cat>
          <c:val>
            <c:numRef>
              <c:f>[1]Dashboard!$C$13</c:f>
              <c:numCache>
                <c:formatCode>General</c:formatCode>
                <c:ptCount val="1"/>
                <c:pt idx="0">
                  <c:v>5265</c:v>
                </c:pt>
              </c:numCache>
            </c:numRef>
          </c:val>
          <c:extLst>
            <c:ext xmlns:c16="http://schemas.microsoft.com/office/drawing/2014/chart" uri="{C3380CC4-5D6E-409C-BE32-E72D297353CC}">
              <c16:uniqueId val="{00000002-0485-4183-81D1-4829F5B03FF5}"/>
            </c:ext>
          </c:extLst>
        </c:ser>
        <c:dLbls>
          <c:showLegendKey val="0"/>
          <c:showVal val="0"/>
          <c:showCatName val="0"/>
          <c:showSerName val="0"/>
          <c:showPercent val="0"/>
          <c:showBubbleSize val="0"/>
        </c:dLbls>
        <c:gapWidth val="219"/>
        <c:overlap val="-27"/>
        <c:axId val="1399938687"/>
        <c:axId val="1399939167"/>
      </c:barChart>
      <c:catAx>
        <c:axId val="139993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939167"/>
        <c:crosses val="autoZero"/>
        <c:auto val="1"/>
        <c:lblAlgn val="ctr"/>
        <c:lblOffset val="100"/>
        <c:noMultiLvlLbl val="0"/>
      </c:catAx>
      <c:valAx>
        <c:axId val="139993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9386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[Inventory_Performance_Dashboard.xlsx.xlsx]P1!PivotTable5</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'P1'!$B$3</c:f>
              <c:strCache>
                <c:ptCount val="1"/>
                <c:pt idx="0">
                  <c:v>Total</c:v>
                </c:pt>
              </c:strCache>
            </c:strRef>
          </c:tx>
          <c:spPr>
            <a:solidFill>
              <a:schemeClr val="accent1"/>
            </a:solidFill>
            <a:ln>
              <a:noFill/>
            </a:ln>
            <a:effectLst/>
          </c:spPr>
          <c:invertIfNegative val="0"/>
          <c:cat>
            <c:strRef>
              <c:f>'P1'!$A$4:$A$7</c:f>
              <c:strCache>
                <c:ptCount val="3"/>
                <c:pt idx="0">
                  <c:v>Warehouse A</c:v>
                </c:pt>
                <c:pt idx="1">
                  <c:v>Warehouse B</c:v>
                </c:pt>
                <c:pt idx="2">
                  <c:v>Warehouse C</c:v>
                </c:pt>
              </c:strCache>
            </c:strRef>
          </c:cat>
          <c:val>
            <c:numRef>
              <c:f>'P1'!$B$4:$B$7</c:f>
              <c:numCache>
                <c:formatCode>General</c:formatCode>
                <c:ptCount val="3"/>
                <c:pt idx="0">
                  <c:v>4062</c:v>
                </c:pt>
                <c:pt idx="1">
                  <c:v>3832</c:v>
                </c:pt>
                <c:pt idx="2">
                  <c:v>5265</c:v>
                </c:pt>
              </c:numCache>
            </c:numRef>
          </c:val>
          <c:extLst>
            <c:ext xmlns:c16="http://schemas.microsoft.com/office/drawing/2014/chart" uri="{C3380CC4-5D6E-409C-BE32-E72D297353CC}">
              <c16:uniqueId val="{00000000-CECC-4FDD-B9F8-5B49F1A50E2F}"/>
            </c:ext>
          </c:extLst>
        </c:ser>
        <c:dLbls>
          <c:showLegendKey val="0"/>
          <c:showVal val="0"/>
          <c:showCatName val="0"/>
          <c:showSerName val="0"/>
          <c:showPercent val="0"/>
          <c:showBubbleSize val="0"/>
        </c:dLbls>
        <c:gapWidth val="219"/>
        <c:overlap val="-27"/>
        <c:axId val="1403634239"/>
        <c:axId val="1403636159"/>
      </c:barChart>
      <c:catAx>
        <c:axId val="1403634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636159"/>
        <c:crosses val="autoZero"/>
        <c:auto val="1"/>
        <c:lblAlgn val="ctr"/>
        <c:lblOffset val="100"/>
        <c:noMultiLvlLbl val="0"/>
      </c:catAx>
      <c:valAx>
        <c:axId val="1403636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63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absolute">
    <xdr:from>
      <xdr:col>4</xdr:col>
      <xdr:colOff>0</xdr:colOff>
      <xdr:row>17</xdr:row>
      <xdr:rowOff>142876</xdr:rowOff>
    </xdr:from>
    <xdr:to>
      <xdr:col>6</xdr:col>
      <xdr:colOff>415546</xdr:colOff>
      <xdr:row>23</xdr:row>
      <xdr:rowOff>161926</xdr:rowOff>
    </xdr:to>
    <mc:AlternateContent xmlns:mc="http://schemas.openxmlformats.org/markup-compatibility/2006" xmlns:a14="http://schemas.microsoft.com/office/drawing/2010/main">
      <mc:Choice Requires="a14">
        <xdr:graphicFrame macro="">
          <xdr:nvGraphicFramePr>
            <xdr:cNvPr id="13" name="Location">
              <a:extLst>
                <a:ext uri="{FF2B5EF4-FFF2-40B4-BE49-F238E27FC236}">
                  <a16:creationId xmlns:a16="http://schemas.microsoft.com/office/drawing/2014/main" id="{27C36E4F-FB63-4852-845A-768D3A3CB9FC}"/>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314450" y="4867275"/>
              <a:ext cx="1844296" cy="1114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247650</xdr:colOff>
      <xdr:row>17</xdr:row>
      <xdr:rowOff>133350</xdr:rowOff>
    </xdr:from>
    <xdr:to>
      <xdr:col>11</xdr:col>
      <xdr:colOff>630502</xdr:colOff>
      <xdr:row>26</xdr:row>
      <xdr:rowOff>106136</xdr:rowOff>
    </xdr:to>
    <mc:AlternateContent xmlns:mc="http://schemas.openxmlformats.org/markup-compatibility/2006" xmlns:a14="http://schemas.microsoft.com/office/drawing/2010/main">
      <mc:Choice Requires="a14">
        <xdr:graphicFrame macro="">
          <xdr:nvGraphicFramePr>
            <xdr:cNvPr id="15" name="Supplier_Name">
              <a:extLst>
                <a:ext uri="{FF2B5EF4-FFF2-40B4-BE49-F238E27FC236}">
                  <a16:creationId xmlns:a16="http://schemas.microsoft.com/office/drawing/2014/main" id="{5161C051-3049-443F-8187-45D375EB0A4C}"/>
                </a:ext>
              </a:extLst>
            </xdr:cNvPr>
            <xdr:cNvGraphicFramePr/>
          </xdr:nvGraphicFramePr>
          <xdr:xfrm>
            <a:off x="0" y="0"/>
            <a:ext cx="0" cy="0"/>
          </xdr:xfrm>
          <a:graphic>
            <a:graphicData uri="http://schemas.microsoft.com/office/drawing/2010/slicer">
              <sle:slicer xmlns:sle="http://schemas.microsoft.com/office/drawing/2010/slicer" name="Supplier_Name"/>
            </a:graphicData>
          </a:graphic>
        </xdr:graphicFrame>
      </mc:Choice>
      <mc:Fallback xmlns="">
        <xdr:sp macro="" textlink="">
          <xdr:nvSpPr>
            <xdr:cNvPr id="0" name=""/>
            <xdr:cNvSpPr>
              <a:spLocks noTextEdit="1"/>
            </xdr:cNvSpPr>
          </xdr:nvSpPr>
          <xdr:spPr>
            <a:xfrm>
              <a:off x="5133975" y="4857750"/>
              <a:ext cx="1811602" cy="1687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19</xdr:col>
      <xdr:colOff>457200</xdr:colOff>
      <xdr:row>18</xdr:row>
      <xdr:rowOff>142875</xdr:rowOff>
    </xdr:from>
    <xdr:to>
      <xdr:col>22</xdr:col>
      <xdr:colOff>127756</xdr:colOff>
      <xdr:row>25</xdr:row>
      <xdr:rowOff>0</xdr:rowOff>
    </xdr:to>
    <mc:AlternateContent xmlns:mc="http://schemas.openxmlformats.org/markup-compatibility/2006" xmlns:a14="http://schemas.microsoft.com/office/drawing/2010/main">
      <mc:Choice Requires="a14">
        <xdr:graphicFrame macro="">
          <xdr:nvGraphicFramePr>
            <xdr:cNvPr id="18" name="Location 1">
              <a:extLst>
                <a:ext uri="{FF2B5EF4-FFF2-40B4-BE49-F238E27FC236}">
                  <a16:creationId xmlns:a16="http://schemas.microsoft.com/office/drawing/2014/main" id="{6571E1CA-3807-4550-BFAA-312FB80192A1}"/>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12487275" y="5057775"/>
              <a:ext cx="1813681"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497205</xdr:colOff>
      <xdr:row>5</xdr:row>
      <xdr:rowOff>226695</xdr:rowOff>
    </xdr:from>
    <xdr:to>
      <xdr:col>8</xdr:col>
      <xdr:colOff>400050</xdr:colOff>
      <xdr:row>16</xdr:row>
      <xdr:rowOff>180975</xdr:rowOff>
    </xdr:to>
    <xdr:graphicFrame macro="">
      <xdr:nvGraphicFramePr>
        <xdr:cNvPr id="27" name="Chart 26">
          <a:extLst>
            <a:ext uri="{FF2B5EF4-FFF2-40B4-BE49-F238E27FC236}">
              <a16:creationId xmlns:a16="http://schemas.microsoft.com/office/drawing/2014/main" id="{DF946020-9DC1-E7B5-EEB6-B7DF0CCF2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713105</xdr:colOff>
      <xdr:row>5</xdr:row>
      <xdr:rowOff>258445</xdr:rowOff>
    </xdr:from>
    <xdr:to>
      <xdr:col>13</xdr:col>
      <xdr:colOff>615950</xdr:colOff>
      <xdr:row>17</xdr:row>
      <xdr:rowOff>22225</xdr:rowOff>
    </xdr:to>
    <xdr:graphicFrame macro="">
      <xdr:nvGraphicFramePr>
        <xdr:cNvPr id="28" name="Chart 27">
          <a:extLst>
            <a:ext uri="{FF2B5EF4-FFF2-40B4-BE49-F238E27FC236}">
              <a16:creationId xmlns:a16="http://schemas.microsoft.com/office/drawing/2014/main" id="{7F8AF1C7-2FDB-9D3F-D7A7-7E57725CCC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214630</xdr:colOff>
      <xdr:row>5</xdr:row>
      <xdr:rowOff>290195</xdr:rowOff>
    </xdr:from>
    <xdr:to>
      <xdr:col>19</xdr:col>
      <xdr:colOff>117475</xdr:colOff>
      <xdr:row>17</xdr:row>
      <xdr:rowOff>53975</xdr:rowOff>
    </xdr:to>
    <xdr:graphicFrame macro="">
      <xdr:nvGraphicFramePr>
        <xdr:cNvPr id="29" name="Chart 28">
          <a:extLst>
            <a:ext uri="{FF2B5EF4-FFF2-40B4-BE49-F238E27FC236}">
              <a16:creationId xmlns:a16="http://schemas.microsoft.com/office/drawing/2014/main" id="{8F2162BC-FDE9-395D-0702-471DEF005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430530</xdr:colOff>
      <xdr:row>6</xdr:row>
      <xdr:rowOff>7620</xdr:rowOff>
    </xdr:from>
    <xdr:to>
      <xdr:col>24</xdr:col>
      <xdr:colOff>333375</xdr:colOff>
      <xdr:row>17</xdr:row>
      <xdr:rowOff>85725</xdr:rowOff>
    </xdr:to>
    <xdr:graphicFrame macro="">
      <xdr:nvGraphicFramePr>
        <xdr:cNvPr id="34" name="Chart 33">
          <a:extLst>
            <a:ext uri="{FF2B5EF4-FFF2-40B4-BE49-F238E27FC236}">
              <a16:creationId xmlns:a16="http://schemas.microsoft.com/office/drawing/2014/main" id="{BCC35E09-9A12-F5BA-E252-045EFA2237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468630</xdr:colOff>
      <xdr:row>2</xdr:row>
      <xdr:rowOff>219075</xdr:rowOff>
    </xdr:from>
    <xdr:to>
      <xdr:col>18</xdr:col>
      <xdr:colOff>43502</xdr:colOff>
      <xdr:row>5</xdr:row>
      <xdr:rowOff>44450</xdr:rowOff>
    </xdr:to>
    <xdr:grpSp>
      <xdr:nvGrpSpPr>
        <xdr:cNvPr id="45" name="Group 44">
          <a:extLst>
            <a:ext uri="{FF2B5EF4-FFF2-40B4-BE49-F238E27FC236}">
              <a16:creationId xmlns:a16="http://schemas.microsoft.com/office/drawing/2014/main" id="{C8ECFDAD-4B4E-F525-5B0A-24A2F1ED8EFB}"/>
            </a:ext>
          </a:extLst>
        </xdr:cNvPr>
        <xdr:cNvGrpSpPr/>
      </xdr:nvGrpSpPr>
      <xdr:grpSpPr>
        <a:xfrm>
          <a:off x="468630" y="847725"/>
          <a:ext cx="10890572" cy="768350"/>
          <a:chOff x="2963122" y="809625"/>
          <a:chExt cx="10890572" cy="768350"/>
        </a:xfrm>
        <a:effectLst>
          <a:outerShdw blurRad="63500" sx="102000" sy="102000" algn="ctr" rotWithShape="0">
            <a:prstClr val="black">
              <a:alpha val="40000"/>
            </a:prstClr>
          </a:outerShdw>
        </a:effectLst>
      </xdr:grpSpPr>
      <xdr:sp macro="" textlink="">
        <xdr:nvSpPr>
          <xdr:cNvPr id="38" name="Rectangle: Rounded Corners 37">
            <a:extLst>
              <a:ext uri="{FF2B5EF4-FFF2-40B4-BE49-F238E27FC236}">
                <a16:creationId xmlns:a16="http://schemas.microsoft.com/office/drawing/2014/main" id="{C94622D1-9B9F-2EC3-9DD9-7A3CAF8A4495}"/>
              </a:ext>
            </a:extLst>
          </xdr:cNvPr>
          <xdr:cNvSpPr/>
        </xdr:nvSpPr>
        <xdr:spPr>
          <a:xfrm>
            <a:off x="2963122" y="842963"/>
            <a:ext cx="2011680" cy="701675"/>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200" b="1">
                <a:solidFill>
                  <a:schemeClr val="tx1"/>
                </a:solidFill>
              </a:rPr>
              <a:t>Inventory On Hand</a:t>
            </a:r>
          </a:p>
          <a:p>
            <a:pPr algn="ctr"/>
            <a:r>
              <a:rPr lang="en-US" sz="1200" b="1">
                <a:solidFill>
                  <a:schemeClr val="tx1"/>
                </a:solidFill>
              </a:rPr>
              <a:t>13,159</a:t>
            </a:r>
          </a:p>
          <a:p>
            <a:pPr algn="ctr"/>
            <a:endParaRPr lang="en-US" sz="1100"/>
          </a:p>
        </xdr:txBody>
      </xdr:sp>
      <xdr:sp macro="" textlink="">
        <xdr:nvSpPr>
          <xdr:cNvPr id="40" name="Rectangle: Rounded Corners 39">
            <a:extLst>
              <a:ext uri="{FF2B5EF4-FFF2-40B4-BE49-F238E27FC236}">
                <a16:creationId xmlns:a16="http://schemas.microsoft.com/office/drawing/2014/main" id="{8A6F76DB-4BEF-8360-F63B-AECECF6332C6}"/>
              </a:ext>
            </a:extLst>
          </xdr:cNvPr>
          <xdr:cNvSpPr/>
        </xdr:nvSpPr>
        <xdr:spPr>
          <a:xfrm>
            <a:off x="5182845" y="809625"/>
            <a:ext cx="2011680" cy="76835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200" b="1">
                <a:solidFill>
                  <a:schemeClr val="tx1"/>
                </a:solidFill>
              </a:rPr>
              <a:t>Total Inventory Value</a:t>
            </a:r>
          </a:p>
          <a:p>
            <a:pPr algn="ctr"/>
            <a:r>
              <a:rPr lang="en-US" sz="1200" b="1">
                <a:solidFill>
                  <a:schemeClr val="tx1"/>
                </a:solidFill>
              </a:rPr>
              <a:t>$1,267,753</a:t>
            </a:r>
          </a:p>
          <a:p>
            <a:pPr algn="ctr"/>
            <a:endParaRPr lang="en-US" sz="1100"/>
          </a:p>
        </xdr:txBody>
      </xdr:sp>
      <xdr:sp macro="" textlink="">
        <xdr:nvSpPr>
          <xdr:cNvPr id="41" name="Rectangle: Rounded Corners 40">
            <a:extLst>
              <a:ext uri="{FF2B5EF4-FFF2-40B4-BE49-F238E27FC236}">
                <a16:creationId xmlns:a16="http://schemas.microsoft.com/office/drawing/2014/main" id="{47015F27-3D7A-79A2-A412-1AE95DABA021}"/>
              </a:ext>
            </a:extLst>
          </xdr:cNvPr>
          <xdr:cNvSpPr/>
        </xdr:nvSpPr>
        <xdr:spPr>
          <a:xfrm>
            <a:off x="7402568" y="809625"/>
            <a:ext cx="2011680" cy="76835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200" b="1">
                <a:solidFill>
                  <a:schemeClr val="tx1"/>
                </a:solidFill>
              </a:rPr>
              <a:t>Average</a:t>
            </a:r>
            <a:r>
              <a:rPr lang="en-US" sz="1200" b="1" baseline="0">
                <a:solidFill>
                  <a:schemeClr val="tx1"/>
                </a:solidFill>
              </a:rPr>
              <a:t> Day of Supply</a:t>
            </a:r>
            <a:endParaRPr lang="en-US" sz="1200" b="1">
              <a:solidFill>
                <a:schemeClr val="tx1"/>
              </a:solidFill>
            </a:endParaRPr>
          </a:p>
          <a:p>
            <a:pPr algn="ctr"/>
            <a:r>
              <a:rPr lang="en-US" sz="1200" b="1">
                <a:solidFill>
                  <a:schemeClr val="tx1"/>
                </a:solidFill>
              </a:rPr>
              <a:t>41</a:t>
            </a:r>
          </a:p>
        </xdr:txBody>
      </xdr:sp>
      <xdr:sp macro="" textlink="">
        <xdr:nvSpPr>
          <xdr:cNvPr id="42" name="Rectangle: Rounded Corners 41">
            <a:extLst>
              <a:ext uri="{FF2B5EF4-FFF2-40B4-BE49-F238E27FC236}">
                <a16:creationId xmlns:a16="http://schemas.microsoft.com/office/drawing/2014/main" id="{F840F0A0-A535-C36B-E25C-26043149042F}"/>
              </a:ext>
            </a:extLst>
          </xdr:cNvPr>
          <xdr:cNvSpPr/>
        </xdr:nvSpPr>
        <xdr:spPr>
          <a:xfrm>
            <a:off x="9622291" y="809625"/>
            <a:ext cx="2011680" cy="76835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200" b="1">
                <a:solidFill>
                  <a:schemeClr val="tx1"/>
                </a:solidFill>
              </a:rPr>
              <a:t>Healthy Stock Count</a:t>
            </a:r>
          </a:p>
          <a:p>
            <a:pPr algn="ctr"/>
            <a:r>
              <a:rPr lang="en-US" sz="1200" b="1">
                <a:solidFill>
                  <a:schemeClr val="tx1"/>
                </a:solidFill>
              </a:rPr>
              <a:t>40</a:t>
            </a:r>
          </a:p>
        </xdr:txBody>
      </xdr:sp>
      <xdr:sp macro="" textlink="">
        <xdr:nvSpPr>
          <xdr:cNvPr id="43" name="Rectangle: Rounded Corners 42">
            <a:extLst>
              <a:ext uri="{FF2B5EF4-FFF2-40B4-BE49-F238E27FC236}">
                <a16:creationId xmlns:a16="http://schemas.microsoft.com/office/drawing/2014/main" id="{5EFBCE1A-1E9D-9309-D664-35E6F793B9AC}"/>
              </a:ext>
            </a:extLst>
          </xdr:cNvPr>
          <xdr:cNvSpPr/>
        </xdr:nvSpPr>
        <xdr:spPr>
          <a:xfrm>
            <a:off x="11842014" y="809625"/>
            <a:ext cx="2011680" cy="76835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600" b="1">
                <a:solidFill>
                  <a:schemeClr val="tx1"/>
                </a:solidFill>
              </a:rPr>
              <a:t> </a:t>
            </a:r>
            <a:r>
              <a:rPr lang="en-US" sz="1200" b="1">
                <a:solidFill>
                  <a:schemeClr val="tx1"/>
                </a:solidFill>
              </a:rPr>
              <a:t>Low Stock</a:t>
            </a:r>
          </a:p>
          <a:p>
            <a:pPr algn="ctr"/>
            <a:r>
              <a:rPr lang="en-US" sz="1200" b="1">
                <a:solidFill>
                  <a:schemeClr val="tx1"/>
                </a:solidFill>
              </a:rPr>
              <a:t>10</a:t>
            </a:r>
          </a:p>
        </xdr:txBody>
      </xdr:sp>
    </xdr:grpSp>
    <xdr:clientData/>
  </xdr:twoCellAnchor>
  <xdr:twoCellAnchor>
    <xdr:from>
      <xdr:col>5</xdr:col>
      <xdr:colOff>58742</xdr:colOff>
      <xdr:row>0</xdr:row>
      <xdr:rowOff>171450</xdr:rowOff>
    </xdr:from>
    <xdr:to>
      <xdr:col>15</xdr:col>
      <xdr:colOff>58742</xdr:colOff>
      <xdr:row>2</xdr:row>
      <xdr:rowOff>55033</xdr:rowOff>
    </xdr:to>
    <xdr:sp macro="" textlink="">
      <xdr:nvSpPr>
        <xdr:cNvPr id="44" name="Rectangle 43">
          <a:extLst>
            <a:ext uri="{FF2B5EF4-FFF2-40B4-BE49-F238E27FC236}">
              <a16:creationId xmlns:a16="http://schemas.microsoft.com/office/drawing/2014/main" id="{26EF854C-7BE7-D62C-1DEC-84687D1FFB4C}"/>
            </a:ext>
          </a:extLst>
        </xdr:cNvPr>
        <xdr:cNvSpPr/>
      </xdr:nvSpPr>
      <xdr:spPr>
        <a:xfrm>
          <a:off x="2087567" y="171450"/>
          <a:ext cx="7143750" cy="51223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t>     </a:t>
          </a:r>
          <a:r>
            <a:rPr lang="en-US" sz="2800" b="1">
              <a:solidFill>
                <a:schemeClr val="tx1"/>
              </a:solidFill>
            </a:rPr>
            <a:t>INVENTORY</a:t>
          </a:r>
          <a:r>
            <a:rPr lang="en-US" sz="2800" b="1" baseline="0">
              <a:solidFill>
                <a:schemeClr val="tx1"/>
              </a:solidFill>
            </a:rPr>
            <a:t> PERFORMANCE  DASHBOARD</a:t>
          </a:r>
          <a:endParaRPr lang="en-US" sz="2800" b="1">
            <a:solidFill>
              <a:schemeClr val="tx1"/>
            </a:solidFill>
          </a:endParaRPr>
        </a:p>
      </xdr:txBody>
    </xdr:sp>
    <xdr:clientData/>
  </xdr:twoCellAnchor>
  <xdr:twoCellAnchor>
    <xdr:from>
      <xdr:col>0</xdr:col>
      <xdr:colOff>0</xdr:colOff>
      <xdr:row>0</xdr:row>
      <xdr:rowOff>0</xdr:rowOff>
    </xdr:from>
    <xdr:to>
      <xdr:col>0</xdr:col>
      <xdr:colOff>666750</xdr:colOff>
      <xdr:row>1</xdr:row>
      <xdr:rowOff>200025</xdr:rowOff>
    </xdr:to>
    <xdr:sp macro="" textlink="">
      <xdr:nvSpPr>
        <xdr:cNvPr id="2052" name="Text Box 4">
          <a:extLst>
            <a:ext uri="{FF2B5EF4-FFF2-40B4-BE49-F238E27FC236}">
              <a16:creationId xmlns:a16="http://schemas.microsoft.com/office/drawing/2014/main" id="{707D0D56-0976-52EC-731A-9D650AE62BDD}"/>
            </a:ext>
          </a:extLst>
        </xdr:cNvPr>
        <xdr:cNvSpPr txBox="1">
          <a:spLocks noChangeArrowheads="1"/>
        </xdr:cNvSpPr>
      </xdr:nvSpPr>
      <xdr:spPr bwMode="auto">
        <a:xfrm>
          <a:off x="0" y="0"/>
          <a:ext cx="666750" cy="51435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Aptos Narrow"/>
            </a:rPr>
            <a:t> Inventory Performance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323850</xdr:colOff>
      <xdr:row>4</xdr:row>
      <xdr:rowOff>185737</xdr:rowOff>
    </xdr:from>
    <xdr:to>
      <xdr:col>13</xdr:col>
      <xdr:colOff>581025</xdr:colOff>
      <xdr:row>15</xdr:row>
      <xdr:rowOff>90487</xdr:rowOff>
    </xdr:to>
    <xdr:graphicFrame macro="">
      <xdr:nvGraphicFramePr>
        <xdr:cNvPr id="4" name="Chart 3">
          <a:extLst>
            <a:ext uri="{FF2B5EF4-FFF2-40B4-BE49-F238E27FC236}">
              <a16:creationId xmlns:a16="http://schemas.microsoft.com/office/drawing/2014/main" id="{CCC28CA5-8FEE-4BF8-97C1-E913A672FF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540204</xdr:colOff>
      <xdr:row>4</xdr:row>
      <xdr:rowOff>227919</xdr:rowOff>
    </xdr:from>
    <xdr:to>
      <xdr:col>21</xdr:col>
      <xdr:colOff>209550</xdr:colOff>
      <xdr:row>15</xdr:row>
      <xdr:rowOff>134030</xdr:rowOff>
    </xdr:to>
    <xdr:graphicFrame macro="">
      <xdr:nvGraphicFramePr>
        <xdr:cNvPr id="5" name="Chart 4">
          <a:extLst>
            <a:ext uri="{FF2B5EF4-FFF2-40B4-BE49-F238E27FC236}">
              <a16:creationId xmlns:a16="http://schemas.microsoft.com/office/drawing/2014/main" id="{7A5CA2FB-5404-434F-8A6D-57687A1B0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7</xdr:row>
      <xdr:rowOff>90487</xdr:rowOff>
    </xdr:from>
    <xdr:to>
      <xdr:col>11</xdr:col>
      <xdr:colOff>361950</xdr:colOff>
      <xdr:row>21</xdr:row>
      <xdr:rowOff>166687</xdr:rowOff>
    </xdr:to>
    <xdr:graphicFrame macro="">
      <xdr:nvGraphicFramePr>
        <xdr:cNvPr id="4" name="Chart 3">
          <a:extLst>
            <a:ext uri="{FF2B5EF4-FFF2-40B4-BE49-F238E27FC236}">
              <a16:creationId xmlns:a16="http://schemas.microsoft.com/office/drawing/2014/main" id="{87D128DF-A50C-F597-1F8E-DD8FAEB6A6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a5d0d61d63748e7f/Desktop/inventory_dataset_master.xlsx" TargetMode="External"/><Relationship Id="rId1" Type="http://schemas.openxmlformats.org/officeDocument/2006/relationships/externalLinkPath" Target="inventory_dataset_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AW DATA "/>
      <sheetName val="Dashboard"/>
    </sheetNames>
    <sheetDataSet>
      <sheetData sheetId="0">
        <row r="2">
          <cell r="C2" t="str">
            <v>Warehouse A</v>
          </cell>
          <cell r="D2">
            <v>102</v>
          </cell>
          <cell r="G2">
            <v>70</v>
          </cell>
          <cell r="J2">
            <v>12531.72</v>
          </cell>
          <cell r="K2" t="str">
            <v>Healthy Stock</v>
          </cell>
        </row>
        <row r="3">
          <cell r="C3" t="str">
            <v>Warehouse B</v>
          </cell>
          <cell r="D3">
            <v>435</v>
          </cell>
          <cell r="G3">
            <v>8</v>
          </cell>
          <cell r="J3">
            <v>47967.45</v>
          </cell>
          <cell r="K3" t="str">
            <v>Healthy Stock</v>
          </cell>
        </row>
        <row r="4">
          <cell r="C4" t="str">
            <v>Warehouse A</v>
          </cell>
          <cell r="D4">
            <v>348</v>
          </cell>
          <cell r="G4">
            <v>87</v>
          </cell>
          <cell r="J4">
            <v>15520.8</v>
          </cell>
          <cell r="K4" t="str">
            <v>Healthy Stock</v>
          </cell>
        </row>
        <row r="5">
          <cell r="C5" t="str">
            <v>Warehouse A</v>
          </cell>
          <cell r="D5">
            <v>270</v>
          </cell>
          <cell r="G5">
            <v>0</v>
          </cell>
          <cell r="J5">
            <v>50992.2</v>
          </cell>
          <cell r="K5" t="str">
            <v>Healthy Stock</v>
          </cell>
        </row>
        <row r="6">
          <cell r="C6" t="str">
            <v>Warehouse B</v>
          </cell>
          <cell r="D6">
            <v>106</v>
          </cell>
          <cell r="G6">
            <v>7</v>
          </cell>
          <cell r="J6">
            <v>12908.68</v>
          </cell>
          <cell r="K6" t="str">
            <v>Low Stock</v>
          </cell>
        </row>
        <row r="7">
          <cell r="C7" t="str">
            <v>Warehouse B</v>
          </cell>
          <cell r="D7">
            <v>71</v>
          </cell>
          <cell r="G7">
            <v>87</v>
          </cell>
          <cell r="J7">
            <v>9974.08</v>
          </cell>
          <cell r="K7" t="str">
            <v>Low Stock</v>
          </cell>
        </row>
        <row r="8">
          <cell r="C8" t="str">
            <v>Warehouse C</v>
          </cell>
          <cell r="D8">
            <v>188</v>
          </cell>
          <cell r="G8">
            <v>62</v>
          </cell>
          <cell r="J8">
            <v>33217.72</v>
          </cell>
          <cell r="K8" t="str">
            <v>Healthy Stock</v>
          </cell>
        </row>
        <row r="9">
          <cell r="C9" t="str">
            <v>Warehouse B</v>
          </cell>
          <cell r="D9">
            <v>20</v>
          </cell>
          <cell r="G9">
            <v>10</v>
          </cell>
          <cell r="J9">
            <v>2535</v>
          </cell>
          <cell r="K9" t="str">
            <v>Low Stock</v>
          </cell>
        </row>
        <row r="10">
          <cell r="C10" t="str">
            <v>Warehouse C</v>
          </cell>
          <cell r="D10">
            <v>102</v>
          </cell>
          <cell r="G10">
            <v>80</v>
          </cell>
          <cell r="J10">
            <v>6390.3</v>
          </cell>
          <cell r="K10" t="str">
            <v>Low Stock</v>
          </cell>
        </row>
        <row r="11">
          <cell r="C11" t="str">
            <v>Warehouse A</v>
          </cell>
          <cell r="D11">
            <v>121</v>
          </cell>
          <cell r="G11">
            <v>7</v>
          </cell>
          <cell r="J11">
            <v>3093.97</v>
          </cell>
          <cell r="K11" t="str">
            <v>Healthy Stock</v>
          </cell>
        </row>
        <row r="12">
          <cell r="C12" t="str">
            <v>Warehouse B</v>
          </cell>
          <cell r="D12">
            <v>466</v>
          </cell>
          <cell r="G12">
            <v>34</v>
          </cell>
          <cell r="J12">
            <v>43813.32</v>
          </cell>
          <cell r="K12" t="str">
            <v>Healthy Stock</v>
          </cell>
        </row>
        <row r="13">
          <cell r="C13" t="str">
            <v>Warehouse C</v>
          </cell>
          <cell r="D13">
            <v>214</v>
          </cell>
          <cell r="G13">
            <v>34</v>
          </cell>
          <cell r="J13">
            <v>10186.4</v>
          </cell>
          <cell r="K13" t="str">
            <v>Healthy Stock</v>
          </cell>
        </row>
        <row r="14">
          <cell r="C14" t="str">
            <v>Warehouse A</v>
          </cell>
          <cell r="D14">
            <v>330</v>
          </cell>
          <cell r="G14">
            <v>32</v>
          </cell>
          <cell r="J14">
            <v>28452.6</v>
          </cell>
          <cell r="K14" t="str">
            <v>Healthy Stock</v>
          </cell>
        </row>
        <row r="15">
          <cell r="C15" t="str">
            <v>Warehouse B</v>
          </cell>
          <cell r="D15">
            <v>458</v>
          </cell>
          <cell r="G15">
            <v>4</v>
          </cell>
          <cell r="J15">
            <v>81175.92</v>
          </cell>
          <cell r="K15" t="str">
            <v>Healthy Stock</v>
          </cell>
        </row>
        <row r="16">
          <cell r="C16" t="str">
            <v>Warehouse B</v>
          </cell>
          <cell r="D16">
            <v>87</v>
          </cell>
          <cell r="G16">
            <v>40</v>
          </cell>
          <cell r="J16">
            <v>5937.75</v>
          </cell>
          <cell r="K16" t="str">
            <v>Healthy Stock</v>
          </cell>
        </row>
        <row r="17">
          <cell r="C17" t="str">
            <v>Warehouse A</v>
          </cell>
          <cell r="D17">
            <v>372</v>
          </cell>
          <cell r="G17">
            <v>27</v>
          </cell>
          <cell r="J17">
            <v>10717.32</v>
          </cell>
          <cell r="K17" t="str">
            <v>Healthy Stock</v>
          </cell>
        </row>
        <row r="18">
          <cell r="C18" t="str">
            <v>Warehouse C</v>
          </cell>
          <cell r="D18">
            <v>99</v>
          </cell>
          <cell r="G18">
            <v>6</v>
          </cell>
          <cell r="J18">
            <v>7373.52</v>
          </cell>
          <cell r="K18" t="str">
            <v>Low Stock</v>
          </cell>
        </row>
        <row r="19">
          <cell r="C19" t="str">
            <v>Warehouse C</v>
          </cell>
          <cell r="D19">
            <v>359</v>
          </cell>
          <cell r="G19">
            <v>72</v>
          </cell>
          <cell r="J19">
            <v>65276.97</v>
          </cell>
          <cell r="K19" t="str">
            <v>Healthy Stock</v>
          </cell>
        </row>
        <row r="20">
          <cell r="C20" t="str">
            <v>Warehouse C</v>
          </cell>
          <cell r="D20">
            <v>151</v>
          </cell>
          <cell r="G20">
            <v>71</v>
          </cell>
          <cell r="J20">
            <v>8768.57</v>
          </cell>
          <cell r="K20" t="str">
            <v>Healthy Stock</v>
          </cell>
        </row>
        <row r="21">
          <cell r="C21" t="str">
            <v>Warehouse C</v>
          </cell>
          <cell r="D21">
            <v>130</v>
          </cell>
          <cell r="G21">
            <v>11</v>
          </cell>
          <cell r="J21">
            <v>17069</v>
          </cell>
          <cell r="K21" t="str">
            <v>Low Stock</v>
          </cell>
        </row>
        <row r="22">
          <cell r="C22" t="str">
            <v>Warehouse B</v>
          </cell>
          <cell r="D22">
            <v>149</v>
          </cell>
          <cell r="G22">
            <v>33</v>
          </cell>
          <cell r="J22">
            <v>759.9</v>
          </cell>
          <cell r="K22" t="str">
            <v>Low Stock</v>
          </cell>
        </row>
        <row r="23">
          <cell r="C23" t="str">
            <v>Warehouse C</v>
          </cell>
          <cell r="D23">
            <v>308</v>
          </cell>
          <cell r="G23">
            <v>32</v>
          </cell>
          <cell r="J23">
            <v>22715</v>
          </cell>
          <cell r="K23" t="str">
            <v>Healthy Stock</v>
          </cell>
        </row>
        <row r="24">
          <cell r="C24" t="str">
            <v>Warehouse B</v>
          </cell>
          <cell r="D24">
            <v>257</v>
          </cell>
          <cell r="G24">
            <v>47</v>
          </cell>
          <cell r="J24">
            <v>16558.509999999998</v>
          </cell>
          <cell r="K24" t="str">
            <v>Healthy Stock</v>
          </cell>
        </row>
        <row r="25">
          <cell r="C25" t="str">
            <v>Warehouse C</v>
          </cell>
          <cell r="D25">
            <v>343</v>
          </cell>
          <cell r="G25">
            <v>22</v>
          </cell>
          <cell r="J25">
            <v>12728.73</v>
          </cell>
          <cell r="K25" t="str">
            <v>Healthy Stock</v>
          </cell>
        </row>
        <row r="26">
          <cell r="C26" t="str">
            <v>Warehouse B</v>
          </cell>
          <cell r="D26">
            <v>491</v>
          </cell>
          <cell r="G26">
            <v>61</v>
          </cell>
          <cell r="J26">
            <v>53592.65</v>
          </cell>
          <cell r="K26" t="str">
            <v>Healthy Stock</v>
          </cell>
        </row>
        <row r="27">
          <cell r="C27" t="str">
            <v>Warehouse C</v>
          </cell>
          <cell r="D27">
            <v>413</v>
          </cell>
          <cell r="G27">
            <v>87</v>
          </cell>
          <cell r="J27">
            <v>41110.019999999997</v>
          </cell>
          <cell r="K27" t="str">
            <v>Healthy Stock</v>
          </cell>
        </row>
        <row r="28">
          <cell r="C28" t="str">
            <v>Warehouse B</v>
          </cell>
          <cell r="D28">
            <v>293</v>
          </cell>
          <cell r="G28">
            <v>36</v>
          </cell>
          <cell r="J28">
            <v>41028.79</v>
          </cell>
          <cell r="K28" t="str">
            <v>Healthy Stock</v>
          </cell>
        </row>
        <row r="29">
          <cell r="C29" t="str">
            <v>Warehouse C</v>
          </cell>
          <cell r="D29">
            <v>385</v>
          </cell>
          <cell r="G29">
            <v>43</v>
          </cell>
          <cell r="J29">
            <v>22152.9</v>
          </cell>
          <cell r="K29" t="str">
            <v>Healthy Stock</v>
          </cell>
        </row>
        <row r="30">
          <cell r="C30" t="str">
            <v>Warehouse A</v>
          </cell>
          <cell r="D30">
            <v>191</v>
          </cell>
          <cell r="G30">
            <v>85</v>
          </cell>
          <cell r="J30">
            <v>10046.6</v>
          </cell>
          <cell r="K30" t="str">
            <v>Healthy Stock</v>
          </cell>
        </row>
        <row r="31">
          <cell r="C31" t="str">
            <v>Warehouse C</v>
          </cell>
          <cell r="D31">
            <v>443</v>
          </cell>
          <cell r="G31">
            <v>34</v>
          </cell>
          <cell r="J31">
            <v>16754.259999999998</v>
          </cell>
          <cell r="K31" t="str">
            <v>Healthy Stock</v>
          </cell>
        </row>
        <row r="32">
          <cell r="C32" t="str">
            <v>Warehouse A</v>
          </cell>
          <cell r="D32">
            <v>276</v>
          </cell>
          <cell r="G32">
            <v>64</v>
          </cell>
          <cell r="J32">
            <v>13154.16</v>
          </cell>
          <cell r="K32" t="str">
            <v>Healthy Stock</v>
          </cell>
        </row>
        <row r="33">
          <cell r="C33" t="str">
            <v>Warehouse C</v>
          </cell>
          <cell r="D33">
            <v>160</v>
          </cell>
          <cell r="G33">
            <v>46</v>
          </cell>
          <cell r="J33">
            <v>18212.8</v>
          </cell>
          <cell r="K33" t="str">
            <v>Healthy Stock</v>
          </cell>
        </row>
        <row r="34">
          <cell r="C34" t="str">
            <v>Warehouse A</v>
          </cell>
          <cell r="D34">
            <v>459</v>
          </cell>
          <cell r="G34">
            <v>77</v>
          </cell>
          <cell r="J34">
            <v>38441.25</v>
          </cell>
          <cell r="K34" t="str">
            <v>Healthy Stock</v>
          </cell>
        </row>
        <row r="35">
          <cell r="C35" t="str">
            <v>Warehouse A</v>
          </cell>
          <cell r="D35">
            <v>313</v>
          </cell>
          <cell r="G35">
            <v>2</v>
          </cell>
          <cell r="J35">
            <v>5524.45</v>
          </cell>
          <cell r="K35" t="str">
            <v>Healthy Stock</v>
          </cell>
        </row>
        <row r="36">
          <cell r="C36" t="str">
            <v>Warehouse B</v>
          </cell>
          <cell r="D36">
            <v>21</v>
          </cell>
          <cell r="G36">
            <v>0</v>
          </cell>
          <cell r="J36">
            <v>1144.71</v>
          </cell>
          <cell r="K36" t="str">
            <v>Low Stock</v>
          </cell>
        </row>
        <row r="37">
          <cell r="C37" t="str">
            <v>Warehouse A</v>
          </cell>
          <cell r="D37">
            <v>252</v>
          </cell>
          <cell r="G37">
            <v>4</v>
          </cell>
          <cell r="J37">
            <v>13391.28</v>
          </cell>
          <cell r="K37" t="str">
            <v>Healthy Stock</v>
          </cell>
        </row>
        <row r="38">
          <cell r="C38" t="str">
            <v>Warehouse A</v>
          </cell>
          <cell r="D38">
            <v>235</v>
          </cell>
          <cell r="G38">
            <v>89</v>
          </cell>
          <cell r="J38">
            <v>33083.300000000003</v>
          </cell>
          <cell r="K38" t="str">
            <v>Healthy Stock</v>
          </cell>
        </row>
        <row r="39">
          <cell r="C39" t="str">
            <v>Warehouse B</v>
          </cell>
          <cell r="D39">
            <v>344</v>
          </cell>
          <cell r="G39">
            <v>13</v>
          </cell>
          <cell r="J39">
            <v>49498.16</v>
          </cell>
          <cell r="K39" t="str">
            <v>Healthy Stock</v>
          </cell>
        </row>
        <row r="40">
          <cell r="C40" t="str">
            <v>Warehouse A</v>
          </cell>
          <cell r="D40">
            <v>48</v>
          </cell>
          <cell r="G40">
            <v>26</v>
          </cell>
          <cell r="J40">
            <v>1626.24</v>
          </cell>
          <cell r="K40" t="str">
            <v>Low Stock</v>
          </cell>
        </row>
        <row r="41">
          <cell r="C41" t="str">
            <v>Warehouse C</v>
          </cell>
          <cell r="D41">
            <v>474</v>
          </cell>
          <cell r="G41">
            <v>8</v>
          </cell>
          <cell r="J41">
            <v>94591.44</v>
          </cell>
          <cell r="K41" t="str">
            <v>Healthy Stock</v>
          </cell>
        </row>
        <row r="42">
          <cell r="C42" t="str">
            <v>Warehouse C</v>
          </cell>
          <cell r="D42">
            <v>58</v>
          </cell>
          <cell r="G42">
            <v>78</v>
          </cell>
          <cell r="J42">
            <v>3307.16</v>
          </cell>
          <cell r="K42" t="str">
            <v>Low Stock</v>
          </cell>
        </row>
        <row r="43">
          <cell r="C43" t="str">
            <v>Warehouse C</v>
          </cell>
          <cell r="D43">
            <v>169</v>
          </cell>
          <cell r="G43">
            <v>14</v>
          </cell>
          <cell r="J43">
            <v>33029.360000000001</v>
          </cell>
          <cell r="K43" t="str">
            <v>Healthy Stock</v>
          </cell>
        </row>
        <row r="44">
          <cell r="C44" t="str">
            <v>Warehouse A</v>
          </cell>
          <cell r="D44">
            <v>475</v>
          </cell>
          <cell r="G44">
            <v>89</v>
          </cell>
          <cell r="J44">
            <v>40446.25</v>
          </cell>
          <cell r="K44" t="str">
            <v>Healthy Stock</v>
          </cell>
        </row>
        <row r="45">
          <cell r="C45" t="str">
            <v>Warehouse C</v>
          </cell>
          <cell r="D45">
            <v>187</v>
          </cell>
          <cell r="G45">
            <v>41</v>
          </cell>
          <cell r="J45">
            <v>2139.2800000000002</v>
          </cell>
          <cell r="K45" t="str">
            <v>Healthy Stock</v>
          </cell>
        </row>
        <row r="46">
          <cell r="C46" t="str">
            <v>Warehouse C</v>
          </cell>
          <cell r="D46">
            <v>463</v>
          </cell>
          <cell r="G46">
            <v>76</v>
          </cell>
          <cell r="J46">
            <v>33470.269999999997</v>
          </cell>
          <cell r="K46" t="str">
            <v>Healthy Stock</v>
          </cell>
        </row>
        <row r="47">
          <cell r="C47" t="str">
            <v>Warehouse A</v>
          </cell>
          <cell r="D47">
            <v>270</v>
          </cell>
          <cell r="G47">
            <v>50</v>
          </cell>
          <cell r="J47">
            <v>34749</v>
          </cell>
          <cell r="K47" t="str">
            <v>Healthy Stock</v>
          </cell>
        </row>
        <row r="48">
          <cell r="C48" t="str">
            <v>Warehouse B</v>
          </cell>
          <cell r="D48">
            <v>189</v>
          </cell>
          <cell r="G48">
            <v>62</v>
          </cell>
          <cell r="J48">
            <v>26032.86</v>
          </cell>
          <cell r="K48" t="str">
            <v>Healthy Stock</v>
          </cell>
        </row>
        <row r="49">
          <cell r="C49" t="str">
            <v>Warehouse C</v>
          </cell>
          <cell r="D49">
            <v>445</v>
          </cell>
          <cell r="G49">
            <v>51</v>
          </cell>
          <cell r="J49">
            <v>48295.85</v>
          </cell>
          <cell r="K49" t="str">
            <v>Healthy Stock</v>
          </cell>
        </row>
        <row r="50">
          <cell r="C50" t="str">
            <v>Warehouse C</v>
          </cell>
          <cell r="D50">
            <v>174</v>
          </cell>
          <cell r="G50">
            <v>3</v>
          </cell>
          <cell r="J50">
            <v>16063.68</v>
          </cell>
          <cell r="K50" t="str">
            <v>Healthy Stock</v>
          </cell>
        </row>
        <row r="51">
          <cell r="C51" t="str">
            <v>Warehouse B</v>
          </cell>
          <cell r="D51">
            <v>445</v>
          </cell>
          <cell r="G51">
            <v>22</v>
          </cell>
          <cell r="J51">
            <v>50200.45</v>
          </cell>
          <cell r="K51" t="str">
            <v>Healthy Stock</v>
          </cell>
        </row>
      </sheetData>
      <sheetData sheetId="1">
        <row r="5">
          <cell r="C5" t="str">
            <v>Count</v>
          </cell>
        </row>
        <row r="6">
          <cell r="B6" t="str">
            <v>Healthy Stock</v>
          </cell>
          <cell r="C6">
            <v>40</v>
          </cell>
        </row>
        <row r="7">
          <cell r="B7" t="str">
            <v>Low Stock</v>
          </cell>
          <cell r="C7">
            <v>10</v>
          </cell>
        </row>
        <row r="10">
          <cell r="C10" t="str">
            <v>Inventory On Hand</v>
          </cell>
        </row>
        <row r="11">
          <cell r="B11" t="str">
            <v>Warehouse A</v>
          </cell>
          <cell r="C11">
            <v>4062</v>
          </cell>
        </row>
        <row r="12">
          <cell r="B12" t="str">
            <v>Warehouse B</v>
          </cell>
          <cell r="C12">
            <v>3832</v>
          </cell>
        </row>
        <row r="13">
          <cell r="B13" t="str">
            <v>Warehouse C</v>
          </cell>
          <cell r="C13">
            <v>5265</v>
          </cell>
        </row>
      </sheetData>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chary sanborn" refreshedDate="45742.585292708332" createdVersion="8" refreshedVersion="8" minRefreshableVersion="3" recordCount="50" xr:uid="{667A8E7E-3CAF-4293-A6F4-5E29D688A305}">
  <cacheSource type="worksheet">
    <worksheetSource name="Table1"/>
  </cacheSource>
  <cacheFields count="11">
    <cacheField name="SKU_ID" numFmtId="0">
      <sharedItems/>
    </cacheField>
    <cacheField name="Product_Name" numFmtId="0">
      <sharedItems/>
    </cacheField>
    <cacheField name="Location" numFmtId="0">
      <sharedItems count="3">
        <s v="Warehouse A"/>
        <s v="Warehouse B"/>
        <s v="Warehouse C"/>
      </sharedItems>
    </cacheField>
    <cacheField name="Quantity_On_Hand" numFmtId="0">
      <sharedItems containsSemiMixedTypes="0" containsString="0" containsNumber="1" containsInteger="1" minValue="20" maxValue="491"/>
    </cacheField>
    <cacheField name="Reorder_Point" numFmtId="0">
      <sharedItems containsSemiMixedTypes="0" containsString="0" containsNumber="1" containsInteger="1" minValue="51" maxValue="195"/>
    </cacheField>
    <cacheField name="Supplier_Name" numFmtId="0">
      <sharedItems count="5">
        <s v="Supplier_3"/>
        <s v="Supplier_1"/>
        <s v="Supplier_5"/>
        <s v="Supplier_4"/>
        <s v="Supplier_2"/>
      </sharedItems>
    </cacheField>
    <cacheField name="Days_On_Hand" numFmtId="0">
      <sharedItems containsSemiMixedTypes="0" containsString="0" containsNumber="1" containsInteger="1" minValue="0" maxValue="89"/>
    </cacheField>
    <cacheField name="ABC_Classification" numFmtId="0">
      <sharedItems count="3">
        <s v="B"/>
        <s v="C"/>
        <s v="A"/>
      </sharedItems>
    </cacheField>
    <cacheField name="Unit_Cost" numFmtId="0">
      <sharedItems containsSemiMixedTypes="0" containsString="0" containsNumber="1" minValue="5.0999999999999996" maxValue="199.56"/>
    </cacheField>
    <cacheField name="Total_Value" numFmtId="0">
      <sharedItems containsSemiMixedTypes="0" containsString="0" containsNumber="1" minValue="759.9" maxValue="94591.44"/>
    </cacheField>
    <cacheField name="Stock_Status" numFmtId="0">
      <sharedItems/>
    </cacheField>
  </cacheFields>
  <extLst>
    <ext xmlns:x14="http://schemas.microsoft.com/office/spreadsheetml/2009/9/main" uri="{725AE2AE-9491-48be-B2B4-4EB974FC3084}">
      <x14:pivotCacheDefinition pivotCacheId="20464110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SKU_001"/>
    <s v="Product_1"/>
    <x v="0"/>
    <n v="102"/>
    <n v="100"/>
    <x v="0"/>
    <n v="70"/>
    <x v="0"/>
    <n v="122.86"/>
    <n v="12531.72"/>
    <s v="Healthy Stock"/>
  </r>
  <r>
    <s v="SKU_002"/>
    <s v="Product_2"/>
    <x v="1"/>
    <n v="435"/>
    <n v="157"/>
    <x v="1"/>
    <n v="8"/>
    <x v="0"/>
    <n v="110.27"/>
    <n v="47967.45"/>
    <s v="Healthy Stock"/>
  </r>
  <r>
    <s v="SKU_003"/>
    <s v="Product_3"/>
    <x v="0"/>
    <n v="348"/>
    <n v="104"/>
    <x v="2"/>
    <n v="87"/>
    <x v="1"/>
    <n v="44.6"/>
    <n v="15520.8"/>
    <s v="Healthy Stock"/>
  </r>
  <r>
    <s v="SKU_004"/>
    <s v="Product_4"/>
    <x v="0"/>
    <n v="270"/>
    <n v="113"/>
    <x v="2"/>
    <n v="0"/>
    <x v="1"/>
    <n v="188.86"/>
    <n v="50992.2"/>
    <s v="Healthy Stock"/>
  </r>
  <r>
    <s v="SKU_005"/>
    <s v="Product_5"/>
    <x v="1"/>
    <n v="106"/>
    <n v="180"/>
    <x v="1"/>
    <n v="7"/>
    <x v="1"/>
    <n v="121.78"/>
    <n v="12908.68"/>
    <s v="Low Stock"/>
  </r>
  <r>
    <s v="SKU_006"/>
    <s v="Product_6"/>
    <x v="1"/>
    <n v="71"/>
    <n v="100"/>
    <x v="1"/>
    <n v="87"/>
    <x v="2"/>
    <n v="140.47999999999999"/>
    <n v="9974.08"/>
    <s v="Low Stock"/>
  </r>
  <r>
    <s v="SKU_007"/>
    <s v="Product_7"/>
    <x v="2"/>
    <n v="188"/>
    <n v="184"/>
    <x v="2"/>
    <n v="62"/>
    <x v="1"/>
    <n v="176.69"/>
    <n v="33217.72"/>
    <s v="Healthy Stock"/>
  </r>
  <r>
    <s v="SKU_008"/>
    <s v="Product_8"/>
    <x v="1"/>
    <n v="20"/>
    <n v="70"/>
    <x v="3"/>
    <n v="10"/>
    <x v="0"/>
    <n v="126.75"/>
    <n v="2535"/>
    <s v="Low Stock"/>
  </r>
  <r>
    <s v="SKU_009"/>
    <s v="Product_9"/>
    <x v="2"/>
    <n v="102"/>
    <n v="122"/>
    <x v="2"/>
    <n v="80"/>
    <x v="2"/>
    <n v="62.65"/>
    <n v="6390.3"/>
    <s v="Low Stock"/>
  </r>
  <r>
    <s v="SKU_010"/>
    <s v="Product_10"/>
    <x v="0"/>
    <n v="121"/>
    <n v="67"/>
    <x v="1"/>
    <n v="7"/>
    <x v="0"/>
    <n v="25.57"/>
    <n v="3093.97"/>
    <s v="Healthy Stock"/>
  </r>
  <r>
    <s v="SKU_011"/>
    <s v="Product_11"/>
    <x v="1"/>
    <n v="466"/>
    <n v="181"/>
    <x v="4"/>
    <n v="34"/>
    <x v="0"/>
    <n v="94.02"/>
    <n v="43813.32"/>
    <s v="Healthy Stock"/>
  </r>
  <r>
    <s v="SKU_012"/>
    <s v="Product_12"/>
    <x v="2"/>
    <n v="214"/>
    <n v="138"/>
    <x v="4"/>
    <n v="34"/>
    <x v="1"/>
    <n v="47.6"/>
    <n v="10186.4"/>
    <s v="Healthy Stock"/>
  </r>
  <r>
    <s v="SKU_013"/>
    <s v="Product_13"/>
    <x v="0"/>
    <n v="330"/>
    <n v="109"/>
    <x v="3"/>
    <n v="32"/>
    <x v="1"/>
    <n v="86.22"/>
    <n v="28452.6"/>
    <s v="Healthy Stock"/>
  </r>
  <r>
    <s v="SKU_014"/>
    <s v="Product_14"/>
    <x v="1"/>
    <n v="458"/>
    <n v="63"/>
    <x v="4"/>
    <n v="4"/>
    <x v="2"/>
    <n v="177.24"/>
    <n v="81175.92"/>
    <s v="Healthy Stock"/>
  </r>
  <r>
    <s v="SKU_015"/>
    <s v="Product_15"/>
    <x v="1"/>
    <n v="87"/>
    <n v="58"/>
    <x v="4"/>
    <n v="40"/>
    <x v="1"/>
    <n v="68.25"/>
    <n v="5937.75"/>
    <s v="Healthy Stock"/>
  </r>
  <r>
    <s v="SKU_016"/>
    <s v="Product_16"/>
    <x v="0"/>
    <n v="372"/>
    <n v="139"/>
    <x v="2"/>
    <n v="27"/>
    <x v="0"/>
    <n v="28.81"/>
    <n v="10717.32"/>
    <s v="Healthy Stock"/>
  </r>
  <r>
    <s v="SKU_017"/>
    <s v="Product_17"/>
    <x v="2"/>
    <n v="99"/>
    <n v="102"/>
    <x v="4"/>
    <n v="6"/>
    <x v="2"/>
    <n v="74.48"/>
    <n v="7373.52"/>
    <s v="Low Stock"/>
  </r>
  <r>
    <s v="SKU_018"/>
    <s v="Product_18"/>
    <x v="2"/>
    <n v="359"/>
    <n v="179"/>
    <x v="1"/>
    <n v="72"/>
    <x v="2"/>
    <n v="181.83"/>
    <n v="65276.97"/>
    <s v="Healthy Stock"/>
  </r>
  <r>
    <s v="SKU_019"/>
    <s v="Product_19"/>
    <x v="2"/>
    <n v="151"/>
    <n v="133"/>
    <x v="4"/>
    <n v="71"/>
    <x v="1"/>
    <n v="58.07"/>
    <n v="8768.57"/>
    <s v="Healthy Stock"/>
  </r>
  <r>
    <s v="SKU_020"/>
    <s v="Product_20"/>
    <x v="2"/>
    <n v="130"/>
    <n v="141"/>
    <x v="1"/>
    <n v="11"/>
    <x v="1"/>
    <n v="131.30000000000001"/>
    <n v="17069"/>
    <s v="Low Stock"/>
  </r>
  <r>
    <s v="SKU_021"/>
    <s v="Product_21"/>
    <x v="1"/>
    <n v="149"/>
    <n v="160"/>
    <x v="3"/>
    <n v="33"/>
    <x v="2"/>
    <n v="5.0999999999999996"/>
    <n v="759.9"/>
    <s v="Low Stock"/>
  </r>
  <r>
    <s v="SKU_022"/>
    <s v="Product_22"/>
    <x v="2"/>
    <n v="308"/>
    <n v="57"/>
    <x v="1"/>
    <n v="32"/>
    <x v="1"/>
    <n v="73.75"/>
    <n v="22715"/>
    <s v="Healthy Stock"/>
  </r>
  <r>
    <s v="SKU_023"/>
    <s v="Product_23"/>
    <x v="1"/>
    <n v="257"/>
    <n v="84"/>
    <x v="2"/>
    <n v="47"/>
    <x v="2"/>
    <n v="64.430000000000007"/>
    <n v="16558.509999999998"/>
    <s v="Healthy Stock"/>
  </r>
  <r>
    <s v="SKU_024"/>
    <s v="Product_24"/>
    <x v="2"/>
    <n v="343"/>
    <n v="130"/>
    <x v="2"/>
    <n v="22"/>
    <x v="0"/>
    <n v="37.11"/>
    <n v="12728.73"/>
    <s v="Healthy Stock"/>
  </r>
  <r>
    <s v="SKU_025"/>
    <s v="Product_25"/>
    <x v="1"/>
    <n v="491"/>
    <n v="99"/>
    <x v="0"/>
    <n v="61"/>
    <x v="0"/>
    <n v="109.15"/>
    <n v="53592.65"/>
    <s v="Healthy Stock"/>
  </r>
  <r>
    <s v="SKU_026"/>
    <s v="Product_26"/>
    <x v="2"/>
    <n v="413"/>
    <n v="153"/>
    <x v="1"/>
    <n v="87"/>
    <x v="0"/>
    <n v="99.54"/>
    <n v="41110.019999999997"/>
    <s v="Healthy Stock"/>
  </r>
  <r>
    <s v="SKU_027"/>
    <s v="Product_27"/>
    <x v="1"/>
    <n v="293"/>
    <n v="181"/>
    <x v="1"/>
    <n v="36"/>
    <x v="1"/>
    <n v="140.03"/>
    <n v="41028.79"/>
    <s v="Healthy Stock"/>
  </r>
  <r>
    <s v="SKU_028"/>
    <s v="Product_28"/>
    <x v="2"/>
    <n v="385"/>
    <n v="51"/>
    <x v="4"/>
    <n v="43"/>
    <x v="2"/>
    <n v="57.54"/>
    <n v="22152.9"/>
    <s v="Healthy Stock"/>
  </r>
  <r>
    <s v="SKU_029"/>
    <s v="Product_29"/>
    <x v="0"/>
    <n v="191"/>
    <n v="183"/>
    <x v="3"/>
    <n v="85"/>
    <x v="0"/>
    <n v="52.6"/>
    <n v="10046.6"/>
    <s v="Healthy Stock"/>
  </r>
  <r>
    <s v="SKU_030"/>
    <s v="Product_30"/>
    <x v="2"/>
    <n v="443"/>
    <n v="103"/>
    <x v="2"/>
    <n v="34"/>
    <x v="1"/>
    <n v="37.82"/>
    <n v="16754.259999999998"/>
    <s v="Healthy Stock"/>
  </r>
  <r>
    <s v="SKU_031"/>
    <s v="Product_31"/>
    <x v="0"/>
    <n v="276"/>
    <n v="155"/>
    <x v="2"/>
    <n v="64"/>
    <x v="0"/>
    <n v="47.66"/>
    <n v="13154.16"/>
    <s v="Healthy Stock"/>
  </r>
  <r>
    <s v="SKU_032"/>
    <s v="Product_32"/>
    <x v="2"/>
    <n v="160"/>
    <n v="53"/>
    <x v="2"/>
    <n v="46"/>
    <x v="1"/>
    <n v="113.83"/>
    <n v="18212.8"/>
    <s v="Healthy Stock"/>
  </r>
  <r>
    <s v="SKU_033"/>
    <s v="Product_33"/>
    <x v="0"/>
    <n v="459"/>
    <n v="103"/>
    <x v="4"/>
    <n v="77"/>
    <x v="1"/>
    <n v="83.75"/>
    <n v="38441.25"/>
    <s v="Healthy Stock"/>
  </r>
  <r>
    <s v="SKU_034"/>
    <s v="Product_34"/>
    <x v="0"/>
    <n v="313"/>
    <n v="195"/>
    <x v="4"/>
    <n v="2"/>
    <x v="2"/>
    <n v="17.649999999999999"/>
    <n v="5524.45"/>
    <s v="Healthy Stock"/>
  </r>
  <r>
    <s v="SKU_035"/>
    <s v="Product_35"/>
    <x v="1"/>
    <n v="21"/>
    <n v="93"/>
    <x v="1"/>
    <n v="0"/>
    <x v="0"/>
    <n v="54.51"/>
    <n v="1144.71"/>
    <s v="Low Stock"/>
  </r>
  <r>
    <s v="SKU_036"/>
    <s v="Product_36"/>
    <x v="0"/>
    <n v="252"/>
    <n v="63"/>
    <x v="3"/>
    <n v="4"/>
    <x v="0"/>
    <n v="53.14"/>
    <n v="13391.28"/>
    <s v="Healthy Stock"/>
  </r>
  <r>
    <s v="SKU_037"/>
    <s v="Product_37"/>
    <x v="0"/>
    <n v="235"/>
    <n v="144"/>
    <x v="2"/>
    <n v="89"/>
    <x v="1"/>
    <n v="140.78"/>
    <n v="33083.300000000003"/>
    <s v="Healthy Stock"/>
  </r>
  <r>
    <s v="SKU_038"/>
    <s v="Product_38"/>
    <x v="1"/>
    <n v="344"/>
    <n v="97"/>
    <x v="3"/>
    <n v="13"/>
    <x v="1"/>
    <n v="143.88999999999999"/>
    <n v="49498.16"/>
    <s v="Healthy Stock"/>
  </r>
  <r>
    <s v="SKU_039"/>
    <s v="Product_39"/>
    <x v="0"/>
    <n v="48"/>
    <n v="64"/>
    <x v="4"/>
    <n v="26"/>
    <x v="1"/>
    <n v="33.880000000000003"/>
    <n v="1626.24"/>
    <s v="Low Stock"/>
  </r>
  <r>
    <s v="SKU_040"/>
    <s v="Product_40"/>
    <x v="2"/>
    <n v="474"/>
    <n v="89"/>
    <x v="2"/>
    <n v="8"/>
    <x v="1"/>
    <n v="199.56"/>
    <n v="94591.44"/>
    <s v="Healthy Stock"/>
  </r>
  <r>
    <s v="SKU_041"/>
    <s v="Product_41"/>
    <x v="2"/>
    <n v="58"/>
    <n v="131"/>
    <x v="1"/>
    <n v="78"/>
    <x v="0"/>
    <n v="57.02"/>
    <n v="3307.16"/>
    <s v="Low Stock"/>
  </r>
  <r>
    <s v="SKU_042"/>
    <s v="Product_42"/>
    <x v="2"/>
    <n v="169"/>
    <n v="160"/>
    <x v="2"/>
    <n v="14"/>
    <x v="2"/>
    <n v="195.44"/>
    <n v="33029.360000000001"/>
    <s v="Healthy Stock"/>
  </r>
  <r>
    <s v="SKU_043"/>
    <s v="Product_43"/>
    <x v="0"/>
    <n v="475"/>
    <n v="102"/>
    <x v="1"/>
    <n v="89"/>
    <x v="0"/>
    <n v="85.15"/>
    <n v="40446.25"/>
    <s v="Healthy Stock"/>
  </r>
  <r>
    <s v="SKU_044"/>
    <s v="Product_44"/>
    <x v="2"/>
    <n v="187"/>
    <n v="73"/>
    <x v="2"/>
    <n v="41"/>
    <x v="2"/>
    <n v="11.44"/>
    <n v="2139.2800000000002"/>
    <s v="Healthy Stock"/>
  </r>
  <r>
    <s v="SKU_045"/>
    <s v="Product_45"/>
    <x v="2"/>
    <n v="463"/>
    <n v="173"/>
    <x v="3"/>
    <n v="76"/>
    <x v="2"/>
    <n v="72.290000000000006"/>
    <n v="33470.269999999997"/>
    <s v="Healthy Stock"/>
  </r>
  <r>
    <s v="SKU_046"/>
    <s v="Product_46"/>
    <x v="0"/>
    <n v="270"/>
    <n v="90"/>
    <x v="0"/>
    <n v="50"/>
    <x v="0"/>
    <n v="128.69999999999999"/>
    <n v="34749"/>
    <s v="Healthy Stock"/>
  </r>
  <r>
    <s v="SKU_047"/>
    <s v="Product_47"/>
    <x v="1"/>
    <n v="189"/>
    <n v="64"/>
    <x v="0"/>
    <n v="62"/>
    <x v="0"/>
    <n v="137.74"/>
    <n v="26032.86"/>
    <s v="Healthy Stock"/>
  </r>
  <r>
    <s v="SKU_048"/>
    <s v="Product_48"/>
    <x v="2"/>
    <n v="445"/>
    <n v="94"/>
    <x v="1"/>
    <n v="51"/>
    <x v="2"/>
    <n v="108.53"/>
    <n v="48295.85"/>
    <s v="Healthy Stock"/>
  </r>
  <r>
    <s v="SKU_049"/>
    <s v="Product_49"/>
    <x v="2"/>
    <n v="174"/>
    <n v="114"/>
    <x v="1"/>
    <n v="3"/>
    <x v="1"/>
    <n v="92.32"/>
    <n v="16063.68"/>
    <s v="Healthy Stock"/>
  </r>
  <r>
    <s v="SKU_050"/>
    <s v="Product_50"/>
    <x v="1"/>
    <n v="445"/>
    <n v="138"/>
    <x v="1"/>
    <n v="22"/>
    <x v="0"/>
    <n v="112.81"/>
    <n v="50200.45"/>
    <s v="Healthy Stoc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C398E1-0988-4BBC-AFC1-DAD308DD86D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3:B7" firstHeaderRow="1" firstDataRow="1" firstDataCol="1"/>
  <pivotFields count="11">
    <pivotField showAll="0"/>
    <pivotField showAll="0"/>
    <pivotField axis="axisRow" showAll="0">
      <items count="4">
        <item x="0"/>
        <item x="1"/>
        <item x="2"/>
        <item t="default"/>
      </items>
    </pivotField>
    <pivotField dataField="1" showAll="0"/>
    <pivotField showAll="0"/>
    <pivotField showAll="0"/>
    <pivotField showAll="0"/>
    <pivotField showAll="0"/>
    <pivotField showAll="0"/>
    <pivotField showAll="0"/>
    <pivotField showAll="0"/>
  </pivotFields>
  <rowFields count="1">
    <field x="2"/>
  </rowFields>
  <rowItems count="4">
    <i>
      <x/>
    </i>
    <i>
      <x v="1"/>
    </i>
    <i>
      <x v="2"/>
    </i>
    <i t="grand">
      <x/>
    </i>
  </rowItems>
  <colItems count="1">
    <i/>
  </colItems>
  <dataFields count="1">
    <dataField name="Sum of Quantity_On_Hand" fld="3" baseField="0" baseItem="0"/>
  </dataFields>
  <formats count="1">
    <format dxfId="4">
      <pivotArea collapsedLevelsAreSubtotals="1" fieldPosition="0">
        <references count="1">
          <reference field="2" count="1">
            <x v="0"/>
          </reference>
        </references>
      </pivotArea>
    </format>
  </formats>
  <chartFormats count="4">
    <chartFormat chart="1" format="1"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3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EF9EE2-E509-4EC8-B8A6-B54730652B0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 firstHeaderRow="1" firstDataRow="1" firstDataCol="1"/>
  <pivotFields count="11">
    <pivotField showAll="0"/>
    <pivotField showAll="0"/>
    <pivotField showAll="0"/>
    <pivotField showAll="0"/>
    <pivotField showAll="0"/>
    <pivotField axis="axisRow" showAll="0" sortType="ascending">
      <items count="6">
        <item x="1"/>
        <item x="4"/>
        <item x="0"/>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s>
  <rowFields count="1">
    <field x="5"/>
  </rowFields>
  <rowItems count="6">
    <i>
      <x v="2"/>
    </i>
    <i>
      <x v="3"/>
    </i>
    <i>
      <x v="1"/>
    </i>
    <i>
      <x v="4"/>
    </i>
    <i>
      <x/>
    </i>
    <i t="grand">
      <x/>
    </i>
  </rowItems>
  <colItems count="1">
    <i/>
  </colItems>
  <dataFields count="1">
    <dataField name="Sum of Total_Value" fld="9" baseField="0" baseItem="0" numFmtId="164"/>
  </dataFields>
  <formats count="2">
    <format dxfId="3">
      <pivotArea collapsedLevelsAreSubtotals="1" fieldPosition="0">
        <references count="1">
          <reference field="5" count="1">
            <x v="2"/>
          </reference>
        </references>
      </pivotArea>
    </format>
    <format dxfId="2">
      <pivotArea outline="0" collapsedLevelsAreSubtotals="1" fieldPosition="0"/>
    </format>
  </formats>
  <chartFormats count="1">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B99398-29D3-4FAF-8812-BD79A4C3F6A2}"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ABC Category">
  <location ref="A3:B6" firstHeaderRow="1" firstDataRow="1" firstDataCol="1"/>
  <pivotFields count="11">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3">
        <item x="2"/>
        <item x="0"/>
        <item x="1"/>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s>
  <rowFields count="1">
    <field x="7"/>
  </rowFields>
  <rowItems count="3">
    <i>
      <x v="2"/>
    </i>
    <i>
      <x v="1"/>
    </i>
    <i>
      <x/>
    </i>
  </rowItems>
  <colItems count="1">
    <i/>
  </colItems>
  <dataFields count="1">
    <dataField name="Count of SKU_ID" fld="0" subtotal="count" baseField="0" baseItem="0"/>
  </dataFields>
  <formats count="1">
    <format dxfId="1">
      <pivotArea collapsedLevelsAreSubtotals="1" fieldPosition="0">
        <references count="1">
          <reference field="7" count="0"/>
        </references>
      </pivotArea>
    </format>
  </formats>
  <chartFormats count="3">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7" count="1" selected="0">
            <x v="2"/>
          </reference>
        </references>
      </pivotArea>
    </chartFormat>
    <chartFormat chart="7" format="1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B1E42B-3FCB-4FFB-AF06-0B492CF63FA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7" firstHeaderRow="1" firstDataRow="1" firstDataCol="1"/>
  <pivotFields count="11">
    <pivotField showAll="0"/>
    <pivotField showAll="0"/>
    <pivotField axis="axisRow" showAll="0">
      <items count="4">
        <item x="0"/>
        <item x="1"/>
        <item x="2"/>
        <item t="default"/>
      </items>
    </pivotField>
    <pivotField showAll="0"/>
    <pivotField showAll="0"/>
    <pivotField showAll="0"/>
    <pivotField showAll="0"/>
    <pivotField showAll="0"/>
    <pivotField showAll="0"/>
    <pivotField dataField="1" showAll="0"/>
    <pivotField showAll="0"/>
  </pivotFields>
  <rowFields count="1">
    <field x="2"/>
  </rowFields>
  <rowItems count="4">
    <i>
      <x/>
    </i>
    <i>
      <x v="1"/>
    </i>
    <i>
      <x v="2"/>
    </i>
    <i t="grand">
      <x/>
    </i>
  </rowItems>
  <colItems count="1">
    <i/>
  </colItems>
  <dataFields count="1">
    <dataField name="Sum of Total_Value" fld="9" baseField="2" baseItem="0" numFmtId="164"/>
  </dataFields>
  <formats count="1">
    <format dxfId="0">
      <pivotArea outline="0" collapsedLevelsAreSubtotals="1" fieldPosition="0"/>
    </format>
  </formats>
  <chartFormats count="3">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2" count="1" selected="0">
            <x v="0"/>
          </reference>
        </references>
      </pivotArea>
    </chartFormat>
    <chartFormat chart="12" format="10">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1D4C0197-5828-4894-91F5-F9BCB38B9C3A}" sourceName="Location">
  <pivotTables>
    <pivotTable tabId="3" name="PivotTable5"/>
  </pivotTables>
  <data>
    <tabular pivotCacheId="204641108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_Name" xr10:uid="{5E0A3B38-3274-4838-A4FF-68172824465D}" sourceName="Supplier_Name">
  <pivotTables>
    <pivotTable tabId="4" name="PivotTable6"/>
  </pivotTables>
  <data>
    <tabular pivotCacheId="2046411081">
      <items count="5">
        <i x="1" s="1"/>
        <i x="4" s="1"/>
        <i x="0"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EBA7307C-A77F-4719-93B6-3AAD6BEF5C76}" sourceName="Location">
  <pivotTables>
    <pivotTable tabId="7" name="PivotTable8"/>
  </pivotTables>
  <data>
    <tabular pivotCacheId="204641108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FB4F2BDF-B81B-4A3F-81C4-98636A49776E}" cache="Slicer_Location" caption="Location" rowHeight="241300"/>
  <slicer name="Supplier_Name" xr10:uid="{B96B70B1-D838-447A-A233-C167A2A5DCB5}" cache="Slicer_Supplier_Name" caption="Supplier_Name" rowHeight="241300"/>
  <slicer name="Location 1" xr10:uid="{5D793C8C-A33B-4960-B7AE-61AF1E7F6AA1}" cache="Slicer_Location1" caption="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9A5AE2-2852-45DC-9E5A-89B98CDAA4FF}" name="Table1" displayName="Table1" ref="A1:K51" totalsRowShown="0" headerRowDxfId="7" headerRowBorderDxfId="6" tableBorderDxfId="5">
  <autoFilter ref="A1:K51" xr:uid="{499A5AE2-2852-45DC-9E5A-89B98CDAA4FF}">
    <filterColumn colId="2">
      <filters>
        <filter val="Warehouse A"/>
      </filters>
    </filterColumn>
  </autoFilter>
  <tableColumns count="11">
    <tableColumn id="1" xr3:uid="{B2F1BB61-AC68-4EAB-A77F-FDCF1ED80B69}" name="SKU_ID"/>
    <tableColumn id="2" xr3:uid="{25F496FC-761E-4C46-8E94-56FA7AB7E675}" name="Product_Name"/>
    <tableColumn id="3" xr3:uid="{859C6338-6CBB-4C5D-AC04-F9705EE702F2}" name="Location"/>
    <tableColumn id="4" xr3:uid="{4308347D-252C-478F-BF1A-0AAA53BC89F6}" name="Quantity_On_Hand"/>
    <tableColumn id="5" xr3:uid="{0EBBE414-B1DF-4B43-83A6-CD03187E50B9}" name="Reorder_Point"/>
    <tableColumn id="6" xr3:uid="{6B49B4F5-F415-428F-ABE3-42072C08483C}" name="Supplier_Name"/>
    <tableColumn id="7" xr3:uid="{8247CAF7-215A-459B-81A9-118ACF6B5B82}" name="Days_On_Hand"/>
    <tableColumn id="8" xr3:uid="{396F9EF4-0791-4A8F-A449-9AA03C7FD1F9}" name="ABC_Classification"/>
    <tableColumn id="9" xr3:uid="{8F3F4EA5-2292-4A41-81B1-8751BD4E3C7F}" name="Unit_Cost"/>
    <tableColumn id="10" xr3:uid="{78DF3A50-0690-4443-8A25-D4F69DDB5A90}" name="Total_Value"/>
    <tableColumn id="11" xr3:uid="{BF62C052-28AD-48CD-A98F-C49C93B9CFCC}" name="Stock_Statu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CBA7F7-C783-40FC-B40A-03B792C241AD}" name="Table2" displayName="Table2" ref="A3:K16" totalsRowShown="0">
  <autoFilter ref="A3:K16" xr:uid="{EACBA7F7-C783-40FC-B40A-03B792C241AD}"/>
  <sortState xmlns:xlrd2="http://schemas.microsoft.com/office/spreadsheetml/2017/richdata2" ref="A4:K16">
    <sortCondition ref="A3:A16"/>
  </sortState>
  <tableColumns count="11">
    <tableColumn id="1" xr3:uid="{650FCA37-8609-4D2E-8FD9-9258F876B5AE}" name="SKU_ID"/>
    <tableColumn id="2" xr3:uid="{962C9E6C-03BE-4BD8-AA06-B4E6D6106CF7}" name="Product_Name"/>
    <tableColumn id="3" xr3:uid="{54CC0D73-EB68-4E38-97B6-19DA5E92CAC9}" name="Location"/>
    <tableColumn id="4" xr3:uid="{F5A7CD0E-5DA0-4F47-8D04-BD18E6E9A6C6}" name="Quantity_On_Hand"/>
    <tableColumn id="5" xr3:uid="{1B484017-012F-4092-9691-9DC4E5817359}" name="Reorder_Point"/>
    <tableColumn id="6" xr3:uid="{7F2A4306-C828-4862-98CC-4BAC6F2C78FA}" name="Supplier_Name"/>
    <tableColumn id="7" xr3:uid="{3E7F78BA-9191-43EB-8927-B65017395538}" name="Days_On_Hand"/>
    <tableColumn id="8" xr3:uid="{4EDB7CD8-AD9F-4A30-8164-8C48D521280B}" name="ABC_Classification"/>
    <tableColumn id="9" xr3:uid="{98FC199A-E1BF-4752-AA08-E59F5AB0A7E1}" name="Unit_Cost"/>
    <tableColumn id="10" xr3:uid="{1BD4BC8F-E086-4084-BB65-3642026A13BF}" name="Total_Value"/>
    <tableColumn id="11" xr3:uid="{E806F650-20F0-474F-B536-5C02D5C7F154}" name="Stock_Status"/>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B05D-2064-440C-A589-5938708037FB}">
  <sheetPr>
    <tabColor theme="4" tint="0.79998168889431442"/>
  </sheetPr>
  <dimension ref="A1:D11"/>
  <sheetViews>
    <sheetView showGridLines="0" workbookViewId="0">
      <selection activeCell="B4" sqref="B4"/>
    </sheetView>
  </sheetViews>
  <sheetFormatPr defaultRowHeight="15" x14ac:dyDescent="0.25"/>
  <cols>
    <col min="1" max="1" width="20" customWidth="1"/>
    <col min="2" max="2" width="80" customWidth="1"/>
  </cols>
  <sheetData>
    <row r="1" spans="1:4" x14ac:dyDescent="0.25">
      <c r="A1" s="18" t="s">
        <v>140</v>
      </c>
      <c r="B1" s="21" t="s">
        <v>141</v>
      </c>
      <c r="C1" s="20"/>
      <c r="D1" s="20"/>
    </row>
    <row r="2" spans="1:4" x14ac:dyDescent="0.25">
      <c r="A2" s="18" t="s">
        <v>142</v>
      </c>
      <c r="B2" s="19" t="s">
        <v>143</v>
      </c>
      <c r="C2" s="20"/>
      <c r="D2" s="20"/>
    </row>
    <row r="3" spans="1:4" ht="60" x14ac:dyDescent="0.25">
      <c r="A3" s="18" t="s">
        <v>144</v>
      </c>
      <c r="B3" s="19" t="s">
        <v>151</v>
      </c>
      <c r="C3" s="20"/>
      <c r="D3" s="20"/>
    </row>
    <row r="4" spans="1:4" ht="45" x14ac:dyDescent="0.25">
      <c r="A4" s="18" t="s">
        <v>145</v>
      </c>
      <c r="B4" s="19" t="s">
        <v>152</v>
      </c>
      <c r="C4" s="20"/>
      <c r="D4" s="20"/>
    </row>
    <row r="5" spans="1:4" ht="45" x14ac:dyDescent="0.25">
      <c r="A5" s="18" t="s">
        <v>146</v>
      </c>
      <c r="B5" s="19" t="s">
        <v>153</v>
      </c>
      <c r="C5" s="20"/>
      <c r="D5" s="20"/>
    </row>
    <row r="6" spans="1:4" ht="30" x14ac:dyDescent="0.25">
      <c r="A6" s="18" t="s">
        <v>147</v>
      </c>
      <c r="B6" s="19" t="s">
        <v>148</v>
      </c>
      <c r="C6" s="20"/>
      <c r="D6" s="20"/>
    </row>
    <row r="7" spans="1:4" x14ac:dyDescent="0.25">
      <c r="A7" s="18" t="s">
        <v>149</v>
      </c>
      <c r="B7" s="19" t="s">
        <v>150</v>
      </c>
      <c r="C7" s="20"/>
      <c r="D7" s="20"/>
    </row>
    <row r="8" spans="1:4" x14ac:dyDescent="0.25">
      <c r="A8" s="20"/>
      <c r="B8" s="20"/>
      <c r="C8" s="20"/>
      <c r="D8" s="20"/>
    </row>
    <row r="9" spans="1:4" x14ac:dyDescent="0.25">
      <c r="A9" s="20"/>
      <c r="B9" s="20"/>
      <c r="C9" s="20"/>
      <c r="D9" s="20"/>
    </row>
    <row r="10" spans="1:4" x14ac:dyDescent="0.25">
      <c r="A10" s="20"/>
      <c r="B10" s="20"/>
      <c r="C10" s="20"/>
      <c r="D10" s="20"/>
    </row>
    <row r="11" spans="1:4" x14ac:dyDescent="0.25">
      <c r="A11" s="20"/>
      <c r="B11" s="20"/>
      <c r="C11" s="20"/>
      <c r="D11" s="20"/>
    </row>
  </sheetData>
  <pageMargins left="0.75" right="0.75" top="1" bottom="1" header="0.5" footer="0.5"/>
  <pageSetup orientation="portrait"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8027E-E1A7-4AA9-B379-9A6A66A18708}">
  <sheetPr>
    <tabColor theme="4" tint="0.39997558519241921"/>
    <pageSetUpPr autoPageBreaks="0"/>
  </sheetPr>
  <dimension ref="A1:E22"/>
  <sheetViews>
    <sheetView showGridLines="0" showRowColHeaders="0" topLeftCell="D9" zoomScaleNormal="100" zoomScaleSheetLayoutView="100" workbookViewId="0">
      <selection activeCell="P31" sqref="P31"/>
    </sheetView>
  </sheetViews>
  <sheetFormatPr defaultColWidth="10.7109375" defaultRowHeight="15" x14ac:dyDescent="0.25"/>
  <cols>
    <col min="1" max="1" width="23" hidden="1" customWidth="1"/>
    <col min="2" max="2" width="20.140625" hidden="1" customWidth="1"/>
    <col min="3" max="3" width="21.140625" hidden="1" customWidth="1"/>
    <col min="4" max="4" width="19.7109375" customWidth="1"/>
  </cols>
  <sheetData>
    <row r="1" spans="1:5" ht="24.95" customHeight="1" x14ac:dyDescent="0.45">
      <c r="A1" s="22"/>
      <c r="B1" s="23"/>
      <c r="C1" s="23"/>
      <c r="D1" s="23"/>
      <c r="E1" s="23"/>
    </row>
    <row r="2" spans="1:5" ht="24.95" customHeight="1" x14ac:dyDescent="0.25">
      <c r="A2" s="6" t="s">
        <v>137</v>
      </c>
      <c r="B2" s="6" t="s">
        <v>129</v>
      </c>
      <c r="C2" s="13" t="s">
        <v>125</v>
      </c>
      <c r="D2" s="13"/>
      <c r="E2" s="13"/>
    </row>
    <row r="3" spans="1:5" ht="24.95" customHeight="1" x14ac:dyDescent="0.25">
      <c r="A3" s="15">
        <f>SUM('RD2'!D2:D51)</f>
        <v>13159</v>
      </c>
      <c r="B3" s="11">
        <f>SUM('RD2'!J2:J51)</f>
        <v>1267752.6000000003</v>
      </c>
      <c r="C3" s="10">
        <f>AVERAGE('RD2'!G2:G51)</f>
        <v>40.880000000000003</v>
      </c>
    </row>
    <row r="4" spans="1:5" ht="24.95" customHeight="1" x14ac:dyDescent="0.25">
      <c r="A4" s="12"/>
      <c r="B4" s="9"/>
      <c r="C4" s="10"/>
    </row>
    <row r="5" spans="1:5" ht="24.95" customHeight="1" x14ac:dyDescent="0.25"/>
    <row r="6" spans="1:5" ht="24.95" customHeight="1" x14ac:dyDescent="0.25"/>
    <row r="7" spans="1:5" ht="24.95" customHeight="1" x14ac:dyDescent="0.25">
      <c r="A7" s="13" t="s">
        <v>126</v>
      </c>
      <c r="B7" s="13" t="s">
        <v>127</v>
      </c>
    </row>
    <row r="8" spans="1:5" ht="24.95" customHeight="1" x14ac:dyDescent="0.25">
      <c r="A8" s="14" t="s">
        <v>122</v>
      </c>
      <c r="B8" s="8">
        <f>COUNTIF('RD2'!K2:K51, "Healthy Stock")</f>
        <v>40</v>
      </c>
    </row>
    <row r="9" spans="1:5" ht="24.95" customHeight="1" x14ac:dyDescent="0.25">
      <c r="A9" s="14" t="s">
        <v>123</v>
      </c>
      <c r="B9" s="8">
        <f>COUNTIF('RD2'!K2:K51, "Low Stock")</f>
        <v>10</v>
      </c>
    </row>
    <row r="10" spans="1:5" s="16" customFormat="1" ht="24.95" customHeight="1" x14ac:dyDescent="0.25"/>
    <row r="11" spans="1:5" ht="24.95" customHeight="1" x14ac:dyDescent="0.25"/>
    <row r="12" spans="1:5" ht="24.95" customHeight="1" x14ac:dyDescent="0.25">
      <c r="A12" s="14" t="s">
        <v>2</v>
      </c>
      <c r="B12" s="2" t="s">
        <v>124</v>
      </c>
    </row>
    <row r="13" spans="1:5" x14ac:dyDescent="0.25">
      <c r="A13" t="str" cm="1">
        <f t="array" ref="A13:A15">_xlfn.UNIQUE('RD2'!C2:C51)</f>
        <v>Warehouse A</v>
      </c>
      <c r="B13">
        <f>SUMIF('RD2'!C2:C51, A13, 'RD2'!D2:D51)</f>
        <v>4062</v>
      </c>
    </row>
    <row r="14" spans="1:5" x14ac:dyDescent="0.25">
      <c r="A14" t="str">
        <v>Warehouse B</v>
      </c>
      <c r="B14">
        <f>SUMIF('RD2'!C2:C51, A14, 'RD2'!D2:D51)</f>
        <v>3832</v>
      </c>
    </row>
    <row r="15" spans="1:5" x14ac:dyDescent="0.25">
      <c r="A15" t="str">
        <v>Warehouse C</v>
      </c>
      <c r="B15">
        <f>SUMIF('RD2'!C2:C51, A15, 'RD2'!D2:D51)</f>
        <v>5265</v>
      </c>
    </row>
    <row r="17" spans="1:2" x14ac:dyDescent="0.25">
      <c r="A17" s="2" t="s">
        <v>128</v>
      </c>
      <c r="B17" s="2" t="s">
        <v>129</v>
      </c>
    </row>
    <row r="18" spans="1:2" x14ac:dyDescent="0.25">
      <c r="A18" t="str" cm="1">
        <f t="array" ref="A18:A22">_xlfn.UNIQUE('RD2'!F2:F51)</f>
        <v>Supplier_3</v>
      </c>
      <c r="B18">
        <f>SUMIF('RD2'!F2:F51, A18, 'RD2'!J2:J51)</f>
        <v>126906.23</v>
      </c>
    </row>
    <row r="19" spans="1:2" x14ac:dyDescent="0.25">
      <c r="A19" t="str">
        <v>Supplier_1</v>
      </c>
      <c r="B19">
        <f>SUMIF('RD2'!F3:F52, A19, 'RD2'!J3:J52)</f>
        <v>420602.05999999994</v>
      </c>
    </row>
    <row r="20" spans="1:2" x14ac:dyDescent="0.25">
      <c r="A20" t="str">
        <v>Supplier_5</v>
      </c>
      <c r="B20">
        <f>SUMIF('RD2'!F4:F53, A20, 'RD2'!J4:J53)</f>
        <v>357090.18000000005</v>
      </c>
    </row>
    <row r="21" spans="1:2" x14ac:dyDescent="0.25">
      <c r="A21" t="str">
        <v>Supplier_4</v>
      </c>
      <c r="B21">
        <f>SUMIF('RD2'!F5:F54, A21, 'RD2'!J5:J54)</f>
        <v>138153.81</v>
      </c>
    </row>
    <row r="22" spans="1:2" x14ac:dyDescent="0.25">
      <c r="A22" t="str">
        <v>Supplier_2</v>
      </c>
      <c r="B22">
        <f>SUMIF('RD2'!F6:F55, A22, 'RD2'!J6:J55)</f>
        <v>225000.32000000001</v>
      </c>
    </row>
  </sheetData>
  <mergeCells count="1">
    <mergeCell ref="A1:E1"/>
  </mergeCells>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B0DA-9A36-4DC4-82B8-CBCE6B5B9743}">
  <sheetPr>
    <tabColor rgb="FFFF0000"/>
  </sheetPr>
  <dimension ref="A1:K51"/>
  <sheetViews>
    <sheetView workbookViewId="0">
      <selection activeCell="C8" sqref="C8"/>
    </sheetView>
  </sheetViews>
  <sheetFormatPr defaultRowHeight="15" x14ac:dyDescent="0.25"/>
  <cols>
    <col min="1" max="1" width="8.42578125" bestFit="1" customWidth="1"/>
    <col min="2" max="2" width="14.28515625" bestFit="1" customWidth="1"/>
    <col min="3" max="3" width="12.85546875" bestFit="1" customWidth="1"/>
    <col min="4" max="4" width="18.140625" bestFit="1" customWidth="1"/>
    <col min="5" max="5" width="14" bestFit="1" customWidth="1"/>
    <col min="6" max="6" width="14.85546875" bestFit="1" customWidth="1"/>
    <col min="7" max="7" width="14.42578125" bestFit="1" customWidth="1"/>
    <col min="8" max="8" width="17.5703125" bestFit="1" customWidth="1"/>
    <col min="9" max="9" width="9.7109375" bestFit="1" customWidth="1"/>
    <col min="10" max="10" width="11.5703125" bestFit="1" customWidth="1"/>
    <col min="11" max="11" width="13.140625" bestFit="1" customWidth="1"/>
  </cols>
  <sheetData>
    <row r="1" spans="1:11" x14ac:dyDescent="0.25">
      <c r="A1" s="17" t="s">
        <v>0</v>
      </c>
      <c r="B1" s="17" t="s">
        <v>1</v>
      </c>
      <c r="C1" s="17" t="s">
        <v>2</v>
      </c>
      <c r="D1" s="17" t="s">
        <v>3</v>
      </c>
      <c r="E1" s="17" t="s">
        <v>4</v>
      </c>
      <c r="F1" s="17" t="s">
        <v>5</v>
      </c>
      <c r="G1" s="17" t="s">
        <v>6</v>
      </c>
      <c r="H1" s="17" t="s">
        <v>7</v>
      </c>
      <c r="I1" s="17" t="s">
        <v>8</v>
      </c>
      <c r="J1" s="17" t="s">
        <v>9</v>
      </c>
      <c r="K1" s="17" t="s">
        <v>10</v>
      </c>
    </row>
    <row r="2" spans="1:11" x14ac:dyDescent="0.25">
      <c r="A2" t="s">
        <v>11</v>
      </c>
      <c r="B2" t="s">
        <v>61</v>
      </c>
      <c r="C2" t="s">
        <v>111</v>
      </c>
      <c r="D2">
        <v>102</v>
      </c>
      <c r="E2">
        <v>100</v>
      </c>
      <c r="F2" t="s">
        <v>114</v>
      </c>
      <c r="G2">
        <v>70</v>
      </c>
      <c r="H2" t="s">
        <v>119</v>
      </c>
      <c r="I2">
        <v>122.86</v>
      </c>
      <c r="J2">
        <v>12531.72</v>
      </c>
      <c r="K2" t="s">
        <v>122</v>
      </c>
    </row>
    <row r="3" spans="1:11" x14ac:dyDescent="0.25">
      <c r="A3" t="s">
        <v>12</v>
      </c>
      <c r="B3" t="s">
        <v>62</v>
      </c>
      <c r="C3" t="s">
        <v>112</v>
      </c>
      <c r="D3">
        <v>435</v>
      </c>
      <c r="E3">
        <v>157</v>
      </c>
      <c r="F3" t="s">
        <v>115</v>
      </c>
      <c r="G3">
        <v>8</v>
      </c>
      <c r="H3" t="s">
        <v>119</v>
      </c>
      <c r="I3">
        <v>110.27</v>
      </c>
      <c r="J3">
        <v>47967.45</v>
      </c>
      <c r="K3" t="s">
        <v>122</v>
      </c>
    </row>
    <row r="4" spans="1:11" x14ac:dyDescent="0.25">
      <c r="A4" t="s">
        <v>13</v>
      </c>
      <c r="B4" t="s">
        <v>63</v>
      </c>
      <c r="C4" t="s">
        <v>111</v>
      </c>
      <c r="D4">
        <v>348</v>
      </c>
      <c r="E4">
        <v>104</v>
      </c>
      <c r="F4" t="s">
        <v>116</v>
      </c>
      <c r="G4">
        <v>87</v>
      </c>
      <c r="H4" t="s">
        <v>120</v>
      </c>
      <c r="I4">
        <v>44.6</v>
      </c>
      <c r="J4">
        <v>15520.8</v>
      </c>
      <c r="K4" t="s">
        <v>122</v>
      </c>
    </row>
    <row r="5" spans="1:11" x14ac:dyDescent="0.25">
      <c r="A5" t="s">
        <v>14</v>
      </c>
      <c r="B5" t="s">
        <v>64</v>
      </c>
      <c r="C5" t="s">
        <v>111</v>
      </c>
      <c r="D5">
        <v>270</v>
      </c>
      <c r="E5">
        <v>113</v>
      </c>
      <c r="F5" t="s">
        <v>116</v>
      </c>
      <c r="G5">
        <v>0</v>
      </c>
      <c r="H5" t="s">
        <v>120</v>
      </c>
      <c r="I5">
        <v>188.86</v>
      </c>
      <c r="J5">
        <v>50992.2</v>
      </c>
      <c r="K5" t="s">
        <v>122</v>
      </c>
    </row>
    <row r="6" spans="1:11" x14ac:dyDescent="0.25">
      <c r="A6" t="s">
        <v>15</v>
      </c>
      <c r="B6" t="s">
        <v>65</v>
      </c>
      <c r="C6" t="s">
        <v>112</v>
      </c>
      <c r="D6">
        <v>106</v>
      </c>
      <c r="E6">
        <v>180</v>
      </c>
      <c r="F6" t="s">
        <v>115</v>
      </c>
      <c r="G6">
        <v>7</v>
      </c>
      <c r="H6" t="s">
        <v>120</v>
      </c>
      <c r="I6">
        <v>121.78</v>
      </c>
      <c r="J6">
        <v>12908.68</v>
      </c>
      <c r="K6" t="s">
        <v>123</v>
      </c>
    </row>
    <row r="7" spans="1:11" x14ac:dyDescent="0.25">
      <c r="A7" t="s">
        <v>16</v>
      </c>
      <c r="B7" t="s">
        <v>66</v>
      </c>
      <c r="C7" t="s">
        <v>112</v>
      </c>
      <c r="D7">
        <v>71</v>
      </c>
      <c r="E7">
        <v>100</v>
      </c>
      <c r="F7" t="s">
        <v>115</v>
      </c>
      <c r="G7">
        <v>87</v>
      </c>
      <c r="H7" t="s">
        <v>121</v>
      </c>
      <c r="I7">
        <v>140.47999999999999</v>
      </c>
      <c r="J7">
        <v>9974.08</v>
      </c>
      <c r="K7" t="s">
        <v>123</v>
      </c>
    </row>
    <row r="8" spans="1:11" x14ac:dyDescent="0.25">
      <c r="A8" t="s">
        <v>17</v>
      </c>
      <c r="B8" t="s">
        <v>67</v>
      </c>
      <c r="C8" t="s">
        <v>113</v>
      </c>
      <c r="D8">
        <v>188</v>
      </c>
      <c r="E8">
        <v>184</v>
      </c>
      <c r="F8" t="s">
        <v>116</v>
      </c>
      <c r="G8">
        <v>62</v>
      </c>
      <c r="H8" t="s">
        <v>120</v>
      </c>
      <c r="I8">
        <v>176.69</v>
      </c>
      <c r="J8">
        <v>33217.72</v>
      </c>
      <c r="K8" t="s">
        <v>122</v>
      </c>
    </row>
    <row r="9" spans="1:11" x14ac:dyDescent="0.25">
      <c r="A9" t="s">
        <v>18</v>
      </c>
      <c r="B9" t="s">
        <v>68</v>
      </c>
      <c r="C9" t="s">
        <v>112</v>
      </c>
      <c r="D9">
        <v>20</v>
      </c>
      <c r="E9">
        <v>70</v>
      </c>
      <c r="F9" t="s">
        <v>117</v>
      </c>
      <c r="G9">
        <v>10</v>
      </c>
      <c r="H9" t="s">
        <v>119</v>
      </c>
      <c r="I9">
        <v>126.75</v>
      </c>
      <c r="J9">
        <v>2535</v>
      </c>
      <c r="K9" t="s">
        <v>123</v>
      </c>
    </row>
    <row r="10" spans="1:11" x14ac:dyDescent="0.25">
      <c r="A10" t="s">
        <v>19</v>
      </c>
      <c r="B10" t="s">
        <v>69</v>
      </c>
      <c r="C10" t="s">
        <v>113</v>
      </c>
      <c r="D10">
        <v>102</v>
      </c>
      <c r="E10">
        <v>122</v>
      </c>
      <c r="F10" t="s">
        <v>116</v>
      </c>
      <c r="G10">
        <v>80</v>
      </c>
      <c r="H10" t="s">
        <v>121</v>
      </c>
      <c r="I10">
        <v>62.65</v>
      </c>
      <c r="J10">
        <v>6390.3</v>
      </c>
      <c r="K10" t="s">
        <v>123</v>
      </c>
    </row>
    <row r="11" spans="1:11" x14ac:dyDescent="0.25">
      <c r="A11" t="s">
        <v>20</v>
      </c>
      <c r="B11" t="s">
        <v>70</v>
      </c>
      <c r="C11" t="s">
        <v>111</v>
      </c>
      <c r="D11">
        <v>121</v>
      </c>
      <c r="E11">
        <v>67</v>
      </c>
      <c r="F11" t="s">
        <v>115</v>
      </c>
      <c r="G11">
        <v>7</v>
      </c>
      <c r="H11" t="s">
        <v>119</v>
      </c>
      <c r="I11">
        <v>25.57</v>
      </c>
      <c r="J11">
        <v>3093.97</v>
      </c>
      <c r="K11" t="s">
        <v>122</v>
      </c>
    </row>
    <row r="12" spans="1:11" x14ac:dyDescent="0.25">
      <c r="A12" t="s">
        <v>21</v>
      </c>
      <c r="B12" t="s">
        <v>71</v>
      </c>
      <c r="C12" t="s">
        <v>112</v>
      </c>
      <c r="D12">
        <v>466</v>
      </c>
      <c r="E12">
        <v>181</v>
      </c>
      <c r="F12" t="s">
        <v>118</v>
      </c>
      <c r="G12">
        <v>34</v>
      </c>
      <c r="H12" t="s">
        <v>119</v>
      </c>
      <c r="I12">
        <v>94.02</v>
      </c>
      <c r="J12">
        <v>43813.32</v>
      </c>
      <c r="K12" t="s">
        <v>122</v>
      </c>
    </row>
    <row r="13" spans="1:11" x14ac:dyDescent="0.25">
      <c r="A13" t="s">
        <v>22</v>
      </c>
      <c r="B13" t="s">
        <v>72</v>
      </c>
      <c r="C13" t="s">
        <v>113</v>
      </c>
      <c r="D13">
        <v>214</v>
      </c>
      <c r="E13">
        <v>138</v>
      </c>
      <c r="F13" t="s">
        <v>118</v>
      </c>
      <c r="G13">
        <v>34</v>
      </c>
      <c r="H13" t="s">
        <v>120</v>
      </c>
      <c r="I13">
        <v>47.6</v>
      </c>
      <c r="J13">
        <v>10186.4</v>
      </c>
      <c r="K13" t="s">
        <v>122</v>
      </c>
    </row>
    <row r="14" spans="1:11" x14ac:dyDescent="0.25">
      <c r="A14" t="s">
        <v>23</v>
      </c>
      <c r="B14" t="s">
        <v>73</v>
      </c>
      <c r="C14" t="s">
        <v>111</v>
      </c>
      <c r="D14">
        <v>330</v>
      </c>
      <c r="E14">
        <v>109</v>
      </c>
      <c r="F14" t="s">
        <v>117</v>
      </c>
      <c r="G14">
        <v>32</v>
      </c>
      <c r="H14" t="s">
        <v>120</v>
      </c>
      <c r="I14">
        <v>86.22</v>
      </c>
      <c r="J14">
        <v>28452.6</v>
      </c>
      <c r="K14" t="s">
        <v>122</v>
      </c>
    </row>
    <row r="15" spans="1:11" x14ac:dyDescent="0.25">
      <c r="A15" t="s">
        <v>24</v>
      </c>
      <c r="B15" t="s">
        <v>74</v>
      </c>
      <c r="C15" t="s">
        <v>112</v>
      </c>
      <c r="D15">
        <v>458</v>
      </c>
      <c r="E15">
        <v>63</v>
      </c>
      <c r="F15" t="s">
        <v>118</v>
      </c>
      <c r="G15">
        <v>4</v>
      </c>
      <c r="H15" t="s">
        <v>121</v>
      </c>
      <c r="I15">
        <v>177.24</v>
      </c>
      <c r="J15">
        <v>81175.92</v>
      </c>
      <c r="K15" t="s">
        <v>122</v>
      </c>
    </row>
    <row r="16" spans="1:11" x14ac:dyDescent="0.25">
      <c r="A16" t="s">
        <v>25</v>
      </c>
      <c r="B16" t="s">
        <v>75</v>
      </c>
      <c r="C16" t="s">
        <v>112</v>
      </c>
      <c r="D16">
        <v>87</v>
      </c>
      <c r="E16">
        <v>58</v>
      </c>
      <c r="F16" t="s">
        <v>118</v>
      </c>
      <c r="G16">
        <v>40</v>
      </c>
      <c r="H16" t="s">
        <v>120</v>
      </c>
      <c r="I16">
        <v>68.25</v>
      </c>
      <c r="J16">
        <v>5937.75</v>
      </c>
      <c r="K16" t="s">
        <v>122</v>
      </c>
    </row>
    <row r="17" spans="1:11" x14ac:dyDescent="0.25">
      <c r="A17" t="s">
        <v>26</v>
      </c>
      <c r="B17" t="s">
        <v>76</v>
      </c>
      <c r="C17" t="s">
        <v>111</v>
      </c>
      <c r="D17">
        <v>372</v>
      </c>
      <c r="E17">
        <v>139</v>
      </c>
      <c r="F17" t="s">
        <v>116</v>
      </c>
      <c r="G17">
        <v>27</v>
      </c>
      <c r="H17" t="s">
        <v>119</v>
      </c>
      <c r="I17">
        <v>28.81</v>
      </c>
      <c r="J17">
        <v>10717.32</v>
      </c>
      <c r="K17" t="s">
        <v>122</v>
      </c>
    </row>
    <row r="18" spans="1:11" x14ac:dyDescent="0.25">
      <c r="A18" t="s">
        <v>27</v>
      </c>
      <c r="B18" t="s">
        <v>77</v>
      </c>
      <c r="C18" t="s">
        <v>113</v>
      </c>
      <c r="D18">
        <v>99</v>
      </c>
      <c r="E18">
        <v>102</v>
      </c>
      <c r="F18" t="s">
        <v>118</v>
      </c>
      <c r="G18">
        <v>6</v>
      </c>
      <c r="H18" t="s">
        <v>121</v>
      </c>
      <c r="I18">
        <v>74.48</v>
      </c>
      <c r="J18">
        <v>7373.52</v>
      </c>
      <c r="K18" t="s">
        <v>123</v>
      </c>
    </row>
    <row r="19" spans="1:11" x14ac:dyDescent="0.25">
      <c r="A19" t="s">
        <v>28</v>
      </c>
      <c r="B19" t="s">
        <v>78</v>
      </c>
      <c r="C19" t="s">
        <v>113</v>
      </c>
      <c r="D19">
        <v>359</v>
      </c>
      <c r="E19">
        <v>179</v>
      </c>
      <c r="F19" t="s">
        <v>115</v>
      </c>
      <c r="G19">
        <v>72</v>
      </c>
      <c r="H19" t="s">
        <v>121</v>
      </c>
      <c r="I19">
        <v>181.83</v>
      </c>
      <c r="J19">
        <v>65276.97</v>
      </c>
      <c r="K19" t="s">
        <v>122</v>
      </c>
    </row>
    <row r="20" spans="1:11" x14ac:dyDescent="0.25">
      <c r="A20" t="s">
        <v>29</v>
      </c>
      <c r="B20" t="s">
        <v>79</v>
      </c>
      <c r="C20" t="s">
        <v>113</v>
      </c>
      <c r="D20">
        <v>151</v>
      </c>
      <c r="E20">
        <v>133</v>
      </c>
      <c r="F20" t="s">
        <v>118</v>
      </c>
      <c r="G20">
        <v>71</v>
      </c>
      <c r="H20" t="s">
        <v>120</v>
      </c>
      <c r="I20">
        <v>58.07</v>
      </c>
      <c r="J20">
        <v>8768.57</v>
      </c>
      <c r="K20" t="s">
        <v>122</v>
      </c>
    </row>
    <row r="21" spans="1:11" x14ac:dyDescent="0.25">
      <c r="A21" t="s">
        <v>30</v>
      </c>
      <c r="B21" t="s">
        <v>80</v>
      </c>
      <c r="C21" t="s">
        <v>113</v>
      </c>
      <c r="D21">
        <v>130</v>
      </c>
      <c r="E21">
        <v>141</v>
      </c>
      <c r="F21" t="s">
        <v>115</v>
      </c>
      <c r="G21">
        <v>11</v>
      </c>
      <c r="H21" t="s">
        <v>120</v>
      </c>
      <c r="I21">
        <v>131.30000000000001</v>
      </c>
      <c r="J21">
        <v>17069</v>
      </c>
      <c r="K21" t="s">
        <v>123</v>
      </c>
    </row>
    <row r="22" spans="1:11" x14ac:dyDescent="0.25">
      <c r="A22" t="s">
        <v>31</v>
      </c>
      <c r="B22" t="s">
        <v>81</v>
      </c>
      <c r="C22" t="s">
        <v>112</v>
      </c>
      <c r="D22">
        <v>149</v>
      </c>
      <c r="E22">
        <v>160</v>
      </c>
      <c r="F22" t="s">
        <v>117</v>
      </c>
      <c r="G22">
        <v>33</v>
      </c>
      <c r="H22" t="s">
        <v>121</v>
      </c>
      <c r="I22">
        <v>5.0999999999999996</v>
      </c>
      <c r="J22">
        <v>759.9</v>
      </c>
      <c r="K22" t="s">
        <v>123</v>
      </c>
    </row>
    <row r="23" spans="1:11" x14ac:dyDescent="0.25">
      <c r="A23" t="s">
        <v>32</v>
      </c>
      <c r="B23" t="s">
        <v>82</v>
      </c>
      <c r="C23" t="s">
        <v>113</v>
      </c>
      <c r="D23">
        <v>308</v>
      </c>
      <c r="E23">
        <v>57</v>
      </c>
      <c r="F23" t="s">
        <v>115</v>
      </c>
      <c r="G23">
        <v>32</v>
      </c>
      <c r="H23" t="s">
        <v>120</v>
      </c>
      <c r="I23">
        <v>73.75</v>
      </c>
      <c r="J23">
        <v>22715</v>
      </c>
      <c r="K23" t="s">
        <v>122</v>
      </c>
    </row>
    <row r="24" spans="1:11" x14ac:dyDescent="0.25">
      <c r="A24" t="s">
        <v>33</v>
      </c>
      <c r="B24" t="s">
        <v>83</v>
      </c>
      <c r="C24" t="s">
        <v>112</v>
      </c>
      <c r="D24">
        <v>257</v>
      </c>
      <c r="E24">
        <v>84</v>
      </c>
      <c r="F24" t="s">
        <v>116</v>
      </c>
      <c r="G24">
        <v>47</v>
      </c>
      <c r="H24" t="s">
        <v>121</v>
      </c>
      <c r="I24">
        <v>64.430000000000007</v>
      </c>
      <c r="J24">
        <v>16558.509999999998</v>
      </c>
      <c r="K24" t="s">
        <v>122</v>
      </c>
    </row>
    <row r="25" spans="1:11" x14ac:dyDescent="0.25">
      <c r="A25" t="s">
        <v>34</v>
      </c>
      <c r="B25" t="s">
        <v>84</v>
      </c>
      <c r="C25" t="s">
        <v>113</v>
      </c>
      <c r="D25">
        <v>343</v>
      </c>
      <c r="E25">
        <v>130</v>
      </c>
      <c r="F25" t="s">
        <v>116</v>
      </c>
      <c r="G25">
        <v>22</v>
      </c>
      <c r="H25" t="s">
        <v>119</v>
      </c>
      <c r="I25">
        <v>37.11</v>
      </c>
      <c r="J25">
        <v>12728.73</v>
      </c>
      <c r="K25" t="s">
        <v>122</v>
      </c>
    </row>
    <row r="26" spans="1:11" x14ac:dyDescent="0.25">
      <c r="A26" t="s">
        <v>35</v>
      </c>
      <c r="B26" t="s">
        <v>85</v>
      </c>
      <c r="C26" t="s">
        <v>112</v>
      </c>
      <c r="D26">
        <v>491</v>
      </c>
      <c r="E26">
        <v>99</v>
      </c>
      <c r="F26" t="s">
        <v>114</v>
      </c>
      <c r="G26">
        <v>61</v>
      </c>
      <c r="H26" t="s">
        <v>119</v>
      </c>
      <c r="I26">
        <v>109.15</v>
      </c>
      <c r="J26">
        <v>53592.65</v>
      </c>
      <c r="K26" t="s">
        <v>122</v>
      </c>
    </row>
    <row r="27" spans="1:11" x14ac:dyDescent="0.25">
      <c r="A27" t="s">
        <v>36</v>
      </c>
      <c r="B27" t="s">
        <v>86</v>
      </c>
      <c r="C27" t="s">
        <v>113</v>
      </c>
      <c r="D27">
        <v>413</v>
      </c>
      <c r="E27">
        <v>153</v>
      </c>
      <c r="F27" t="s">
        <v>115</v>
      </c>
      <c r="G27">
        <v>87</v>
      </c>
      <c r="H27" t="s">
        <v>119</v>
      </c>
      <c r="I27">
        <v>99.54</v>
      </c>
      <c r="J27">
        <v>41110.019999999997</v>
      </c>
      <c r="K27" t="s">
        <v>122</v>
      </c>
    </row>
    <row r="28" spans="1:11" x14ac:dyDescent="0.25">
      <c r="A28" t="s">
        <v>37</v>
      </c>
      <c r="B28" t="s">
        <v>87</v>
      </c>
      <c r="C28" t="s">
        <v>112</v>
      </c>
      <c r="D28">
        <v>293</v>
      </c>
      <c r="E28">
        <v>181</v>
      </c>
      <c r="F28" t="s">
        <v>115</v>
      </c>
      <c r="G28">
        <v>36</v>
      </c>
      <c r="H28" t="s">
        <v>120</v>
      </c>
      <c r="I28">
        <v>140.03</v>
      </c>
      <c r="J28">
        <v>41028.79</v>
      </c>
      <c r="K28" t="s">
        <v>122</v>
      </c>
    </row>
    <row r="29" spans="1:11" x14ac:dyDescent="0.25">
      <c r="A29" t="s">
        <v>38</v>
      </c>
      <c r="B29" t="s">
        <v>88</v>
      </c>
      <c r="C29" t="s">
        <v>113</v>
      </c>
      <c r="D29">
        <v>385</v>
      </c>
      <c r="E29">
        <v>51</v>
      </c>
      <c r="F29" t="s">
        <v>118</v>
      </c>
      <c r="G29">
        <v>43</v>
      </c>
      <c r="H29" t="s">
        <v>121</v>
      </c>
      <c r="I29">
        <v>57.54</v>
      </c>
      <c r="J29">
        <v>22152.9</v>
      </c>
      <c r="K29" t="s">
        <v>122</v>
      </c>
    </row>
    <row r="30" spans="1:11" x14ac:dyDescent="0.25">
      <c r="A30" t="s">
        <v>39</v>
      </c>
      <c r="B30" t="s">
        <v>89</v>
      </c>
      <c r="C30" t="s">
        <v>111</v>
      </c>
      <c r="D30">
        <v>191</v>
      </c>
      <c r="E30">
        <v>183</v>
      </c>
      <c r="F30" t="s">
        <v>117</v>
      </c>
      <c r="G30">
        <v>85</v>
      </c>
      <c r="H30" t="s">
        <v>119</v>
      </c>
      <c r="I30">
        <v>52.6</v>
      </c>
      <c r="J30">
        <v>10046.6</v>
      </c>
      <c r="K30" t="s">
        <v>122</v>
      </c>
    </row>
    <row r="31" spans="1:11" x14ac:dyDescent="0.25">
      <c r="A31" t="s">
        <v>40</v>
      </c>
      <c r="B31" t="s">
        <v>90</v>
      </c>
      <c r="C31" t="s">
        <v>113</v>
      </c>
      <c r="D31">
        <v>443</v>
      </c>
      <c r="E31">
        <v>103</v>
      </c>
      <c r="F31" t="s">
        <v>116</v>
      </c>
      <c r="G31">
        <v>34</v>
      </c>
      <c r="H31" t="s">
        <v>120</v>
      </c>
      <c r="I31">
        <v>37.82</v>
      </c>
      <c r="J31">
        <v>16754.259999999998</v>
      </c>
      <c r="K31" t="s">
        <v>122</v>
      </c>
    </row>
    <row r="32" spans="1:11" x14ac:dyDescent="0.25">
      <c r="A32" t="s">
        <v>41</v>
      </c>
      <c r="B32" t="s">
        <v>91</v>
      </c>
      <c r="C32" t="s">
        <v>111</v>
      </c>
      <c r="D32">
        <v>276</v>
      </c>
      <c r="E32">
        <v>155</v>
      </c>
      <c r="F32" t="s">
        <v>116</v>
      </c>
      <c r="G32">
        <v>64</v>
      </c>
      <c r="H32" t="s">
        <v>119</v>
      </c>
      <c r="I32">
        <v>47.66</v>
      </c>
      <c r="J32">
        <v>13154.16</v>
      </c>
      <c r="K32" t="s">
        <v>122</v>
      </c>
    </row>
    <row r="33" spans="1:11" x14ac:dyDescent="0.25">
      <c r="A33" t="s">
        <v>42</v>
      </c>
      <c r="B33" t="s">
        <v>92</v>
      </c>
      <c r="C33" t="s">
        <v>113</v>
      </c>
      <c r="D33">
        <v>160</v>
      </c>
      <c r="E33">
        <v>53</v>
      </c>
      <c r="F33" t="s">
        <v>116</v>
      </c>
      <c r="G33">
        <v>46</v>
      </c>
      <c r="H33" t="s">
        <v>120</v>
      </c>
      <c r="I33">
        <v>113.83</v>
      </c>
      <c r="J33">
        <v>18212.8</v>
      </c>
      <c r="K33" t="s">
        <v>122</v>
      </c>
    </row>
    <row r="34" spans="1:11" x14ac:dyDescent="0.25">
      <c r="A34" t="s">
        <v>43</v>
      </c>
      <c r="B34" t="s">
        <v>93</v>
      </c>
      <c r="C34" t="s">
        <v>111</v>
      </c>
      <c r="D34">
        <v>459</v>
      </c>
      <c r="E34">
        <v>103</v>
      </c>
      <c r="F34" t="s">
        <v>118</v>
      </c>
      <c r="G34">
        <v>77</v>
      </c>
      <c r="H34" t="s">
        <v>120</v>
      </c>
      <c r="I34">
        <v>83.75</v>
      </c>
      <c r="J34">
        <v>38441.25</v>
      </c>
      <c r="K34" t="s">
        <v>122</v>
      </c>
    </row>
    <row r="35" spans="1:11" x14ac:dyDescent="0.25">
      <c r="A35" t="s">
        <v>44</v>
      </c>
      <c r="B35" t="s">
        <v>94</v>
      </c>
      <c r="C35" t="s">
        <v>111</v>
      </c>
      <c r="D35">
        <v>313</v>
      </c>
      <c r="E35">
        <v>195</v>
      </c>
      <c r="F35" t="s">
        <v>118</v>
      </c>
      <c r="G35">
        <v>2</v>
      </c>
      <c r="H35" t="s">
        <v>121</v>
      </c>
      <c r="I35">
        <v>17.649999999999999</v>
      </c>
      <c r="J35">
        <v>5524.45</v>
      </c>
      <c r="K35" t="s">
        <v>122</v>
      </c>
    </row>
    <row r="36" spans="1:11" x14ac:dyDescent="0.25">
      <c r="A36" t="s">
        <v>45</v>
      </c>
      <c r="B36" t="s">
        <v>95</v>
      </c>
      <c r="C36" t="s">
        <v>112</v>
      </c>
      <c r="D36">
        <v>21</v>
      </c>
      <c r="E36">
        <v>93</v>
      </c>
      <c r="F36" t="s">
        <v>115</v>
      </c>
      <c r="G36">
        <v>0</v>
      </c>
      <c r="H36" t="s">
        <v>119</v>
      </c>
      <c r="I36">
        <v>54.51</v>
      </c>
      <c r="J36">
        <v>1144.71</v>
      </c>
      <c r="K36" t="s">
        <v>123</v>
      </c>
    </row>
    <row r="37" spans="1:11" x14ac:dyDescent="0.25">
      <c r="A37" t="s">
        <v>46</v>
      </c>
      <c r="B37" t="s">
        <v>96</v>
      </c>
      <c r="C37" t="s">
        <v>111</v>
      </c>
      <c r="D37">
        <v>252</v>
      </c>
      <c r="E37">
        <v>63</v>
      </c>
      <c r="F37" t="s">
        <v>117</v>
      </c>
      <c r="G37">
        <v>4</v>
      </c>
      <c r="H37" t="s">
        <v>119</v>
      </c>
      <c r="I37">
        <v>53.14</v>
      </c>
      <c r="J37">
        <v>13391.28</v>
      </c>
      <c r="K37" t="s">
        <v>122</v>
      </c>
    </row>
    <row r="38" spans="1:11" x14ac:dyDescent="0.25">
      <c r="A38" t="s">
        <v>47</v>
      </c>
      <c r="B38" t="s">
        <v>97</v>
      </c>
      <c r="C38" t="s">
        <v>111</v>
      </c>
      <c r="D38">
        <v>235</v>
      </c>
      <c r="E38">
        <v>144</v>
      </c>
      <c r="F38" t="s">
        <v>116</v>
      </c>
      <c r="G38">
        <v>89</v>
      </c>
      <c r="H38" t="s">
        <v>120</v>
      </c>
      <c r="I38">
        <v>140.78</v>
      </c>
      <c r="J38">
        <v>33083.300000000003</v>
      </c>
      <c r="K38" t="s">
        <v>122</v>
      </c>
    </row>
    <row r="39" spans="1:11" x14ac:dyDescent="0.25">
      <c r="A39" t="s">
        <v>48</v>
      </c>
      <c r="B39" t="s">
        <v>98</v>
      </c>
      <c r="C39" t="s">
        <v>112</v>
      </c>
      <c r="D39">
        <v>344</v>
      </c>
      <c r="E39">
        <v>97</v>
      </c>
      <c r="F39" t="s">
        <v>117</v>
      </c>
      <c r="G39">
        <v>13</v>
      </c>
      <c r="H39" t="s">
        <v>120</v>
      </c>
      <c r="I39">
        <v>143.88999999999999</v>
      </c>
      <c r="J39">
        <v>49498.16</v>
      </c>
      <c r="K39" t="s">
        <v>122</v>
      </c>
    </row>
    <row r="40" spans="1:11" x14ac:dyDescent="0.25">
      <c r="A40" t="s">
        <v>49</v>
      </c>
      <c r="B40" t="s">
        <v>99</v>
      </c>
      <c r="C40" t="s">
        <v>111</v>
      </c>
      <c r="D40">
        <v>48</v>
      </c>
      <c r="E40">
        <v>64</v>
      </c>
      <c r="F40" t="s">
        <v>118</v>
      </c>
      <c r="G40">
        <v>26</v>
      </c>
      <c r="H40" t="s">
        <v>120</v>
      </c>
      <c r="I40">
        <v>33.880000000000003</v>
      </c>
      <c r="J40">
        <v>1626.24</v>
      </c>
      <c r="K40" t="s">
        <v>123</v>
      </c>
    </row>
    <row r="41" spans="1:11" x14ac:dyDescent="0.25">
      <c r="A41" t="s">
        <v>50</v>
      </c>
      <c r="B41" t="s">
        <v>100</v>
      </c>
      <c r="C41" t="s">
        <v>113</v>
      </c>
      <c r="D41">
        <v>474</v>
      </c>
      <c r="E41">
        <v>89</v>
      </c>
      <c r="F41" t="s">
        <v>116</v>
      </c>
      <c r="G41">
        <v>8</v>
      </c>
      <c r="H41" t="s">
        <v>120</v>
      </c>
      <c r="I41">
        <v>199.56</v>
      </c>
      <c r="J41">
        <v>94591.44</v>
      </c>
      <c r="K41" t="s">
        <v>122</v>
      </c>
    </row>
    <row r="42" spans="1:11" x14ac:dyDescent="0.25">
      <c r="A42" t="s">
        <v>51</v>
      </c>
      <c r="B42" t="s">
        <v>101</v>
      </c>
      <c r="C42" t="s">
        <v>113</v>
      </c>
      <c r="D42">
        <v>58</v>
      </c>
      <c r="E42">
        <v>131</v>
      </c>
      <c r="F42" t="s">
        <v>115</v>
      </c>
      <c r="G42">
        <v>78</v>
      </c>
      <c r="H42" t="s">
        <v>119</v>
      </c>
      <c r="I42">
        <v>57.02</v>
      </c>
      <c r="J42">
        <v>3307.16</v>
      </c>
      <c r="K42" t="s">
        <v>123</v>
      </c>
    </row>
    <row r="43" spans="1:11" x14ac:dyDescent="0.25">
      <c r="A43" t="s">
        <v>52</v>
      </c>
      <c r="B43" t="s">
        <v>102</v>
      </c>
      <c r="C43" t="s">
        <v>113</v>
      </c>
      <c r="D43">
        <v>169</v>
      </c>
      <c r="E43">
        <v>160</v>
      </c>
      <c r="F43" t="s">
        <v>116</v>
      </c>
      <c r="G43">
        <v>14</v>
      </c>
      <c r="H43" t="s">
        <v>121</v>
      </c>
      <c r="I43">
        <v>195.44</v>
      </c>
      <c r="J43">
        <v>33029.360000000001</v>
      </c>
      <c r="K43" t="s">
        <v>122</v>
      </c>
    </row>
    <row r="44" spans="1:11" x14ac:dyDescent="0.25">
      <c r="A44" t="s">
        <v>53</v>
      </c>
      <c r="B44" t="s">
        <v>103</v>
      </c>
      <c r="C44" t="s">
        <v>111</v>
      </c>
      <c r="D44">
        <v>475</v>
      </c>
      <c r="E44">
        <v>102</v>
      </c>
      <c r="F44" t="s">
        <v>115</v>
      </c>
      <c r="G44">
        <v>89</v>
      </c>
      <c r="H44" t="s">
        <v>119</v>
      </c>
      <c r="I44">
        <v>85.15</v>
      </c>
      <c r="J44">
        <v>40446.25</v>
      </c>
      <c r="K44" t="s">
        <v>122</v>
      </c>
    </row>
    <row r="45" spans="1:11" x14ac:dyDescent="0.25">
      <c r="A45" t="s">
        <v>54</v>
      </c>
      <c r="B45" t="s">
        <v>104</v>
      </c>
      <c r="C45" t="s">
        <v>113</v>
      </c>
      <c r="D45">
        <v>187</v>
      </c>
      <c r="E45">
        <v>73</v>
      </c>
      <c r="F45" t="s">
        <v>116</v>
      </c>
      <c r="G45">
        <v>41</v>
      </c>
      <c r="H45" t="s">
        <v>121</v>
      </c>
      <c r="I45">
        <v>11.44</v>
      </c>
      <c r="J45">
        <v>2139.2800000000002</v>
      </c>
      <c r="K45" t="s">
        <v>122</v>
      </c>
    </row>
    <row r="46" spans="1:11" x14ac:dyDescent="0.25">
      <c r="A46" t="s">
        <v>55</v>
      </c>
      <c r="B46" t="s">
        <v>105</v>
      </c>
      <c r="C46" t="s">
        <v>113</v>
      </c>
      <c r="D46">
        <v>463</v>
      </c>
      <c r="E46">
        <v>173</v>
      </c>
      <c r="F46" t="s">
        <v>117</v>
      </c>
      <c r="G46">
        <v>76</v>
      </c>
      <c r="H46" t="s">
        <v>121</v>
      </c>
      <c r="I46">
        <v>72.290000000000006</v>
      </c>
      <c r="J46">
        <v>33470.269999999997</v>
      </c>
      <c r="K46" t="s">
        <v>122</v>
      </c>
    </row>
    <row r="47" spans="1:11" x14ac:dyDescent="0.25">
      <c r="A47" t="s">
        <v>56</v>
      </c>
      <c r="B47" t="s">
        <v>106</v>
      </c>
      <c r="C47" t="s">
        <v>111</v>
      </c>
      <c r="D47">
        <v>270</v>
      </c>
      <c r="E47">
        <v>90</v>
      </c>
      <c r="F47" t="s">
        <v>114</v>
      </c>
      <c r="G47">
        <v>50</v>
      </c>
      <c r="H47" t="s">
        <v>119</v>
      </c>
      <c r="I47">
        <v>128.69999999999999</v>
      </c>
      <c r="J47">
        <v>34749</v>
      </c>
      <c r="K47" t="s">
        <v>122</v>
      </c>
    </row>
    <row r="48" spans="1:11" x14ac:dyDescent="0.25">
      <c r="A48" t="s">
        <v>57</v>
      </c>
      <c r="B48" t="s">
        <v>107</v>
      </c>
      <c r="C48" t="s">
        <v>112</v>
      </c>
      <c r="D48">
        <v>189</v>
      </c>
      <c r="E48">
        <v>64</v>
      </c>
      <c r="F48" t="s">
        <v>114</v>
      </c>
      <c r="G48">
        <v>62</v>
      </c>
      <c r="H48" t="s">
        <v>119</v>
      </c>
      <c r="I48">
        <v>137.74</v>
      </c>
      <c r="J48">
        <v>26032.86</v>
      </c>
      <c r="K48" t="s">
        <v>122</v>
      </c>
    </row>
    <row r="49" spans="1:11" x14ac:dyDescent="0.25">
      <c r="A49" t="s">
        <v>58</v>
      </c>
      <c r="B49" t="s">
        <v>108</v>
      </c>
      <c r="C49" t="s">
        <v>113</v>
      </c>
      <c r="D49">
        <v>445</v>
      </c>
      <c r="E49">
        <v>94</v>
      </c>
      <c r="F49" t="s">
        <v>115</v>
      </c>
      <c r="G49">
        <v>51</v>
      </c>
      <c r="H49" t="s">
        <v>121</v>
      </c>
      <c r="I49">
        <v>108.53</v>
      </c>
      <c r="J49">
        <v>48295.85</v>
      </c>
      <c r="K49" t="s">
        <v>122</v>
      </c>
    </row>
    <row r="50" spans="1:11" x14ac:dyDescent="0.25">
      <c r="A50" t="s">
        <v>59</v>
      </c>
      <c r="B50" t="s">
        <v>109</v>
      </c>
      <c r="C50" t="s">
        <v>113</v>
      </c>
      <c r="D50">
        <v>174</v>
      </c>
      <c r="E50">
        <v>114</v>
      </c>
      <c r="F50" t="s">
        <v>115</v>
      </c>
      <c r="G50">
        <v>3</v>
      </c>
      <c r="H50" t="s">
        <v>120</v>
      </c>
      <c r="I50">
        <v>92.32</v>
      </c>
      <c r="J50">
        <v>16063.68</v>
      </c>
      <c r="K50" t="s">
        <v>122</v>
      </c>
    </row>
    <row r="51" spans="1:11" x14ac:dyDescent="0.25">
      <c r="A51" t="s">
        <v>60</v>
      </c>
      <c r="B51" t="s">
        <v>110</v>
      </c>
      <c r="C51" t="s">
        <v>112</v>
      </c>
      <c r="D51">
        <v>445</v>
      </c>
      <c r="E51">
        <v>138</v>
      </c>
      <c r="F51" t="s">
        <v>115</v>
      </c>
      <c r="G51">
        <v>22</v>
      </c>
      <c r="H51" t="s">
        <v>119</v>
      </c>
      <c r="I51">
        <v>112.81</v>
      </c>
      <c r="J51">
        <v>50200.45</v>
      </c>
      <c r="K51"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8165C-6E40-4D5A-B007-A3B381CBC021}">
  <sheetPr>
    <tabColor rgb="FFFFFF00"/>
  </sheetPr>
  <dimension ref="B1:J13"/>
  <sheetViews>
    <sheetView workbookViewId="0">
      <selection activeCell="B16" sqref="B16"/>
    </sheetView>
  </sheetViews>
  <sheetFormatPr defaultRowHeight="15" x14ac:dyDescent="0.25"/>
  <cols>
    <col min="2" max="2" width="22.85546875" customWidth="1"/>
    <col min="3" max="3" width="13.140625" customWidth="1"/>
    <col min="4" max="4" width="14.28515625" customWidth="1"/>
    <col min="8" max="8" width="10.7109375" customWidth="1"/>
  </cols>
  <sheetData>
    <row r="1" spans="2:10" x14ac:dyDescent="0.25">
      <c r="B1" t="s">
        <v>124</v>
      </c>
      <c r="C1" t="s">
        <v>138</v>
      </c>
      <c r="D1" t="s">
        <v>125</v>
      </c>
      <c r="H1" t="s">
        <v>139</v>
      </c>
      <c r="J1" t="s">
        <v>123</v>
      </c>
    </row>
    <row r="2" spans="2:10" x14ac:dyDescent="0.25">
      <c r="B2">
        <f>SUM('[1]RAW DATA '!D2:D51)</f>
        <v>13159</v>
      </c>
      <c r="C2">
        <f>SUM('[1]RAW DATA '!J2:J51)</f>
        <v>1267752.6000000003</v>
      </c>
      <c r="D2">
        <f>AVERAGE('[1]RAW DATA '!G2:G51)</f>
        <v>40.880000000000003</v>
      </c>
      <c r="H2">
        <f>COUNTIF('[1]RAW DATA '!K2:K51, "Healthy Stock")</f>
        <v>40</v>
      </c>
      <c r="J2">
        <f>COUNTIF('[1]RAW DATA '!K2:K51, "Low Stock")</f>
        <v>10</v>
      </c>
    </row>
    <row r="5" spans="2:10" x14ac:dyDescent="0.25">
      <c r="B5" t="s">
        <v>126</v>
      </c>
      <c r="C5" t="s">
        <v>127</v>
      </c>
    </row>
    <row r="6" spans="2:10" x14ac:dyDescent="0.25">
      <c r="B6" t="s">
        <v>122</v>
      </c>
      <c r="C6">
        <f>COUNTIF('[1]RAW DATA '!K2:K51, "Healthy Stock")</f>
        <v>40</v>
      </c>
    </row>
    <row r="7" spans="2:10" x14ac:dyDescent="0.25">
      <c r="B7" t="s">
        <v>123</v>
      </c>
      <c r="C7">
        <f>COUNTIF('[1]RAW DATA '!K2:K51, "Low Stock")</f>
        <v>10</v>
      </c>
    </row>
    <row r="10" spans="2:10" x14ac:dyDescent="0.25">
      <c r="B10" t="s">
        <v>2</v>
      </c>
      <c r="C10" t="s">
        <v>124</v>
      </c>
    </row>
    <row r="11" spans="2:10" x14ac:dyDescent="0.25">
      <c r="B11" t="str" cm="1">
        <f t="array" ref="B11:B13">_xlfn.UNIQUE('[1]RAW DATA '!C2:C51)</f>
        <v>Warehouse A</v>
      </c>
      <c r="C11">
        <f>SUMIF('[1]RAW DATA '!C2:C51, B11, '[1]RAW DATA '!D2:D51)</f>
        <v>4062</v>
      </c>
    </row>
    <row r="12" spans="2:10" x14ac:dyDescent="0.25">
      <c r="B12" t="str">
        <v>Warehouse B</v>
      </c>
      <c r="C12">
        <f>SUMIF('[1]RAW DATA '!C2:C51, B12, '[1]RAW DATA '!D2:D51)</f>
        <v>3832</v>
      </c>
    </row>
    <row r="13" spans="2:10" x14ac:dyDescent="0.25">
      <c r="B13" t="str">
        <v>Warehouse C</v>
      </c>
      <c r="C13">
        <f>SUMIF('[1]RAW DATA '!C2:C51, B13, '[1]RAW DATA '!D2:D51)</f>
        <v>5265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K51"/>
  <sheetViews>
    <sheetView workbookViewId="0">
      <selection activeCell="D59" sqref="D59"/>
    </sheetView>
  </sheetViews>
  <sheetFormatPr defaultRowHeight="15" x14ac:dyDescent="0.25"/>
  <cols>
    <col min="1" max="1" width="12" customWidth="1"/>
    <col min="2" max="2" width="16.28515625" customWidth="1"/>
    <col min="3" max="3" width="12.85546875" customWidth="1"/>
    <col min="4" max="4" width="20" customWidth="1"/>
    <col min="5" max="5" width="16" customWidth="1"/>
    <col min="6" max="6" width="16.85546875" customWidth="1"/>
    <col min="7" max="7" width="16.42578125" customWidth="1"/>
    <col min="8" max="8" width="19.42578125" customWidth="1"/>
    <col min="9" max="9" width="11.85546875" customWidth="1"/>
    <col min="10" max="10" width="13.7109375" customWidth="1"/>
    <col min="11" max="11" width="14.28515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61</v>
      </c>
      <c r="C2" t="s">
        <v>111</v>
      </c>
      <c r="D2">
        <v>102</v>
      </c>
      <c r="E2">
        <v>100</v>
      </c>
      <c r="F2" t="s">
        <v>114</v>
      </c>
      <c r="G2">
        <v>70</v>
      </c>
      <c r="H2" t="s">
        <v>119</v>
      </c>
      <c r="I2">
        <v>122.86</v>
      </c>
      <c r="J2">
        <v>12531.72</v>
      </c>
      <c r="K2" t="s">
        <v>122</v>
      </c>
    </row>
    <row r="3" spans="1:11" hidden="1" x14ac:dyDescent="0.25">
      <c r="A3" t="s">
        <v>12</v>
      </c>
      <c r="B3" t="s">
        <v>62</v>
      </c>
      <c r="C3" t="s">
        <v>112</v>
      </c>
      <c r="D3">
        <v>435</v>
      </c>
      <c r="E3">
        <v>157</v>
      </c>
      <c r="F3" t="s">
        <v>115</v>
      </c>
      <c r="G3">
        <v>8</v>
      </c>
      <c r="H3" t="s">
        <v>119</v>
      </c>
      <c r="I3">
        <v>110.27</v>
      </c>
      <c r="J3">
        <v>47967.45</v>
      </c>
      <c r="K3" t="s">
        <v>122</v>
      </c>
    </row>
    <row r="4" spans="1:11" x14ac:dyDescent="0.25">
      <c r="A4" t="s">
        <v>13</v>
      </c>
      <c r="B4" t="s">
        <v>63</v>
      </c>
      <c r="C4" t="s">
        <v>111</v>
      </c>
      <c r="D4">
        <v>348</v>
      </c>
      <c r="E4">
        <v>104</v>
      </c>
      <c r="F4" t="s">
        <v>116</v>
      </c>
      <c r="G4">
        <v>87</v>
      </c>
      <c r="H4" t="s">
        <v>120</v>
      </c>
      <c r="I4">
        <v>44.6</v>
      </c>
      <c r="J4">
        <v>15520.8</v>
      </c>
      <c r="K4" t="s">
        <v>122</v>
      </c>
    </row>
    <row r="5" spans="1:11" x14ac:dyDescent="0.25">
      <c r="A5" t="s">
        <v>14</v>
      </c>
      <c r="B5" t="s">
        <v>64</v>
      </c>
      <c r="C5" t="s">
        <v>111</v>
      </c>
      <c r="D5">
        <v>270</v>
      </c>
      <c r="E5">
        <v>113</v>
      </c>
      <c r="F5" t="s">
        <v>116</v>
      </c>
      <c r="G5">
        <v>0</v>
      </c>
      <c r="H5" t="s">
        <v>120</v>
      </c>
      <c r="I5">
        <v>188.86</v>
      </c>
      <c r="J5">
        <v>50992.2</v>
      </c>
      <c r="K5" t="s">
        <v>122</v>
      </c>
    </row>
    <row r="6" spans="1:11" hidden="1" x14ac:dyDescent="0.25">
      <c r="A6" t="s">
        <v>15</v>
      </c>
      <c r="B6" t="s">
        <v>65</v>
      </c>
      <c r="C6" t="s">
        <v>112</v>
      </c>
      <c r="D6">
        <v>106</v>
      </c>
      <c r="E6">
        <v>180</v>
      </c>
      <c r="F6" t="s">
        <v>115</v>
      </c>
      <c r="G6">
        <v>7</v>
      </c>
      <c r="H6" t="s">
        <v>120</v>
      </c>
      <c r="I6">
        <v>121.78</v>
      </c>
      <c r="J6">
        <v>12908.68</v>
      </c>
      <c r="K6" t="s">
        <v>123</v>
      </c>
    </row>
    <row r="7" spans="1:11" hidden="1" x14ac:dyDescent="0.25">
      <c r="A7" t="s">
        <v>16</v>
      </c>
      <c r="B7" t="s">
        <v>66</v>
      </c>
      <c r="C7" t="s">
        <v>112</v>
      </c>
      <c r="D7">
        <v>71</v>
      </c>
      <c r="E7">
        <v>100</v>
      </c>
      <c r="F7" t="s">
        <v>115</v>
      </c>
      <c r="G7">
        <v>87</v>
      </c>
      <c r="H7" t="s">
        <v>121</v>
      </c>
      <c r="I7">
        <v>140.47999999999999</v>
      </c>
      <c r="J7">
        <v>9974.08</v>
      </c>
      <c r="K7" t="s">
        <v>123</v>
      </c>
    </row>
    <row r="8" spans="1:11" hidden="1" x14ac:dyDescent="0.25">
      <c r="A8" t="s">
        <v>17</v>
      </c>
      <c r="B8" t="s">
        <v>67</v>
      </c>
      <c r="C8" t="s">
        <v>113</v>
      </c>
      <c r="D8">
        <v>188</v>
      </c>
      <c r="E8">
        <v>184</v>
      </c>
      <c r="F8" t="s">
        <v>116</v>
      </c>
      <c r="G8">
        <v>62</v>
      </c>
      <c r="H8" t="s">
        <v>120</v>
      </c>
      <c r="I8">
        <v>176.69</v>
      </c>
      <c r="J8">
        <v>33217.72</v>
      </c>
      <c r="K8" t="s">
        <v>122</v>
      </c>
    </row>
    <row r="9" spans="1:11" hidden="1" x14ac:dyDescent="0.25">
      <c r="A9" t="s">
        <v>18</v>
      </c>
      <c r="B9" t="s">
        <v>68</v>
      </c>
      <c r="C9" t="s">
        <v>112</v>
      </c>
      <c r="D9">
        <v>20</v>
      </c>
      <c r="E9">
        <v>70</v>
      </c>
      <c r="F9" t="s">
        <v>117</v>
      </c>
      <c r="G9">
        <v>10</v>
      </c>
      <c r="H9" t="s">
        <v>119</v>
      </c>
      <c r="I9">
        <v>126.75</v>
      </c>
      <c r="J9">
        <v>2535</v>
      </c>
      <c r="K9" t="s">
        <v>123</v>
      </c>
    </row>
    <row r="10" spans="1:11" hidden="1" x14ac:dyDescent="0.25">
      <c r="A10" t="s">
        <v>19</v>
      </c>
      <c r="B10" t="s">
        <v>69</v>
      </c>
      <c r="C10" t="s">
        <v>113</v>
      </c>
      <c r="D10">
        <v>102</v>
      </c>
      <c r="E10">
        <v>122</v>
      </c>
      <c r="F10" t="s">
        <v>116</v>
      </c>
      <c r="G10">
        <v>80</v>
      </c>
      <c r="H10" t="s">
        <v>121</v>
      </c>
      <c r="I10">
        <v>62.65</v>
      </c>
      <c r="J10">
        <v>6390.3</v>
      </c>
      <c r="K10" t="s">
        <v>123</v>
      </c>
    </row>
    <row r="11" spans="1:11" x14ac:dyDescent="0.25">
      <c r="A11" t="s">
        <v>20</v>
      </c>
      <c r="B11" t="s">
        <v>70</v>
      </c>
      <c r="C11" t="s">
        <v>111</v>
      </c>
      <c r="D11">
        <v>121</v>
      </c>
      <c r="E11">
        <v>67</v>
      </c>
      <c r="F11" t="s">
        <v>115</v>
      </c>
      <c r="G11">
        <v>7</v>
      </c>
      <c r="H11" t="s">
        <v>119</v>
      </c>
      <c r="I11">
        <v>25.57</v>
      </c>
      <c r="J11">
        <v>3093.97</v>
      </c>
      <c r="K11" t="s">
        <v>122</v>
      </c>
    </row>
    <row r="12" spans="1:11" hidden="1" x14ac:dyDescent="0.25">
      <c r="A12" t="s">
        <v>21</v>
      </c>
      <c r="B12" t="s">
        <v>71</v>
      </c>
      <c r="C12" t="s">
        <v>112</v>
      </c>
      <c r="D12">
        <v>466</v>
      </c>
      <c r="E12">
        <v>181</v>
      </c>
      <c r="F12" t="s">
        <v>118</v>
      </c>
      <c r="G12">
        <v>34</v>
      </c>
      <c r="H12" t="s">
        <v>119</v>
      </c>
      <c r="I12">
        <v>94.02</v>
      </c>
      <c r="J12">
        <v>43813.32</v>
      </c>
      <c r="K12" t="s">
        <v>122</v>
      </c>
    </row>
    <row r="13" spans="1:11" hidden="1" x14ac:dyDescent="0.25">
      <c r="A13" t="s">
        <v>22</v>
      </c>
      <c r="B13" t="s">
        <v>72</v>
      </c>
      <c r="C13" t="s">
        <v>113</v>
      </c>
      <c r="D13">
        <v>214</v>
      </c>
      <c r="E13">
        <v>138</v>
      </c>
      <c r="F13" t="s">
        <v>118</v>
      </c>
      <c r="G13">
        <v>34</v>
      </c>
      <c r="H13" t="s">
        <v>120</v>
      </c>
      <c r="I13">
        <v>47.6</v>
      </c>
      <c r="J13">
        <v>10186.4</v>
      </c>
      <c r="K13" t="s">
        <v>122</v>
      </c>
    </row>
    <row r="14" spans="1:11" x14ac:dyDescent="0.25">
      <c r="A14" t="s">
        <v>23</v>
      </c>
      <c r="B14" t="s">
        <v>73</v>
      </c>
      <c r="C14" t="s">
        <v>111</v>
      </c>
      <c r="D14">
        <v>330</v>
      </c>
      <c r="E14">
        <v>109</v>
      </c>
      <c r="F14" t="s">
        <v>117</v>
      </c>
      <c r="G14">
        <v>32</v>
      </c>
      <c r="H14" t="s">
        <v>120</v>
      </c>
      <c r="I14">
        <v>86.22</v>
      </c>
      <c r="J14">
        <v>28452.6</v>
      </c>
      <c r="K14" t="s">
        <v>122</v>
      </c>
    </row>
    <row r="15" spans="1:11" hidden="1" x14ac:dyDescent="0.25">
      <c r="A15" t="s">
        <v>24</v>
      </c>
      <c r="B15" t="s">
        <v>74</v>
      </c>
      <c r="C15" t="s">
        <v>112</v>
      </c>
      <c r="D15">
        <v>458</v>
      </c>
      <c r="E15">
        <v>63</v>
      </c>
      <c r="F15" t="s">
        <v>118</v>
      </c>
      <c r="G15">
        <v>4</v>
      </c>
      <c r="H15" t="s">
        <v>121</v>
      </c>
      <c r="I15">
        <v>177.24</v>
      </c>
      <c r="J15">
        <v>81175.92</v>
      </c>
      <c r="K15" t="s">
        <v>122</v>
      </c>
    </row>
    <row r="16" spans="1:11" hidden="1" x14ac:dyDescent="0.25">
      <c r="A16" t="s">
        <v>25</v>
      </c>
      <c r="B16" t="s">
        <v>75</v>
      </c>
      <c r="C16" t="s">
        <v>112</v>
      </c>
      <c r="D16">
        <v>87</v>
      </c>
      <c r="E16">
        <v>58</v>
      </c>
      <c r="F16" t="s">
        <v>118</v>
      </c>
      <c r="G16">
        <v>40</v>
      </c>
      <c r="H16" t="s">
        <v>120</v>
      </c>
      <c r="I16">
        <v>68.25</v>
      </c>
      <c r="J16">
        <v>5937.75</v>
      </c>
      <c r="K16" t="s">
        <v>122</v>
      </c>
    </row>
    <row r="17" spans="1:11" x14ac:dyDescent="0.25">
      <c r="A17" t="s">
        <v>26</v>
      </c>
      <c r="B17" t="s">
        <v>76</v>
      </c>
      <c r="C17" t="s">
        <v>111</v>
      </c>
      <c r="D17">
        <v>372</v>
      </c>
      <c r="E17">
        <v>139</v>
      </c>
      <c r="F17" t="s">
        <v>116</v>
      </c>
      <c r="G17">
        <v>27</v>
      </c>
      <c r="H17" t="s">
        <v>119</v>
      </c>
      <c r="I17">
        <v>28.81</v>
      </c>
      <c r="J17">
        <v>10717.32</v>
      </c>
      <c r="K17" t="s">
        <v>122</v>
      </c>
    </row>
    <row r="18" spans="1:11" hidden="1" x14ac:dyDescent="0.25">
      <c r="A18" t="s">
        <v>27</v>
      </c>
      <c r="B18" t="s">
        <v>77</v>
      </c>
      <c r="C18" t="s">
        <v>113</v>
      </c>
      <c r="D18">
        <v>99</v>
      </c>
      <c r="E18">
        <v>102</v>
      </c>
      <c r="F18" t="s">
        <v>118</v>
      </c>
      <c r="G18">
        <v>6</v>
      </c>
      <c r="H18" t="s">
        <v>121</v>
      </c>
      <c r="I18">
        <v>74.48</v>
      </c>
      <c r="J18">
        <v>7373.52</v>
      </c>
      <c r="K18" t="s">
        <v>123</v>
      </c>
    </row>
    <row r="19" spans="1:11" hidden="1" x14ac:dyDescent="0.25">
      <c r="A19" t="s">
        <v>28</v>
      </c>
      <c r="B19" t="s">
        <v>78</v>
      </c>
      <c r="C19" t="s">
        <v>113</v>
      </c>
      <c r="D19">
        <v>359</v>
      </c>
      <c r="E19">
        <v>179</v>
      </c>
      <c r="F19" t="s">
        <v>115</v>
      </c>
      <c r="G19">
        <v>72</v>
      </c>
      <c r="H19" t="s">
        <v>121</v>
      </c>
      <c r="I19">
        <v>181.83</v>
      </c>
      <c r="J19">
        <v>65276.97</v>
      </c>
      <c r="K19" t="s">
        <v>122</v>
      </c>
    </row>
    <row r="20" spans="1:11" hidden="1" x14ac:dyDescent="0.25">
      <c r="A20" t="s">
        <v>29</v>
      </c>
      <c r="B20" t="s">
        <v>79</v>
      </c>
      <c r="C20" t="s">
        <v>113</v>
      </c>
      <c r="D20">
        <v>151</v>
      </c>
      <c r="E20">
        <v>133</v>
      </c>
      <c r="F20" t="s">
        <v>118</v>
      </c>
      <c r="G20">
        <v>71</v>
      </c>
      <c r="H20" t="s">
        <v>120</v>
      </c>
      <c r="I20">
        <v>58.07</v>
      </c>
      <c r="J20">
        <v>8768.57</v>
      </c>
      <c r="K20" t="s">
        <v>122</v>
      </c>
    </row>
    <row r="21" spans="1:11" hidden="1" x14ac:dyDescent="0.25">
      <c r="A21" t="s">
        <v>30</v>
      </c>
      <c r="B21" t="s">
        <v>80</v>
      </c>
      <c r="C21" t="s">
        <v>113</v>
      </c>
      <c r="D21">
        <v>130</v>
      </c>
      <c r="E21">
        <v>141</v>
      </c>
      <c r="F21" t="s">
        <v>115</v>
      </c>
      <c r="G21">
        <v>11</v>
      </c>
      <c r="H21" t="s">
        <v>120</v>
      </c>
      <c r="I21">
        <v>131.30000000000001</v>
      </c>
      <c r="J21">
        <v>17069</v>
      </c>
      <c r="K21" t="s">
        <v>123</v>
      </c>
    </row>
    <row r="22" spans="1:11" hidden="1" x14ac:dyDescent="0.25">
      <c r="A22" t="s">
        <v>31</v>
      </c>
      <c r="B22" t="s">
        <v>81</v>
      </c>
      <c r="C22" t="s">
        <v>112</v>
      </c>
      <c r="D22">
        <v>149</v>
      </c>
      <c r="E22">
        <v>160</v>
      </c>
      <c r="F22" t="s">
        <v>117</v>
      </c>
      <c r="G22">
        <v>33</v>
      </c>
      <c r="H22" t="s">
        <v>121</v>
      </c>
      <c r="I22">
        <v>5.0999999999999996</v>
      </c>
      <c r="J22">
        <v>759.9</v>
      </c>
      <c r="K22" t="s">
        <v>123</v>
      </c>
    </row>
    <row r="23" spans="1:11" hidden="1" x14ac:dyDescent="0.25">
      <c r="A23" t="s">
        <v>32</v>
      </c>
      <c r="B23" t="s">
        <v>82</v>
      </c>
      <c r="C23" t="s">
        <v>113</v>
      </c>
      <c r="D23">
        <v>308</v>
      </c>
      <c r="E23">
        <v>57</v>
      </c>
      <c r="F23" t="s">
        <v>115</v>
      </c>
      <c r="G23">
        <v>32</v>
      </c>
      <c r="H23" t="s">
        <v>120</v>
      </c>
      <c r="I23">
        <v>73.75</v>
      </c>
      <c r="J23">
        <v>22715</v>
      </c>
      <c r="K23" t="s">
        <v>122</v>
      </c>
    </row>
    <row r="24" spans="1:11" hidden="1" x14ac:dyDescent="0.25">
      <c r="A24" t="s">
        <v>33</v>
      </c>
      <c r="B24" t="s">
        <v>83</v>
      </c>
      <c r="C24" t="s">
        <v>112</v>
      </c>
      <c r="D24">
        <v>257</v>
      </c>
      <c r="E24">
        <v>84</v>
      </c>
      <c r="F24" t="s">
        <v>116</v>
      </c>
      <c r="G24">
        <v>47</v>
      </c>
      <c r="H24" t="s">
        <v>121</v>
      </c>
      <c r="I24">
        <v>64.430000000000007</v>
      </c>
      <c r="J24">
        <v>16558.509999999998</v>
      </c>
      <c r="K24" t="s">
        <v>122</v>
      </c>
    </row>
    <row r="25" spans="1:11" hidden="1" x14ac:dyDescent="0.25">
      <c r="A25" t="s">
        <v>34</v>
      </c>
      <c r="B25" t="s">
        <v>84</v>
      </c>
      <c r="C25" t="s">
        <v>113</v>
      </c>
      <c r="D25">
        <v>343</v>
      </c>
      <c r="E25">
        <v>130</v>
      </c>
      <c r="F25" t="s">
        <v>116</v>
      </c>
      <c r="G25">
        <v>22</v>
      </c>
      <c r="H25" t="s">
        <v>119</v>
      </c>
      <c r="I25">
        <v>37.11</v>
      </c>
      <c r="J25">
        <v>12728.73</v>
      </c>
      <c r="K25" t="s">
        <v>122</v>
      </c>
    </row>
    <row r="26" spans="1:11" hidden="1" x14ac:dyDescent="0.25">
      <c r="A26" t="s">
        <v>35</v>
      </c>
      <c r="B26" t="s">
        <v>85</v>
      </c>
      <c r="C26" t="s">
        <v>112</v>
      </c>
      <c r="D26">
        <v>491</v>
      </c>
      <c r="E26">
        <v>99</v>
      </c>
      <c r="F26" t="s">
        <v>114</v>
      </c>
      <c r="G26">
        <v>61</v>
      </c>
      <c r="H26" t="s">
        <v>119</v>
      </c>
      <c r="I26">
        <v>109.15</v>
      </c>
      <c r="J26">
        <v>53592.65</v>
      </c>
      <c r="K26" t="s">
        <v>122</v>
      </c>
    </row>
    <row r="27" spans="1:11" hidden="1" x14ac:dyDescent="0.25">
      <c r="A27" t="s">
        <v>36</v>
      </c>
      <c r="B27" t="s">
        <v>86</v>
      </c>
      <c r="C27" t="s">
        <v>113</v>
      </c>
      <c r="D27">
        <v>413</v>
      </c>
      <c r="E27">
        <v>153</v>
      </c>
      <c r="F27" t="s">
        <v>115</v>
      </c>
      <c r="G27">
        <v>87</v>
      </c>
      <c r="H27" t="s">
        <v>119</v>
      </c>
      <c r="I27">
        <v>99.54</v>
      </c>
      <c r="J27">
        <v>41110.019999999997</v>
      </c>
      <c r="K27" t="s">
        <v>122</v>
      </c>
    </row>
    <row r="28" spans="1:11" hidden="1" x14ac:dyDescent="0.25">
      <c r="A28" t="s">
        <v>37</v>
      </c>
      <c r="B28" t="s">
        <v>87</v>
      </c>
      <c r="C28" t="s">
        <v>112</v>
      </c>
      <c r="D28">
        <v>293</v>
      </c>
      <c r="E28">
        <v>181</v>
      </c>
      <c r="F28" t="s">
        <v>115</v>
      </c>
      <c r="G28">
        <v>36</v>
      </c>
      <c r="H28" t="s">
        <v>120</v>
      </c>
      <c r="I28">
        <v>140.03</v>
      </c>
      <c r="J28">
        <v>41028.79</v>
      </c>
      <c r="K28" t="s">
        <v>122</v>
      </c>
    </row>
    <row r="29" spans="1:11" hidden="1" x14ac:dyDescent="0.25">
      <c r="A29" t="s">
        <v>38</v>
      </c>
      <c r="B29" t="s">
        <v>88</v>
      </c>
      <c r="C29" t="s">
        <v>113</v>
      </c>
      <c r="D29">
        <v>385</v>
      </c>
      <c r="E29">
        <v>51</v>
      </c>
      <c r="F29" t="s">
        <v>118</v>
      </c>
      <c r="G29">
        <v>43</v>
      </c>
      <c r="H29" t="s">
        <v>121</v>
      </c>
      <c r="I29">
        <v>57.54</v>
      </c>
      <c r="J29">
        <v>22152.9</v>
      </c>
      <c r="K29" t="s">
        <v>122</v>
      </c>
    </row>
    <row r="30" spans="1:11" x14ac:dyDescent="0.25">
      <c r="A30" t="s">
        <v>39</v>
      </c>
      <c r="B30" t="s">
        <v>89</v>
      </c>
      <c r="C30" t="s">
        <v>111</v>
      </c>
      <c r="D30">
        <v>191</v>
      </c>
      <c r="E30">
        <v>183</v>
      </c>
      <c r="F30" t="s">
        <v>117</v>
      </c>
      <c r="G30">
        <v>85</v>
      </c>
      <c r="H30" t="s">
        <v>119</v>
      </c>
      <c r="I30">
        <v>52.6</v>
      </c>
      <c r="J30">
        <v>10046.6</v>
      </c>
      <c r="K30" t="s">
        <v>122</v>
      </c>
    </row>
    <row r="31" spans="1:11" hidden="1" x14ac:dyDescent="0.25">
      <c r="A31" t="s">
        <v>40</v>
      </c>
      <c r="B31" t="s">
        <v>90</v>
      </c>
      <c r="C31" t="s">
        <v>113</v>
      </c>
      <c r="D31">
        <v>443</v>
      </c>
      <c r="E31">
        <v>103</v>
      </c>
      <c r="F31" t="s">
        <v>116</v>
      </c>
      <c r="G31">
        <v>34</v>
      </c>
      <c r="H31" t="s">
        <v>120</v>
      </c>
      <c r="I31">
        <v>37.82</v>
      </c>
      <c r="J31">
        <v>16754.259999999998</v>
      </c>
      <c r="K31" t="s">
        <v>122</v>
      </c>
    </row>
    <row r="32" spans="1:11" x14ac:dyDescent="0.25">
      <c r="A32" t="s">
        <v>41</v>
      </c>
      <c r="B32" t="s">
        <v>91</v>
      </c>
      <c r="C32" t="s">
        <v>111</v>
      </c>
      <c r="D32">
        <v>276</v>
      </c>
      <c r="E32">
        <v>155</v>
      </c>
      <c r="F32" t="s">
        <v>116</v>
      </c>
      <c r="G32">
        <v>64</v>
      </c>
      <c r="H32" t="s">
        <v>119</v>
      </c>
      <c r="I32">
        <v>47.66</v>
      </c>
      <c r="J32">
        <v>13154.16</v>
      </c>
      <c r="K32" t="s">
        <v>122</v>
      </c>
    </row>
    <row r="33" spans="1:11" hidden="1" x14ac:dyDescent="0.25">
      <c r="A33" t="s">
        <v>42</v>
      </c>
      <c r="B33" t="s">
        <v>92</v>
      </c>
      <c r="C33" t="s">
        <v>113</v>
      </c>
      <c r="D33">
        <v>160</v>
      </c>
      <c r="E33">
        <v>53</v>
      </c>
      <c r="F33" t="s">
        <v>116</v>
      </c>
      <c r="G33">
        <v>46</v>
      </c>
      <c r="H33" t="s">
        <v>120</v>
      </c>
      <c r="I33">
        <v>113.83</v>
      </c>
      <c r="J33">
        <v>18212.8</v>
      </c>
      <c r="K33" t="s">
        <v>122</v>
      </c>
    </row>
    <row r="34" spans="1:11" x14ac:dyDescent="0.25">
      <c r="A34" t="s">
        <v>43</v>
      </c>
      <c r="B34" t="s">
        <v>93</v>
      </c>
      <c r="C34" t="s">
        <v>111</v>
      </c>
      <c r="D34">
        <v>459</v>
      </c>
      <c r="E34">
        <v>103</v>
      </c>
      <c r="F34" t="s">
        <v>118</v>
      </c>
      <c r="G34">
        <v>77</v>
      </c>
      <c r="H34" t="s">
        <v>120</v>
      </c>
      <c r="I34">
        <v>83.75</v>
      </c>
      <c r="J34">
        <v>38441.25</v>
      </c>
      <c r="K34" t="s">
        <v>122</v>
      </c>
    </row>
    <row r="35" spans="1:11" x14ac:dyDescent="0.25">
      <c r="A35" t="s">
        <v>44</v>
      </c>
      <c r="B35" t="s">
        <v>94</v>
      </c>
      <c r="C35" t="s">
        <v>111</v>
      </c>
      <c r="D35">
        <v>313</v>
      </c>
      <c r="E35">
        <v>195</v>
      </c>
      <c r="F35" t="s">
        <v>118</v>
      </c>
      <c r="G35">
        <v>2</v>
      </c>
      <c r="H35" t="s">
        <v>121</v>
      </c>
      <c r="I35">
        <v>17.649999999999999</v>
      </c>
      <c r="J35">
        <v>5524.45</v>
      </c>
      <c r="K35" t="s">
        <v>122</v>
      </c>
    </row>
    <row r="36" spans="1:11" hidden="1" x14ac:dyDescent="0.25">
      <c r="A36" t="s">
        <v>45</v>
      </c>
      <c r="B36" t="s">
        <v>95</v>
      </c>
      <c r="C36" t="s">
        <v>112</v>
      </c>
      <c r="D36">
        <v>21</v>
      </c>
      <c r="E36">
        <v>93</v>
      </c>
      <c r="F36" t="s">
        <v>115</v>
      </c>
      <c r="G36">
        <v>0</v>
      </c>
      <c r="H36" t="s">
        <v>119</v>
      </c>
      <c r="I36">
        <v>54.51</v>
      </c>
      <c r="J36">
        <v>1144.71</v>
      </c>
      <c r="K36" t="s">
        <v>123</v>
      </c>
    </row>
    <row r="37" spans="1:11" x14ac:dyDescent="0.25">
      <c r="A37" t="s">
        <v>46</v>
      </c>
      <c r="B37" t="s">
        <v>96</v>
      </c>
      <c r="C37" t="s">
        <v>111</v>
      </c>
      <c r="D37">
        <v>252</v>
      </c>
      <c r="E37">
        <v>63</v>
      </c>
      <c r="F37" t="s">
        <v>117</v>
      </c>
      <c r="G37">
        <v>4</v>
      </c>
      <c r="H37" t="s">
        <v>119</v>
      </c>
      <c r="I37">
        <v>53.14</v>
      </c>
      <c r="J37">
        <v>13391.28</v>
      </c>
      <c r="K37" t="s">
        <v>122</v>
      </c>
    </row>
    <row r="38" spans="1:11" x14ac:dyDescent="0.25">
      <c r="A38" t="s">
        <v>47</v>
      </c>
      <c r="B38" t="s">
        <v>97</v>
      </c>
      <c r="C38" t="s">
        <v>111</v>
      </c>
      <c r="D38">
        <v>235</v>
      </c>
      <c r="E38">
        <v>144</v>
      </c>
      <c r="F38" t="s">
        <v>116</v>
      </c>
      <c r="G38">
        <v>89</v>
      </c>
      <c r="H38" t="s">
        <v>120</v>
      </c>
      <c r="I38">
        <v>140.78</v>
      </c>
      <c r="J38">
        <v>33083.300000000003</v>
      </c>
      <c r="K38" t="s">
        <v>122</v>
      </c>
    </row>
    <row r="39" spans="1:11" hidden="1" x14ac:dyDescent="0.25">
      <c r="A39" t="s">
        <v>48</v>
      </c>
      <c r="B39" t="s">
        <v>98</v>
      </c>
      <c r="C39" t="s">
        <v>112</v>
      </c>
      <c r="D39">
        <v>344</v>
      </c>
      <c r="E39">
        <v>97</v>
      </c>
      <c r="F39" t="s">
        <v>117</v>
      </c>
      <c r="G39">
        <v>13</v>
      </c>
      <c r="H39" t="s">
        <v>120</v>
      </c>
      <c r="I39">
        <v>143.88999999999999</v>
      </c>
      <c r="J39">
        <v>49498.16</v>
      </c>
      <c r="K39" t="s">
        <v>122</v>
      </c>
    </row>
    <row r="40" spans="1:11" x14ac:dyDescent="0.25">
      <c r="A40" t="s">
        <v>49</v>
      </c>
      <c r="B40" t="s">
        <v>99</v>
      </c>
      <c r="C40" t="s">
        <v>111</v>
      </c>
      <c r="D40">
        <v>48</v>
      </c>
      <c r="E40">
        <v>64</v>
      </c>
      <c r="F40" t="s">
        <v>118</v>
      </c>
      <c r="G40">
        <v>26</v>
      </c>
      <c r="H40" t="s">
        <v>120</v>
      </c>
      <c r="I40">
        <v>33.880000000000003</v>
      </c>
      <c r="J40">
        <v>1626.24</v>
      </c>
      <c r="K40" t="s">
        <v>123</v>
      </c>
    </row>
    <row r="41" spans="1:11" hidden="1" x14ac:dyDescent="0.25">
      <c r="A41" t="s">
        <v>50</v>
      </c>
      <c r="B41" t="s">
        <v>100</v>
      </c>
      <c r="C41" t="s">
        <v>113</v>
      </c>
      <c r="D41">
        <v>474</v>
      </c>
      <c r="E41">
        <v>89</v>
      </c>
      <c r="F41" t="s">
        <v>116</v>
      </c>
      <c r="G41">
        <v>8</v>
      </c>
      <c r="H41" t="s">
        <v>120</v>
      </c>
      <c r="I41">
        <v>199.56</v>
      </c>
      <c r="J41">
        <v>94591.44</v>
      </c>
      <c r="K41" t="s">
        <v>122</v>
      </c>
    </row>
    <row r="42" spans="1:11" hidden="1" x14ac:dyDescent="0.25">
      <c r="A42" t="s">
        <v>51</v>
      </c>
      <c r="B42" t="s">
        <v>101</v>
      </c>
      <c r="C42" t="s">
        <v>113</v>
      </c>
      <c r="D42">
        <v>58</v>
      </c>
      <c r="E42">
        <v>131</v>
      </c>
      <c r="F42" t="s">
        <v>115</v>
      </c>
      <c r="G42">
        <v>78</v>
      </c>
      <c r="H42" t="s">
        <v>119</v>
      </c>
      <c r="I42">
        <v>57.02</v>
      </c>
      <c r="J42">
        <v>3307.16</v>
      </c>
      <c r="K42" t="s">
        <v>123</v>
      </c>
    </row>
    <row r="43" spans="1:11" hidden="1" x14ac:dyDescent="0.25">
      <c r="A43" t="s">
        <v>52</v>
      </c>
      <c r="B43" t="s">
        <v>102</v>
      </c>
      <c r="C43" t="s">
        <v>113</v>
      </c>
      <c r="D43">
        <v>169</v>
      </c>
      <c r="E43">
        <v>160</v>
      </c>
      <c r="F43" t="s">
        <v>116</v>
      </c>
      <c r="G43">
        <v>14</v>
      </c>
      <c r="H43" t="s">
        <v>121</v>
      </c>
      <c r="I43">
        <v>195.44</v>
      </c>
      <c r="J43">
        <v>33029.360000000001</v>
      </c>
      <c r="K43" t="s">
        <v>122</v>
      </c>
    </row>
    <row r="44" spans="1:11" x14ac:dyDescent="0.25">
      <c r="A44" t="s">
        <v>53</v>
      </c>
      <c r="B44" t="s">
        <v>103</v>
      </c>
      <c r="C44" t="s">
        <v>111</v>
      </c>
      <c r="D44">
        <v>475</v>
      </c>
      <c r="E44">
        <v>102</v>
      </c>
      <c r="F44" t="s">
        <v>115</v>
      </c>
      <c r="G44">
        <v>89</v>
      </c>
      <c r="H44" t="s">
        <v>119</v>
      </c>
      <c r="I44">
        <v>85.15</v>
      </c>
      <c r="J44">
        <v>40446.25</v>
      </c>
      <c r="K44" t="s">
        <v>122</v>
      </c>
    </row>
    <row r="45" spans="1:11" hidden="1" x14ac:dyDescent="0.25">
      <c r="A45" t="s">
        <v>54</v>
      </c>
      <c r="B45" t="s">
        <v>104</v>
      </c>
      <c r="C45" t="s">
        <v>113</v>
      </c>
      <c r="D45">
        <v>187</v>
      </c>
      <c r="E45">
        <v>73</v>
      </c>
      <c r="F45" t="s">
        <v>116</v>
      </c>
      <c r="G45">
        <v>41</v>
      </c>
      <c r="H45" t="s">
        <v>121</v>
      </c>
      <c r="I45">
        <v>11.44</v>
      </c>
      <c r="J45">
        <v>2139.2800000000002</v>
      </c>
      <c r="K45" t="s">
        <v>122</v>
      </c>
    </row>
    <row r="46" spans="1:11" hidden="1" x14ac:dyDescent="0.25">
      <c r="A46" t="s">
        <v>55</v>
      </c>
      <c r="B46" t="s">
        <v>105</v>
      </c>
      <c r="C46" t="s">
        <v>113</v>
      </c>
      <c r="D46">
        <v>463</v>
      </c>
      <c r="E46">
        <v>173</v>
      </c>
      <c r="F46" t="s">
        <v>117</v>
      </c>
      <c r="G46">
        <v>76</v>
      </c>
      <c r="H46" t="s">
        <v>121</v>
      </c>
      <c r="I46">
        <v>72.290000000000006</v>
      </c>
      <c r="J46">
        <v>33470.269999999997</v>
      </c>
      <c r="K46" t="s">
        <v>122</v>
      </c>
    </row>
    <row r="47" spans="1:11" x14ac:dyDescent="0.25">
      <c r="A47" t="s">
        <v>56</v>
      </c>
      <c r="B47" t="s">
        <v>106</v>
      </c>
      <c r="C47" t="s">
        <v>111</v>
      </c>
      <c r="D47">
        <v>270</v>
      </c>
      <c r="E47">
        <v>90</v>
      </c>
      <c r="F47" t="s">
        <v>114</v>
      </c>
      <c r="G47">
        <v>50</v>
      </c>
      <c r="H47" t="s">
        <v>119</v>
      </c>
      <c r="I47">
        <v>128.69999999999999</v>
      </c>
      <c r="J47">
        <v>34749</v>
      </c>
      <c r="K47" t="s">
        <v>122</v>
      </c>
    </row>
    <row r="48" spans="1:11" hidden="1" x14ac:dyDescent="0.25">
      <c r="A48" t="s">
        <v>57</v>
      </c>
      <c r="B48" t="s">
        <v>107</v>
      </c>
      <c r="C48" t="s">
        <v>112</v>
      </c>
      <c r="D48">
        <v>189</v>
      </c>
      <c r="E48">
        <v>64</v>
      </c>
      <c r="F48" t="s">
        <v>114</v>
      </c>
      <c r="G48">
        <v>62</v>
      </c>
      <c r="H48" t="s">
        <v>119</v>
      </c>
      <c r="I48">
        <v>137.74</v>
      </c>
      <c r="J48">
        <v>26032.86</v>
      </c>
      <c r="K48" t="s">
        <v>122</v>
      </c>
    </row>
    <row r="49" spans="1:11" hidden="1" x14ac:dyDescent="0.25">
      <c r="A49" t="s">
        <v>58</v>
      </c>
      <c r="B49" t="s">
        <v>108</v>
      </c>
      <c r="C49" t="s">
        <v>113</v>
      </c>
      <c r="D49">
        <v>445</v>
      </c>
      <c r="E49">
        <v>94</v>
      </c>
      <c r="F49" t="s">
        <v>115</v>
      </c>
      <c r="G49">
        <v>51</v>
      </c>
      <c r="H49" t="s">
        <v>121</v>
      </c>
      <c r="I49">
        <v>108.53</v>
      </c>
      <c r="J49">
        <v>48295.85</v>
      </c>
      <c r="K49" t="s">
        <v>122</v>
      </c>
    </row>
    <row r="50" spans="1:11" hidden="1" x14ac:dyDescent="0.25">
      <c r="A50" t="s">
        <v>59</v>
      </c>
      <c r="B50" t="s">
        <v>109</v>
      </c>
      <c r="C50" t="s">
        <v>113</v>
      </c>
      <c r="D50">
        <v>174</v>
      </c>
      <c r="E50">
        <v>114</v>
      </c>
      <c r="F50" t="s">
        <v>115</v>
      </c>
      <c r="G50">
        <v>3</v>
      </c>
      <c r="H50" t="s">
        <v>120</v>
      </c>
      <c r="I50">
        <v>92.32</v>
      </c>
      <c r="J50">
        <v>16063.68</v>
      </c>
      <c r="K50" t="s">
        <v>122</v>
      </c>
    </row>
    <row r="51" spans="1:11" hidden="1" x14ac:dyDescent="0.25">
      <c r="A51" t="s">
        <v>60</v>
      </c>
      <c r="B51" t="s">
        <v>110</v>
      </c>
      <c r="C51" t="s">
        <v>112</v>
      </c>
      <c r="D51">
        <v>445</v>
      </c>
      <c r="E51">
        <v>138</v>
      </c>
      <c r="F51" t="s">
        <v>115</v>
      </c>
      <c r="G51">
        <v>22</v>
      </c>
      <c r="H51" t="s">
        <v>119</v>
      </c>
      <c r="I51">
        <v>112.81</v>
      </c>
      <c r="J51">
        <v>50200.45</v>
      </c>
      <c r="K51" t="s">
        <v>122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CF8D-7D04-4664-A8FA-403467DFC2E1}">
  <sheetPr>
    <tabColor theme="4"/>
  </sheetPr>
  <dimension ref="A3:B7"/>
  <sheetViews>
    <sheetView tabSelected="1" workbookViewId="0">
      <selection activeCell="F30" sqref="F30"/>
    </sheetView>
  </sheetViews>
  <sheetFormatPr defaultRowHeight="15" x14ac:dyDescent="0.25"/>
  <cols>
    <col min="1" max="1" width="13.42578125" customWidth="1"/>
    <col min="2" max="2" width="24.85546875" customWidth="1"/>
  </cols>
  <sheetData>
    <row r="3" spans="1:2" x14ac:dyDescent="0.25">
      <c r="A3" s="3" t="s">
        <v>130</v>
      </c>
      <c r="B3" t="s">
        <v>132</v>
      </c>
    </row>
    <row r="4" spans="1:2" x14ac:dyDescent="0.25">
      <c r="A4" s="4" t="s">
        <v>111</v>
      </c>
      <c r="B4" s="7">
        <v>4062</v>
      </c>
    </row>
    <row r="5" spans="1:2" x14ac:dyDescent="0.25">
      <c r="A5" s="4" t="s">
        <v>112</v>
      </c>
      <c r="B5">
        <v>3832</v>
      </c>
    </row>
    <row r="6" spans="1:2" x14ac:dyDescent="0.25">
      <c r="A6" s="4" t="s">
        <v>113</v>
      </c>
      <c r="B6">
        <v>5265</v>
      </c>
    </row>
    <row r="7" spans="1:2" x14ac:dyDescent="0.25">
      <c r="A7" s="4" t="s">
        <v>131</v>
      </c>
      <c r="B7">
        <v>13159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02938-A141-4654-841D-68BC87C7B32E}">
  <sheetPr>
    <tabColor theme="4"/>
  </sheetPr>
  <dimension ref="A3:B9"/>
  <sheetViews>
    <sheetView workbookViewId="0">
      <selection activeCell="H25" sqref="H25"/>
    </sheetView>
  </sheetViews>
  <sheetFormatPr defaultRowHeight="15" x14ac:dyDescent="0.25"/>
  <cols>
    <col min="1" max="1" width="13.140625" customWidth="1"/>
    <col min="2" max="2" width="18.42578125" customWidth="1"/>
  </cols>
  <sheetData>
    <row r="3" spans="1:2" x14ac:dyDescent="0.25">
      <c r="A3" s="3" t="s">
        <v>130</v>
      </c>
      <c r="B3" t="s">
        <v>133</v>
      </c>
    </row>
    <row r="4" spans="1:2" x14ac:dyDescent="0.25">
      <c r="A4" s="4" t="s">
        <v>114</v>
      </c>
      <c r="B4" s="5">
        <v>126906.23</v>
      </c>
    </row>
    <row r="5" spans="1:2" x14ac:dyDescent="0.25">
      <c r="A5" s="4" t="s">
        <v>117</v>
      </c>
      <c r="B5" s="5">
        <v>138153.81</v>
      </c>
    </row>
    <row r="6" spans="1:2" x14ac:dyDescent="0.25">
      <c r="A6" s="4" t="s">
        <v>118</v>
      </c>
      <c r="B6" s="5">
        <v>225000.32000000001</v>
      </c>
    </row>
    <row r="7" spans="1:2" x14ac:dyDescent="0.25">
      <c r="A7" s="4" t="s">
        <v>116</v>
      </c>
      <c r="B7" s="5">
        <v>357090.18000000005</v>
      </c>
    </row>
    <row r="8" spans="1:2" x14ac:dyDescent="0.25">
      <c r="A8" s="4" t="s">
        <v>115</v>
      </c>
      <c r="B8" s="5">
        <v>420602.05999999994</v>
      </c>
    </row>
    <row r="9" spans="1:2" x14ac:dyDescent="0.25">
      <c r="A9" s="4" t="s">
        <v>131</v>
      </c>
      <c r="B9" s="5">
        <v>1267752.6000000001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53F13-D497-43EC-A20D-D7E7C67E083B}">
  <sheetPr>
    <tabColor theme="4"/>
  </sheetPr>
  <dimension ref="A1:K16"/>
  <sheetViews>
    <sheetView workbookViewId="0">
      <selection activeCell="E17" sqref="E17"/>
    </sheetView>
  </sheetViews>
  <sheetFormatPr defaultRowHeight="15" x14ac:dyDescent="0.25"/>
  <cols>
    <col min="1" max="1" width="9.7109375" customWidth="1"/>
    <col min="2" max="2" width="16.5703125" customWidth="1"/>
    <col min="3" max="3" width="12.85546875" customWidth="1"/>
    <col min="4" max="4" width="20.42578125" customWidth="1"/>
    <col min="5" max="5" width="16.28515625" customWidth="1"/>
    <col min="6" max="6" width="17.140625" customWidth="1"/>
    <col min="7" max="7" width="16.7109375" customWidth="1"/>
    <col min="8" max="8" width="19.85546875" customWidth="1"/>
    <col min="9" max="9" width="12" customWidth="1"/>
    <col min="10" max="10" width="13.85546875" customWidth="1"/>
    <col min="11" max="11" width="14.42578125" customWidth="1"/>
  </cols>
  <sheetData>
    <row r="1" spans="1:11" x14ac:dyDescent="0.25">
      <c r="A1" s="2" t="s">
        <v>136</v>
      </c>
    </row>
    <row r="3" spans="1:11" x14ac:dyDescent="0.25">
      <c r="A3" t="s">
        <v>0</v>
      </c>
      <c r="B3" t="s">
        <v>1</v>
      </c>
      <c r="C3" t="s">
        <v>2</v>
      </c>
      <c r="D3" t="s">
        <v>3</v>
      </c>
      <c r="E3" t="s">
        <v>4</v>
      </c>
      <c r="F3" t="s">
        <v>5</v>
      </c>
      <c r="G3" t="s">
        <v>6</v>
      </c>
      <c r="H3" t="s">
        <v>7</v>
      </c>
      <c r="I3" t="s">
        <v>8</v>
      </c>
      <c r="J3" t="s">
        <v>9</v>
      </c>
      <c r="K3" t="s">
        <v>10</v>
      </c>
    </row>
    <row r="4" spans="1:11" x14ac:dyDescent="0.25">
      <c r="A4" t="s">
        <v>16</v>
      </c>
      <c r="B4" t="s">
        <v>66</v>
      </c>
      <c r="C4" t="s">
        <v>112</v>
      </c>
      <c r="D4">
        <v>71</v>
      </c>
      <c r="E4">
        <v>100</v>
      </c>
      <c r="F4" t="s">
        <v>115</v>
      </c>
      <c r="G4">
        <v>87</v>
      </c>
      <c r="H4" t="s">
        <v>121</v>
      </c>
      <c r="I4">
        <v>140.47999999999999</v>
      </c>
      <c r="J4">
        <v>9974.08</v>
      </c>
      <c r="K4" t="s">
        <v>123</v>
      </c>
    </row>
    <row r="5" spans="1:11" x14ac:dyDescent="0.25">
      <c r="A5" t="s">
        <v>19</v>
      </c>
      <c r="B5" t="s">
        <v>69</v>
      </c>
      <c r="C5" t="s">
        <v>113</v>
      </c>
      <c r="D5">
        <v>102</v>
      </c>
      <c r="E5">
        <v>122</v>
      </c>
      <c r="F5" t="s">
        <v>116</v>
      </c>
      <c r="G5">
        <v>80</v>
      </c>
      <c r="H5" t="s">
        <v>121</v>
      </c>
      <c r="I5">
        <v>62.65</v>
      </c>
      <c r="J5">
        <v>6390.3</v>
      </c>
      <c r="K5" t="s">
        <v>123</v>
      </c>
    </row>
    <row r="6" spans="1:11" x14ac:dyDescent="0.25">
      <c r="A6" t="s">
        <v>24</v>
      </c>
      <c r="B6" t="s">
        <v>74</v>
      </c>
      <c r="C6" t="s">
        <v>112</v>
      </c>
      <c r="D6">
        <v>458</v>
      </c>
      <c r="E6">
        <v>63</v>
      </c>
      <c r="F6" t="s">
        <v>118</v>
      </c>
      <c r="G6">
        <v>4</v>
      </c>
      <c r="H6" t="s">
        <v>121</v>
      </c>
      <c r="I6">
        <v>177.24</v>
      </c>
      <c r="J6">
        <v>81175.92</v>
      </c>
      <c r="K6" t="s">
        <v>122</v>
      </c>
    </row>
    <row r="7" spans="1:11" x14ac:dyDescent="0.25">
      <c r="A7" t="s">
        <v>27</v>
      </c>
      <c r="B7" t="s">
        <v>77</v>
      </c>
      <c r="C7" t="s">
        <v>113</v>
      </c>
      <c r="D7">
        <v>99</v>
      </c>
      <c r="E7">
        <v>102</v>
      </c>
      <c r="F7" t="s">
        <v>118</v>
      </c>
      <c r="G7">
        <v>6</v>
      </c>
      <c r="H7" t="s">
        <v>121</v>
      </c>
      <c r="I7">
        <v>74.48</v>
      </c>
      <c r="J7">
        <v>7373.52</v>
      </c>
      <c r="K7" t="s">
        <v>123</v>
      </c>
    </row>
    <row r="8" spans="1:11" x14ac:dyDescent="0.25">
      <c r="A8" t="s">
        <v>28</v>
      </c>
      <c r="B8" t="s">
        <v>78</v>
      </c>
      <c r="C8" t="s">
        <v>113</v>
      </c>
      <c r="D8">
        <v>359</v>
      </c>
      <c r="E8">
        <v>179</v>
      </c>
      <c r="F8" t="s">
        <v>115</v>
      </c>
      <c r="G8">
        <v>72</v>
      </c>
      <c r="H8" t="s">
        <v>121</v>
      </c>
      <c r="I8">
        <v>181.83</v>
      </c>
      <c r="J8">
        <v>65276.97</v>
      </c>
      <c r="K8" t="s">
        <v>122</v>
      </c>
    </row>
    <row r="9" spans="1:11" x14ac:dyDescent="0.25">
      <c r="A9" t="s">
        <v>31</v>
      </c>
      <c r="B9" t="s">
        <v>81</v>
      </c>
      <c r="C9" t="s">
        <v>112</v>
      </c>
      <c r="D9">
        <v>149</v>
      </c>
      <c r="E9">
        <v>160</v>
      </c>
      <c r="F9" t="s">
        <v>117</v>
      </c>
      <c r="G9">
        <v>33</v>
      </c>
      <c r="H9" t="s">
        <v>121</v>
      </c>
      <c r="I9">
        <v>5.0999999999999996</v>
      </c>
      <c r="J9">
        <v>759.9</v>
      </c>
      <c r="K9" t="s">
        <v>123</v>
      </c>
    </row>
    <row r="10" spans="1:11" x14ac:dyDescent="0.25">
      <c r="A10" t="s">
        <v>33</v>
      </c>
      <c r="B10" t="s">
        <v>83</v>
      </c>
      <c r="C10" t="s">
        <v>112</v>
      </c>
      <c r="D10">
        <v>257</v>
      </c>
      <c r="E10">
        <v>84</v>
      </c>
      <c r="F10" t="s">
        <v>116</v>
      </c>
      <c r="G10">
        <v>47</v>
      </c>
      <c r="H10" t="s">
        <v>121</v>
      </c>
      <c r="I10">
        <v>64.430000000000007</v>
      </c>
      <c r="J10">
        <v>16558.509999999998</v>
      </c>
      <c r="K10" t="s">
        <v>122</v>
      </c>
    </row>
    <row r="11" spans="1:11" x14ac:dyDescent="0.25">
      <c r="A11" t="s">
        <v>38</v>
      </c>
      <c r="B11" t="s">
        <v>88</v>
      </c>
      <c r="C11" t="s">
        <v>113</v>
      </c>
      <c r="D11">
        <v>385</v>
      </c>
      <c r="E11">
        <v>51</v>
      </c>
      <c r="F11" t="s">
        <v>118</v>
      </c>
      <c r="G11">
        <v>43</v>
      </c>
      <c r="H11" t="s">
        <v>121</v>
      </c>
      <c r="I11">
        <v>57.54</v>
      </c>
      <c r="J11">
        <v>22152.9</v>
      </c>
      <c r="K11" t="s">
        <v>122</v>
      </c>
    </row>
    <row r="12" spans="1:11" x14ac:dyDescent="0.25">
      <c r="A12" t="s">
        <v>44</v>
      </c>
      <c r="B12" t="s">
        <v>94</v>
      </c>
      <c r="C12" t="s">
        <v>111</v>
      </c>
      <c r="D12">
        <v>313</v>
      </c>
      <c r="E12">
        <v>195</v>
      </c>
      <c r="F12" t="s">
        <v>118</v>
      </c>
      <c r="G12">
        <v>2</v>
      </c>
      <c r="H12" t="s">
        <v>121</v>
      </c>
      <c r="I12">
        <v>17.649999999999999</v>
      </c>
      <c r="J12">
        <v>5524.45</v>
      </c>
      <c r="K12" t="s">
        <v>122</v>
      </c>
    </row>
    <row r="13" spans="1:11" x14ac:dyDescent="0.25">
      <c r="A13" t="s">
        <v>52</v>
      </c>
      <c r="B13" t="s">
        <v>102</v>
      </c>
      <c r="C13" t="s">
        <v>113</v>
      </c>
      <c r="D13">
        <v>169</v>
      </c>
      <c r="E13">
        <v>160</v>
      </c>
      <c r="F13" t="s">
        <v>116</v>
      </c>
      <c r="G13">
        <v>14</v>
      </c>
      <c r="H13" t="s">
        <v>121</v>
      </c>
      <c r="I13">
        <v>195.44</v>
      </c>
      <c r="J13">
        <v>33029.360000000001</v>
      </c>
      <c r="K13" t="s">
        <v>122</v>
      </c>
    </row>
    <row r="14" spans="1:11" x14ac:dyDescent="0.25">
      <c r="A14" t="s">
        <v>54</v>
      </c>
      <c r="B14" t="s">
        <v>104</v>
      </c>
      <c r="C14" t="s">
        <v>113</v>
      </c>
      <c r="D14">
        <v>187</v>
      </c>
      <c r="E14">
        <v>73</v>
      </c>
      <c r="F14" t="s">
        <v>116</v>
      </c>
      <c r="G14">
        <v>41</v>
      </c>
      <c r="H14" t="s">
        <v>121</v>
      </c>
      <c r="I14">
        <v>11.44</v>
      </c>
      <c r="J14">
        <v>2139.2800000000002</v>
      </c>
      <c r="K14" t="s">
        <v>122</v>
      </c>
    </row>
    <row r="15" spans="1:11" x14ac:dyDescent="0.25">
      <c r="A15" t="s">
        <v>55</v>
      </c>
      <c r="B15" t="s">
        <v>105</v>
      </c>
      <c r="C15" t="s">
        <v>113</v>
      </c>
      <c r="D15">
        <v>463</v>
      </c>
      <c r="E15">
        <v>173</v>
      </c>
      <c r="F15" t="s">
        <v>117</v>
      </c>
      <c r="G15">
        <v>76</v>
      </c>
      <c r="H15" t="s">
        <v>121</v>
      </c>
      <c r="I15">
        <v>72.290000000000006</v>
      </c>
      <c r="J15">
        <v>33470.269999999997</v>
      </c>
      <c r="K15" t="s">
        <v>122</v>
      </c>
    </row>
    <row r="16" spans="1:11" x14ac:dyDescent="0.25">
      <c r="A16" t="s">
        <v>58</v>
      </c>
      <c r="B16" t="s">
        <v>108</v>
      </c>
      <c r="C16" t="s">
        <v>113</v>
      </c>
      <c r="D16">
        <v>445</v>
      </c>
      <c r="E16">
        <v>94</v>
      </c>
      <c r="F16" t="s">
        <v>115</v>
      </c>
      <c r="G16">
        <v>51</v>
      </c>
      <c r="H16" t="s">
        <v>121</v>
      </c>
      <c r="I16">
        <v>108.53</v>
      </c>
      <c r="J16">
        <v>48295.85</v>
      </c>
      <c r="K16" t="s">
        <v>122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5CC3E-86B3-4B1E-97AE-0BE4D0717A68}">
  <sheetPr>
    <tabColor theme="4"/>
  </sheetPr>
  <dimension ref="A3:B6"/>
  <sheetViews>
    <sheetView workbookViewId="0">
      <selection activeCell="G8" sqref="G8"/>
    </sheetView>
  </sheetViews>
  <sheetFormatPr defaultRowHeight="15" x14ac:dyDescent="0.25"/>
  <cols>
    <col min="1" max="1" width="15.140625" customWidth="1"/>
    <col min="2" max="2" width="15.5703125" customWidth="1"/>
  </cols>
  <sheetData>
    <row r="3" spans="1:2" x14ac:dyDescent="0.25">
      <c r="A3" s="3" t="s">
        <v>135</v>
      </c>
      <c r="B3" t="s">
        <v>134</v>
      </c>
    </row>
    <row r="4" spans="1:2" x14ac:dyDescent="0.25">
      <c r="A4" s="4" t="s">
        <v>120</v>
      </c>
      <c r="B4" s="8">
        <v>19</v>
      </c>
    </row>
    <row r="5" spans="1:2" x14ac:dyDescent="0.25">
      <c r="A5" s="4" t="s">
        <v>119</v>
      </c>
      <c r="B5" s="8">
        <v>18</v>
      </c>
    </row>
    <row r="6" spans="1:2" x14ac:dyDescent="0.25">
      <c r="A6" s="4" t="s">
        <v>121</v>
      </c>
      <c r="B6" s="8">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6A70-76DA-43EC-B782-9B5F3CD82760}">
  <sheetPr>
    <tabColor theme="4"/>
  </sheetPr>
  <dimension ref="A3:B7"/>
  <sheetViews>
    <sheetView workbookViewId="0">
      <selection activeCell="I27" sqref="I27"/>
    </sheetView>
  </sheetViews>
  <sheetFormatPr defaultRowHeight="15" x14ac:dyDescent="0.25"/>
  <cols>
    <col min="1" max="1" width="13.140625" customWidth="1"/>
    <col min="2" max="2" width="18.42578125" customWidth="1"/>
  </cols>
  <sheetData>
    <row r="3" spans="1:2" x14ac:dyDescent="0.25">
      <c r="A3" s="3" t="s">
        <v>130</v>
      </c>
      <c r="B3" t="s">
        <v>133</v>
      </c>
    </row>
    <row r="4" spans="1:2" x14ac:dyDescent="0.25">
      <c r="A4" s="4" t="s">
        <v>111</v>
      </c>
      <c r="B4" s="5">
        <v>311771.14</v>
      </c>
    </row>
    <row r="5" spans="1:2" x14ac:dyDescent="0.25">
      <c r="A5" s="4" t="s">
        <v>112</v>
      </c>
      <c r="B5" s="5">
        <v>443128.23000000004</v>
      </c>
    </row>
    <row r="6" spans="1:2" x14ac:dyDescent="0.25">
      <c r="A6" s="4" t="s">
        <v>113</v>
      </c>
      <c r="B6" s="5">
        <v>512853.23</v>
      </c>
    </row>
    <row r="7" spans="1:2" x14ac:dyDescent="0.25">
      <c r="A7" s="4" t="s">
        <v>131</v>
      </c>
      <c r="B7" s="5">
        <v>1267752.6000000001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 Overview</vt:lpstr>
      <vt:lpstr>Dashboard</vt:lpstr>
      <vt:lpstr>RAW DATA </vt:lpstr>
      <vt:lpstr>Formula </vt:lpstr>
      <vt:lpstr>RD2</vt:lpstr>
      <vt:lpstr>P1</vt:lpstr>
      <vt:lpstr>P2</vt:lpstr>
      <vt:lpstr>P3</vt:lpstr>
      <vt:lpstr>P4</vt:lpstr>
      <vt:lpstr>P5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sanborn</dc:creator>
  <cp:lastModifiedBy>zachary sanborn</cp:lastModifiedBy>
  <cp:lastPrinted>2025-03-28T23:18:30Z</cp:lastPrinted>
  <dcterms:created xsi:type="dcterms:W3CDTF">2025-03-26T06:03:41Z</dcterms:created>
  <dcterms:modified xsi:type="dcterms:W3CDTF">2025-03-29T09:08:37Z</dcterms:modified>
</cp:coreProperties>
</file>