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Hi3516CV500\only to fae\RGB_MIPI屏幕时钟时序计算器\"/>
    </mc:Choice>
  </mc:AlternateContent>
  <bookViews>
    <workbookView xWindow="120" yWindow="15" windowWidth="14985" windowHeight="8580" activeTab="2"/>
  </bookViews>
  <sheets>
    <sheet name="Change History" sheetId="4" r:id="rId1"/>
    <sheet name="VDP Clock Timing for RGB Panel" sheetId="2" r:id="rId2"/>
    <sheet name="VDP Clock Timing for MIPI Panel" sheetId="3" r:id="rId3"/>
    <sheet name="For Hi3516E V200 Series" sheetId="5" r:id="rId4"/>
  </sheets>
  <calcPr calcId="152511" calcOnSave="0" concurrentCalc="0"/>
</workbook>
</file>

<file path=xl/calcChain.xml><?xml version="1.0" encoding="utf-8"?>
<calcChain xmlns="http://schemas.openxmlformats.org/spreadsheetml/2006/main">
  <c r="J15" i="3" l="1"/>
  <c r="H16" i="2"/>
  <c r="F21" i="3"/>
  <c r="F20" i="3"/>
  <c r="F19" i="3"/>
  <c r="F17" i="3"/>
  <c r="F18" i="3"/>
  <c r="D22" i="2"/>
  <c r="D21" i="2"/>
  <c r="D20" i="2"/>
  <c r="D18" i="2"/>
  <c r="D19" i="2"/>
  <c r="D9" i="3"/>
  <c r="D12" i="3"/>
  <c r="D11" i="3"/>
  <c r="D10" i="3"/>
  <c r="F10" i="3"/>
  <c r="F16" i="3"/>
  <c r="H11" i="3"/>
  <c r="F9" i="3"/>
  <c r="F8" i="3"/>
  <c r="F7" i="3"/>
  <c r="F6" i="3"/>
  <c r="F5" i="3"/>
  <c r="F4" i="3"/>
  <c r="F3" i="3"/>
  <c r="F2" i="3"/>
  <c r="D8" i="3"/>
  <c r="D7" i="3"/>
  <c r="D6" i="3"/>
  <c r="D5" i="3"/>
  <c r="D4" i="3"/>
  <c r="D3" i="3"/>
  <c r="D2" i="3"/>
  <c r="D9" i="2"/>
  <c r="D8" i="2"/>
  <c r="D7" i="2"/>
  <c r="D6" i="2"/>
  <c r="D5" i="2"/>
  <c r="D4" i="2"/>
  <c r="D3" i="2"/>
  <c r="D2" i="2"/>
  <c r="D10" i="2"/>
  <c r="F12" i="2"/>
  <c r="G12" i="2"/>
  <c r="D10" i="5"/>
  <c r="D17" i="5"/>
  <c r="E17" i="5"/>
  <c r="E16" i="5"/>
  <c r="E15" i="5"/>
  <c r="D9" i="5"/>
  <c r="D8" i="5"/>
  <c r="D7" i="5"/>
  <c r="D6" i="5"/>
  <c r="D5" i="5"/>
  <c r="D4" i="5"/>
  <c r="D3" i="5"/>
  <c r="D2" i="5"/>
  <c r="E16" i="2"/>
  <c r="D17" i="2"/>
  <c r="E17" i="2"/>
  <c r="F11" i="2"/>
  <c r="H12" i="3"/>
  <c r="I12" i="3"/>
</calcChain>
</file>

<file path=xl/sharedStrings.xml><?xml version="1.0" encoding="utf-8"?>
<sst xmlns="http://schemas.openxmlformats.org/spreadsheetml/2006/main" count="168" uniqueCount="138">
  <si>
    <r>
      <rPr>
        <b/>
        <sz val="10"/>
        <color rgb="FF000000"/>
        <rFont val="Arial"/>
        <family val="2"/>
      </rPr>
      <t>Product name</t>
    </r>
  </si>
  <si>
    <t>Hi3559A V100/Hi3519A V100/Hi3556A V100/Hi3516C V500/Hi3516D V300/Hi3516A V300/Hi3559 V200/Hi3556 V200/Hi3516E V200/Hi3518E V300/Hi3516D V200/Hi3516E V300</t>
  </si>
  <si>
    <t>Confidentiality</t>
  </si>
  <si>
    <t>Public</t>
  </si>
  <si>
    <t>Product Version</t>
  </si>
  <si>
    <t>Document Name</t>
  </si>
  <si>
    <t>Clock Timing Calculator for RGB and MIPI Panels</t>
  </si>
  <si>
    <t>Prepared By</t>
  </si>
  <si>
    <t>Date</t>
  </si>
  <si>
    <t>Reviewed By</t>
  </si>
  <si>
    <r>
      <rPr>
        <b/>
        <sz val="10"/>
        <color rgb="FF000000"/>
        <rFont val="Arial"/>
        <family val="2"/>
      </rPr>
      <t>Approved By</t>
    </r>
  </si>
  <si>
    <t>Change History</t>
  </si>
  <si>
    <t>Issue</t>
  </si>
  <si>
    <t>Description</t>
  </si>
  <si>
    <t>Author</t>
  </si>
  <si>
    <t>00B01</t>
  </si>
  <si>
    <r>
      <rPr>
        <sz val="10"/>
        <color rgb="FF000000"/>
        <rFont val="Arial"/>
        <family val="2"/>
      </rPr>
      <t>Initial draft</t>
    </r>
  </si>
  <si>
    <t>00B02</t>
  </si>
  <si>
    <r>
      <rPr>
        <sz val="10"/>
        <rFont val="Arial"/>
        <family val="2"/>
      </rPr>
      <t xml:space="preserve">The </t>
    </r>
    <r>
      <rPr>
        <b/>
        <sz val="10"/>
        <color rgb="FF000000"/>
        <rFont val="Arial"/>
        <family val="2"/>
      </rPr>
      <t>VDP Clock Timing for RGB Panel (Hi3516E V200)</t>
    </r>
    <r>
      <rPr>
        <sz val="10"/>
        <color rgb="FF000000"/>
        <rFont val="Arial"/>
        <family val="2"/>
      </rPr>
      <t xml:space="preserve"> sheet is added.</t>
    </r>
    <r>
      <rPr>
        <sz val="10"/>
        <color rgb="FF000000"/>
        <rFont val="Arial"/>
        <family val="2"/>
      </rPr>
      <t xml:space="preserve">
</t>
    </r>
    <r>
      <rPr>
        <sz val="10"/>
        <color rgb="FF000000"/>
        <rFont val="Arial"/>
        <family val="2"/>
      </rPr>
      <t>The formula for calculating the PLL clock coefficient is modified.</t>
    </r>
  </si>
  <si>
    <t>00B03</t>
  </si>
  <si>
    <t>The formula for calculating the PLL clock coefficient is modified.</t>
  </si>
  <si>
    <t>Display Timing Parameter</t>
  </si>
  <si>
    <t>Input Value</t>
  </si>
  <si>
    <t>VO User-Timing Parameter</t>
  </si>
  <si>
    <t>Output Value</t>
  </si>
  <si>
    <r>
      <rPr>
        <sz val="10"/>
        <rFont val="Arial"/>
        <family val="2"/>
      </rPr>
      <t>Horizontal active area:</t>
    </r>
    <r>
      <rPr>
        <sz val="10"/>
        <rFont val="Arial"/>
        <family val="2"/>
      </rPr>
      <t xml:space="preserve"> </t>
    </r>
    <r>
      <rPr>
        <b/>
        <sz val="10"/>
        <color rgb="FF000000"/>
        <rFont val="Arial"/>
        <family val="2"/>
      </rPr>
      <t>HACT</t>
    </r>
    <r>
      <rPr>
        <sz val="10"/>
        <color rgb="FF000000"/>
        <rFont val="Arial"/>
        <family val="2"/>
      </rPr>
      <t xml:space="preserve"> (pixel)</t>
    </r>
  </si>
  <si>
    <r>
      <rPr>
        <sz val="10"/>
        <rFont val="Arial"/>
        <family val="2"/>
      </rPr>
      <t>Horizontal active area:</t>
    </r>
    <r>
      <rPr>
        <sz val="10"/>
        <rFont val="Arial"/>
        <family val="2"/>
      </rPr>
      <t xml:space="preserve"> </t>
    </r>
    <r>
      <rPr>
        <b/>
        <sz val="10"/>
        <color rgb="FF000000"/>
        <rFont val="Arial"/>
        <family val="2"/>
      </rPr>
      <t>u16Hact</t>
    </r>
    <r>
      <rPr>
        <sz val="10"/>
        <color rgb="FF000000"/>
        <rFont val="Arial"/>
        <family val="2"/>
      </rPr>
      <t xml:space="preserve"> (pixel)</t>
    </r>
  </si>
  <si>
    <r>
      <rPr>
        <sz val="10"/>
        <rFont val="Arial"/>
        <family val="2"/>
      </rPr>
      <t>Horizontal back porch:</t>
    </r>
    <r>
      <rPr>
        <sz val="10"/>
        <rFont val="Arial"/>
        <family val="2"/>
      </rPr>
      <t xml:space="preserve"> </t>
    </r>
    <r>
      <rPr>
        <b/>
        <sz val="10"/>
        <color rgb="FF000000"/>
        <rFont val="Arial"/>
        <family val="2"/>
      </rPr>
      <t>HBP</t>
    </r>
    <r>
      <rPr>
        <sz val="10"/>
        <color rgb="FF000000"/>
        <rFont val="Arial"/>
        <family val="2"/>
      </rPr>
      <t xml:space="preserve"> (pixel)</t>
    </r>
  </si>
  <si>
    <r>
      <rPr>
        <sz val="10"/>
        <rFont val="Arial"/>
        <family val="2"/>
      </rPr>
      <t>Horizontal back blank porch:</t>
    </r>
    <r>
      <rPr>
        <sz val="10"/>
        <rFont val="Arial"/>
        <family val="2"/>
      </rPr>
      <t xml:space="preserve"> </t>
    </r>
    <r>
      <rPr>
        <b/>
        <sz val="10"/>
        <color rgb="FF000000"/>
        <rFont val="Arial"/>
        <family val="2"/>
      </rPr>
      <t>u16Hbb</t>
    </r>
    <r>
      <rPr>
        <sz val="10"/>
        <color rgb="FF000000"/>
        <rFont val="Arial"/>
        <family val="2"/>
      </rPr>
      <t xml:space="preserve"> (pixel)</t>
    </r>
  </si>
  <si>
    <r>
      <rPr>
        <sz val="10"/>
        <rFont val="Arial"/>
        <family val="2"/>
      </rPr>
      <t>Horizontal front porch:</t>
    </r>
    <r>
      <rPr>
        <sz val="10"/>
        <rFont val="Arial"/>
        <family val="2"/>
      </rPr>
      <t xml:space="preserve"> </t>
    </r>
    <r>
      <rPr>
        <b/>
        <sz val="10"/>
        <color rgb="FF000000"/>
        <rFont val="Arial"/>
        <family val="2"/>
      </rPr>
      <t>HFP</t>
    </r>
    <r>
      <rPr>
        <sz val="10"/>
        <color rgb="FF000000"/>
        <rFont val="Arial"/>
        <family val="2"/>
      </rPr>
      <t xml:space="preserve"> (pixel)</t>
    </r>
  </si>
  <si>
    <r>
      <rPr>
        <sz val="10"/>
        <rFont val="Arial"/>
        <family val="2"/>
      </rPr>
      <t>Horizontal front blank porch:</t>
    </r>
    <r>
      <rPr>
        <sz val="10"/>
        <rFont val="Arial"/>
        <family val="2"/>
      </rPr>
      <t xml:space="preserve"> </t>
    </r>
    <r>
      <rPr>
        <b/>
        <sz val="10"/>
        <color rgb="FF000000"/>
        <rFont val="Arial"/>
        <family val="2"/>
      </rPr>
      <t>u16Hfb</t>
    </r>
    <r>
      <rPr>
        <sz val="10"/>
        <color rgb="FF000000"/>
        <rFont val="Arial"/>
        <family val="2"/>
      </rPr>
      <t xml:space="preserve"> (pixel)</t>
    </r>
  </si>
  <si>
    <r>
      <rPr>
        <sz val="10"/>
        <rFont val="Arial"/>
        <family val="2"/>
      </rPr>
      <t>Horizontal sync active:</t>
    </r>
    <r>
      <rPr>
        <sz val="10"/>
        <rFont val="Arial"/>
        <family val="2"/>
      </rPr>
      <t xml:space="preserve"> </t>
    </r>
    <r>
      <rPr>
        <b/>
        <sz val="10"/>
        <color rgb="FF000000"/>
        <rFont val="Arial"/>
        <family val="2"/>
      </rPr>
      <t>HSA</t>
    </r>
    <r>
      <rPr>
        <sz val="10"/>
        <color rgb="FF000000"/>
        <rFont val="Arial"/>
        <family val="2"/>
      </rPr>
      <t xml:space="preserve"> (pixel)</t>
    </r>
  </si>
  <si>
    <r>
      <rPr>
        <sz val="10"/>
        <rFont val="Arial"/>
        <family val="2"/>
      </rPr>
      <t>Vertical active area:</t>
    </r>
    <r>
      <rPr>
        <sz val="10"/>
        <rFont val="Arial"/>
        <family val="2"/>
      </rPr>
      <t xml:space="preserve"> </t>
    </r>
    <r>
      <rPr>
        <b/>
        <sz val="10"/>
        <color rgb="FF000000"/>
        <rFont val="Arial"/>
        <family val="2"/>
      </rPr>
      <t>VACT</t>
    </r>
    <r>
      <rPr>
        <sz val="10"/>
        <color rgb="FF000000"/>
        <rFont val="Arial"/>
        <family val="2"/>
      </rPr>
      <t xml:space="preserve"> (number of lines)</t>
    </r>
  </si>
  <si>
    <r>
      <rPr>
        <sz val="10"/>
        <rFont val="Arial"/>
        <family val="2"/>
      </rPr>
      <t>Vertical active area:</t>
    </r>
    <r>
      <rPr>
        <sz val="10"/>
        <rFont val="Arial"/>
        <family val="2"/>
      </rPr>
      <t xml:space="preserve"> </t>
    </r>
    <r>
      <rPr>
        <b/>
        <sz val="10"/>
        <color rgb="FF000000"/>
        <rFont val="Arial"/>
        <family val="2"/>
      </rPr>
      <t>u16Vact</t>
    </r>
    <r>
      <rPr>
        <sz val="10"/>
        <color rgb="FF000000"/>
        <rFont val="Arial"/>
        <family val="2"/>
      </rPr>
      <t xml:space="preserve"> (number of lines)</t>
    </r>
  </si>
  <si>
    <r>
      <rPr>
        <sz val="10"/>
        <rFont val="Arial"/>
        <family val="2"/>
      </rPr>
      <t>Vertical back porch:</t>
    </r>
    <r>
      <rPr>
        <sz val="10"/>
        <rFont val="Arial"/>
        <family val="2"/>
      </rPr>
      <t xml:space="preserve"> </t>
    </r>
    <r>
      <rPr>
        <b/>
        <sz val="10"/>
        <color rgb="FF000000"/>
        <rFont val="Arial"/>
        <family val="2"/>
      </rPr>
      <t>VBP</t>
    </r>
    <r>
      <rPr>
        <sz val="10"/>
        <color rgb="FF000000"/>
        <rFont val="Arial"/>
        <family val="2"/>
      </rPr>
      <t xml:space="preserve"> (number of lines)</t>
    </r>
  </si>
  <si>
    <r>
      <rPr>
        <sz val="10"/>
        <rFont val="Arial"/>
        <family val="2"/>
      </rPr>
      <t>Vertical back blank porch:</t>
    </r>
    <r>
      <rPr>
        <sz val="10"/>
        <rFont val="Arial"/>
        <family val="2"/>
      </rPr>
      <t xml:space="preserve"> </t>
    </r>
    <r>
      <rPr>
        <b/>
        <sz val="10"/>
        <color rgb="FF000000"/>
        <rFont val="Arial"/>
        <family val="2"/>
      </rPr>
      <t>u16Vbb</t>
    </r>
    <r>
      <rPr>
        <sz val="10"/>
        <color rgb="FF000000"/>
        <rFont val="Arial"/>
        <family val="2"/>
      </rPr>
      <t xml:space="preserve"> (number of lines)</t>
    </r>
  </si>
  <si>
    <r>
      <rPr>
        <sz val="10"/>
        <rFont val="Arial"/>
        <family val="2"/>
      </rPr>
      <t>Vertical front porch:</t>
    </r>
    <r>
      <rPr>
        <sz val="10"/>
        <rFont val="Arial"/>
        <family val="2"/>
      </rPr>
      <t xml:space="preserve"> </t>
    </r>
    <r>
      <rPr>
        <b/>
        <sz val="10"/>
        <color rgb="FF000000"/>
        <rFont val="Arial"/>
        <family val="2"/>
      </rPr>
      <t>VFP</t>
    </r>
    <r>
      <rPr>
        <sz val="10"/>
        <color rgb="FF000000"/>
        <rFont val="Arial"/>
        <family val="2"/>
      </rPr>
      <t xml:space="preserve"> (number of lines)</t>
    </r>
  </si>
  <si>
    <r>
      <rPr>
        <sz val="10"/>
        <rFont val="Arial"/>
        <family val="2"/>
      </rPr>
      <t>Vertical front blank porch:</t>
    </r>
    <r>
      <rPr>
        <sz val="10"/>
        <rFont val="Arial"/>
        <family val="2"/>
      </rPr>
      <t xml:space="preserve"> </t>
    </r>
    <r>
      <rPr>
        <b/>
        <sz val="10"/>
        <color rgb="FF000000"/>
        <rFont val="Arial"/>
        <family val="2"/>
      </rPr>
      <t>u16Vfb</t>
    </r>
    <r>
      <rPr>
        <sz val="10"/>
        <color rgb="FF000000"/>
        <rFont val="Arial"/>
        <family val="2"/>
      </rPr>
      <t xml:space="preserve"> (number of lines)</t>
    </r>
  </si>
  <si>
    <r>
      <rPr>
        <sz val="10"/>
        <rFont val="Arial"/>
        <family val="2"/>
      </rPr>
      <t>Vertical sync active:</t>
    </r>
    <r>
      <rPr>
        <sz val="10"/>
        <rFont val="Arial"/>
        <family val="2"/>
      </rPr>
      <t xml:space="preserve"> </t>
    </r>
    <r>
      <rPr>
        <b/>
        <sz val="10"/>
        <color rgb="FF000000"/>
        <rFont val="Arial"/>
        <family val="2"/>
      </rPr>
      <t>VSA</t>
    </r>
    <r>
      <rPr>
        <sz val="10"/>
        <color rgb="FF000000"/>
        <rFont val="Arial"/>
        <family val="2"/>
      </rPr>
      <t xml:space="preserve"> (number of lines)</t>
    </r>
  </si>
  <si>
    <r>
      <rPr>
        <sz val="10"/>
        <rFont val="Arial"/>
        <family val="2"/>
      </rPr>
      <t>Vertical pulse width:</t>
    </r>
    <r>
      <rPr>
        <sz val="10"/>
        <rFont val="Arial"/>
        <family val="2"/>
      </rPr>
      <t xml:space="preserve"> </t>
    </r>
    <r>
      <rPr>
        <b/>
        <sz val="10"/>
        <color rgb="FF000000"/>
        <rFont val="Arial"/>
        <family val="2"/>
      </rPr>
      <t>u16Vpw</t>
    </r>
    <r>
      <rPr>
        <sz val="10"/>
        <color rgb="FF000000"/>
        <rFont val="Arial"/>
        <family val="2"/>
      </rPr>
      <t xml:space="preserve"> (number of lines)</t>
    </r>
  </si>
  <si>
    <r>
      <rPr>
        <sz val="10"/>
        <rFont val="Arial"/>
        <family val="2"/>
      </rPr>
      <t>Interface clock:</t>
    </r>
    <r>
      <rPr>
        <sz val="10"/>
        <rFont val="Arial"/>
        <family val="2"/>
      </rPr>
      <t xml:space="preserve"> </t>
    </r>
    <r>
      <rPr>
        <b/>
        <sz val="10"/>
        <color rgb="FF000000"/>
        <rFont val="Arial"/>
        <family val="2"/>
      </rPr>
      <t>clk</t>
    </r>
    <r>
      <rPr>
        <sz val="10"/>
        <color rgb="FF000000"/>
        <rFont val="Arial"/>
        <family val="2"/>
      </rPr>
      <t xml:space="preserve"> (MHz)</t>
    </r>
  </si>
  <si>
    <t>Interface clock: clk (MHz)</t>
  </si>
  <si>
    <t>Integer part</t>
  </si>
  <si>
    <t>Fractional part</t>
  </si>
  <si>
    <t>VO User-Clock Parameter</t>
  </si>
  <si>
    <t>Reasonableness Check</t>
  </si>
  <si>
    <r>
      <rPr>
        <sz val="10"/>
        <rFont val="Arial"/>
        <family val="2"/>
      </rPr>
      <t>Pre-frequency division coefficient:</t>
    </r>
    <r>
      <rPr>
        <sz val="10"/>
        <rFont val="Arial"/>
        <family val="2"/>
      </rPr>
      <t xml:space="preserve"> </t>
    </r>
    <r>
      <rPr>
        <b/>
        <sz val="10"/>
        <color rgb="FF000000"/>
        <rFont val="Arial"/>
        <family val="2"/>
      </rPr>
      <t>u32PreDiv[1,32]</t>
    </r>
  </si>
  <si>
    <r>
      <rPr>
        <b/>
        <sz val="10"/>
        <color rgb="FF000000"/>
        <rFont val="Arial"/>
        <family val="2"/>
      </rPr>
      <t>u32Frac</t>
    </r>
    <r>
      <rPr>
        <sz val="10"/>
        <color rgb="FF000000"/>
        <rFont val="Arial"/>
        <family val="2"/>
      </rPr>
      <t xml:space="preserve"> (0x)</t>
    </r>
  </si>
  <si>
    <t>u32Refdiv</t>
  </si>
  <si>
    <t>u32Postdiv1</t>
  </si>
  <si>
    <t>u32Postdiv2</t>
  </si>
  <si>
    <t>FREF</t>
  </si>
  <si>
    <t>MIPI Panel Attribute</t>
  </si>
  <si>
    <t>MIPI Device Attribute</t>
  </si>
  <si>
    <t>Number of used lanes</t>
  </si>
  <si>
    <r>
      <rPr>
        <sz val="10"/>
        <color rgb="FF000000"/>
        <rFont val="Arial"/>
        <family val="2"/>
      </rPr>
      <t xml:space="preserve">Device clock frequency division coefficient </t>
    </r>
    <r>
      <rPr>
        <b/>
        <sz val="10"/>
        <color rgb="FF000000"/>
        <rFont val="Arial"/>
        <family val="2"/>
      </rPr>
      <t>u32DevDiv[1,4]</t>
    </r>
  </si>
  <si>
    <t>Output Format</t>
  </si>
  <si>
    <t>Output Bits</t>
  </si>
  <si>
    <r>
      <rPr>
        <b/>
        <sz val="10"/>
        <color rgb="FF000000"/>
        <rFont val="Arial"/>
        <family val="2"/>
      </rPr>
      <t>output_format_t</t>
    </r>
  </si>
  <si>
    <t>Output format bits</t>
  </si>
  <si>
    <r>
      <rPr>
        <b/>
        <sz val="10"/>
        <color rgb="FF000000"/>
        <rFont val="Arial"/>
        <family val="2"/>
      </rPr>
      <t>OUT_FORMAT_RGB_16_BIT</t>
    </r>
  </si>
  <si>
    <r>
      <rPr>
        <b/>
        <sz val="10"/>
        <color rgb="FF000000"/>
        <rFont val="Arial"/>
        <family val="2"/>
      </rPr>
      <t>OUT_FORMAT_RGB_18_BIT</t>
    </r>
  </si>
  <si>
    <r>
      <rPr>
        <b/>
        <sz val="10"/>
        <color rgb="FF000000"/>
        <rFont val="Arial"/>
        <family val="2"/>
      </rPr>
      <t>OUT_FORMAT_RGB_24_BIT</t>
    </r>
  </si>
  <si>
    <r>
      <rPr>
        <b/>
        <sz val="10"/>
        <color rgb="FF000000"/>
        <rFont val="Arial"/>
        <family val="2"/>
      </rPr>
      <t>OUT_FORMAT_YUV420_8_BIT_NORMAL</t>
    </r>
  </si>
  <si>
    <r>
      <rPr>
        <b/>
        <sz val="10"/>
        <color rgb="FF000000"/>
        <rFont val="Arial"/>
        <family val="2"/>
      </rPr>
      <t>OUT_FORMAT_YUV420_8_BIT_LEGACY</t>
    </r>
  </si>
  <si>
    <r>
      <rPr>
        <b/>
        <sz val="10"/>
        <color rgb="FF000000"/>
        <rFont val="Arial"/>
        <family val="2"/>
      </rPr>
      <t>OUT_FORMAT_YUV422_8_BIT</t>
    </r>
  </si>
  <si>
    <t>Horizontal pulse width: u16Hpw (pixel)</t>
  </si>
  <si>
    <t>Device output frame rate: frame rate</t>
  </si>
  <si>
    <r>
      <rPr>
        <sz val="10"/>
        <rFont val="Arial"/>
        <family val="2"/>
      </rPr>
      <t>Device clock frequency division coefficient:</t>
    </r>
    <r>
      <rPr>
        <sz val="10"/>
        <rFont val="Arial"/>
        <family val="2"/>
      </rPr>
      <t xml:space="preserve"> </t>
    </r>
    <r>
      <rPr>
        <b/>
        <sz val="10"/>
        <color rgb="FF000000"/>
        <rFont val="Arial"/>
        <family val="2"/>
      </rPr>
      <t>u32DevDiv[1,4]</t>
    </r>
  </si>
  <si>
    <r>
      <rPr>
        <sz val="10"/>
        <rFont val="Arial"/>
        <family val="2"/>
      </rPr>
      <t xml:space="preserve">LCD frequency division clock (&lt; 75 MHz): </t>
    </r>
    <r>
      <rPr>
        <b/>
        <sz val="10"/>
        <color rgb="FF000000"/>
        <rFont val="Arial"/>
        <family val="2"/>
      </rPr>
      <t>u32LcdMClkDiv</t>
    </r>
    <r>
      <rPr>
        <sz val="10"/>
        <color rgb="FF000000"/>
        <rFont val="Arial"/>
        <family val="2"/>
      </rPr>
      <t xml:space="preserve"> (0x)</t>
    </r>
  </si>
  <si>
    <r>
      <rPr>
        <b/>
        <sz val="10"/>
        <color rgb="FF000000"/>
        <rFont val="Arial"/>
        <family val="2"/>
      </rPr>
      <t>Note:</t>
    </r>
    <r>
      <rPr>
        <b/>
        <sz val="10"/>
        <color rgb="FF000000"/>
        <rFont val="Arial"/>
        <family val="2"/>
      </rPr>
      <t xml:space="preserve"> </t>
    </r>
    <r>
      <rPr>
        <sz val="10"/>
        <color rgb="FF000000"/>
        <rFont val="Arial"/>
        <family val="2"/>
      </rPr>
      <t xml:space="preserve">
</t>
    </r>
    <r>
      <rPr>
        <sz val="10"/>
        <color rgb="FF000000"/>
        <rFont val="Arial"/>
        <family val="2"/>
      </rPr>
      <t xml:space="preserve">This sheet provides guidance on the VDP user timing and clock interface configuration for RGB panel interconnection. This sheet is only applicable to Hi3516E V200, Hi3516E V300, Hi3518E V300, and Hi3516D V200. For details about other chips, see the </t>
    </r>
    <r>
      <rPr>
        <b/>
        <sz val="10"/>
        <color rgb="FF000000"/>
        <rFont val="Arial"/>
        <family val="2"/>
      </rPr>
      <t>VDP Clock Timing for RGB Panel</t>
    </r>
    <r>
      <rPr>
        <sz val="10"/>
        <color rgb="FF000000"/>
        <rFont val="Arial"/>
        <family val="2"/>
      </rPr>
      <t xml:space="preserve"> sheet.</t>
    </r>
    <r>
      <rPr>
        <sz val="10"/>
        <color rgb="FF000000"/>
        <rFont val="Arial"/>
        <family val="2"/>
      </rPr>
      <t xml:space="preserve"> </t>
    </r>
    <r>
      <rPr>
        <sz val="10"/>
        <color rgb="FF000000"/>
        <rFont val="Arial"/>
        <family val="2"/>
      </rPr>
      <t xml:space="preserve"> 
</t>
    </r>
    <r>
      <rPr>
        <b/>
        <sz val="10"/>
        <color rgb="FF000000"/>
        <rFont val="Arial"/>
        <family val="2"/>
      </rPr>
      <t>Table description:</t>
    </r>
    <r>
      <rPr>
        <sz val="10"/>
        <color rgb="FF000000"/>
        <rFont val="Arial"/>
        <family val="2"/>
      </rPr>
      <t xml:space="preserve"> </t>
    </r>
    <r>
      <rPr>
        <sz val="10"/>
        <color rgb="FF000000"/>
        <rFont val="Arial"/>
        <family val="2"/>
      </rPr>
      <t xml:space="preserve"> 
</t>
    </r>
    <r>
      <rPr>
        <sz val="10"/>
        <color rgb="FF000000"/>
        <rFont val="Arial"/>
        <family val="2"/>
      </rPr>
      <t>A chartreuse cell indicates a title. A blue cell indicates an attribute description. A green cell indicates an attribute to be user-defined. A red cell is an automatically generated attribute or judgment. A gray cell indicates the intermediate process of clock calculation and does not need to be user-defined.</t>
    </r>
    <r>
      <rPr>
        <sz val="10"/>
        <color rgb="FF000000"/>
        <rFont val="Arial"/>
        <family val="2"/>
      </rPr>
      <t xml:space="preserve"> </t>
    </r>
    <r>
      <rPr>
        <sz val="10"/>
        <color rgb="FF000000"/>
        <rFont val="Arial"/>
        <family val="2"/>
      </rPr>
      <t xml:space="preserve"> 
</t>
    </r>
    <r>
      <rPr>
        <sz val="10"/>
        <color rgb="FF000000"/>
        <rFont val="Arial"/>
        <family val="2"/>
      </rPr>
      <t>Cells B2–B10 are attribute parameters to be user-defined. The values can be obtained from the panel manual.</t>
    </r>
    <r>
      <rPr>
        <sz val="10"/>
        <color rgb="FF000000"/>
        <rFont val="Arial"/>
        <family val="2"/>
      </rPr>
      <t xml:space="preserve"> </t>
    </r>
    <r>
      <rPr>
        <sz val="10"/>
        <color rgb="FF000000"/>
        <rFont val="Arial"/>
        <family val="2"/>
      </rPr>
      <t xml:space="preserve"> 
</t>
    </r>
    <r>
      <rPr>
        <sz val="10"/>
        <color rgb="FF000000"/>
        <rFont val="Arial"/>
        <family val="2"/>
      </rPr>
      <t>Cells D2–D9 are timing attributes to be user-defined when the VO interface is in user-timing mode.</t>
    </r>
    <r>
      <rPr>
        <sz val="10"/>
        <color rgb="FF000000"/>
        <rFont val="Arial"/>
        <family val="2"/>
      </rPr>
      <t xml:space="preserve"> </t>
    </r>
    <r>
      <rPr>
        <sz val="10"/>
        <color rgb="FF000000"/>
        <rFont val="Arial"/>
        <family val="2"/>
      </rPr>
      <t xml:space="preserve"> 
</t>
    </r>
    <r>
      <rPr>
        <sz val="10"/>
        <color rgb="FF000000"/>
        <rFont val="Arial"/>
        <family val="2"/>
      </rPr>
      <t>Cell D16 is a parameter for configuring the user clock interface of the VO module. The clock source is an LCD frequency division clock. You need to configure the attribute as required.</t>
    </r>
    <r>
      <rPr>
        <sz val="10"/>
        <color rgb="FF000000"/>
        <rFont val="Arial"/>
        <family val="2"/>
      </rPr>
      <t xml:space="preserve"> </t>
    </r>
    <r>
      <rPr>
        <sz val="10"/>
        <color rgb="FF000000"/>
        <rFont val="Arial"/>
        <family val="2"/>
      </rPr>
      <t xml:space="preserve"> 
</t>
    </r>
    <r>
      <rPr>
        <b/>
        <sz val="10"/>
        <color rgb="FF000000"/>
        <rFont val="Arial"/>
        <family val="2"/>
      </rPr>
      <t>Instructions:</t>
    </r>
    <r>
      <rPr>
        <sz val="10"/>
        <color rgb="FF000000"/>
        <rFont val="Arial"/>
        <family val="2"/>
      </rPr>
      <t xml:space="preserve"> </t>
    </r>
    <r>
      <rPr>
        <sz val="10"/>
        <color rgb="FF000000"/>
        <rFont val="Arial"/>
        <family val="2"/>
      </rPr>
      <t xml:space="preserve"> 
</t>
    </r>
    <r>
      <rPr>
        <sz val="10"/>
        <color rgb="FF000000"/>
        <rFont val="Arial"/>
        <family val="2"/>
      </rPr>
      <t>Set cells B2–B10 according to the panel manual, to obtain the values of the VO user-timing parameters.</t>
    </r>
    <r>
      <rPr>
        <sz val="10"/>
        <color rgb="FF000000"/>
        <rFont val="Arial"/>
        <family val="2"/>
      </rPr>
      <t xml:space="preserve"> </t>
    </r>
    <r>
      <rPr>
        <sz val="10"/>
        <color rgb="FF000000"/>
        <rFont val="Arial"/>
        <family val="2"/>
      </rPr>
      <t xml:space="preserve"> 
</t>
    </r>
    <r>
      <rPr>
        <sz val="10"/>
        <color rgb="FF000000"/>
        <rFont val="Arial"/>
        <family val="2"/>
      </rPr>
      <t>Set the device clock frequency division coefficient according to the RGB panel requirements, to obtain the parameter values that need to be set for the clock.</t>
    </r>
    <r>
      <rPr>
        <sz val="10"/>
        <color rgb="FF000000"/>
        <rFont val="Arial"/>
        <family val="2"/>
      </rPr>
      <t xml:space="preserve">
</t>
    </r>
  </si>
  <si>
    <r>
      <rPr>
        <b/>
        <sz val="10"/>
        <color rgb="FF000000"/>
        <rFont val="Arial"/>
        <family val="2"/>
      </rPr>
      <t xml:space="preserve">Configuration description of the device clock frequency division coefficient </t>
    </r>
    <r>
      <rPr>
        <sz val="10"/>
        <color rgb="FF000000"/>
        <rFont val="Arial"/>
        <family val="2"/>
      </rPr>
      <t>(</t>
    </r>
    <r>
      <rPr>
        <b/>
        <sz val="10"/>
        <color rgb="FF000000"/>
        <rFont val="Arial"/>
        <family val="2"/>
      </rPr>
      <t>u32DevDiv[1,4]</t>
    </r>
    <r>
      <rPr>
        <sz val="10"/>
        <color rgb="FF000000"/>
        <rFont val="Arial"/>
        <family val="2"/>
      </rPr>
      <t>):</t>
    </r>
    <r>
      <rPr>
        <sz val="10"/>
        <color rgb="FF000000"/>
        <rFont val="Arial"/>
        <family val="2"/>
      </rPr>
      <t xml:space="preserve"> </t>
    </r>
    <r>
      <rPr>
        <sz val="10"/>
        <color rgb="FF000000"/>
        <rFont val="Arial"/>
        <family val="2"/>
      </rPr>
      <t xml:space="preserve"> 
</t>
    </r>
    <r>
      <rPr>
        <sz val="10"/>
        <color rgb="FF000000"/>
        <rFont val="Arial"/>
        <family val="2"/>
      </rPr>
      <t>For an LCD panel, constructing a pixel can take multiple clock cycles.</t>
    </r>
    <r>
      <rPr>
        <sz val="10"/>
        <color rgb="FF000000"/>
        <rFont val="Arial"/>
        <family val="2"/>
      </rPr>
      <t xml:space="preserve"> </t>
    </r>
    <r>
      <rPr>
        <sz val="10"/>
        <color rgb="FF000000"/>
        <rFont val="Arial"/>
        <family val="2"/>
      </rPr>
      <t xml:space="preserve">
</t>
    </r>
    <r>
      <rPr>
        <sz val="10"/>
        <color rgb="FF000000"/>
        <rFont val="Arial"/>
        <family val="2"/>
      </rPr>
      <t xml:space="preserve">For the RGB serial output, set it according to the LCD panel manual. If one pixel (R+G+B) is output every three clock cycles, set it to </t>
    </r>
    <r>
      <rPr>
        <b/>
        <sz val="10"/>
        <color rgb="FF000000"/>
        <rFont val="Arial"/>
        <family val="2"/>
      </rPr>
      <t>3</t>
    </r>
    <r>
      <rPr>
        <sz val="10"/>
        <color rgb="FF000000"/>
        <rFont val="Arial"/>
        <family val="2"/>
      </rPr>
      <t xml:space="preserve">. If one pixel (R+G+B+invalid data) is output every four clock cycles, set it to </t>
    </r>
    <r>
      <rPr>
        <b/>
        <sz val="10"/>
        <color rgb="FF000000"/>
        <rFont val="Arial"/>
        <family val="2"/>
      </rPr>
      <t>4</t>
    </r>
    <r>
      <rPr>
        <sz val="10"/>
        <color rgb="FF000000"/>
        <rFont val="Arial"/>
        <family val="2"/>
      </rPr>
      <t>.</t>
    </r>
    <r>
      <rPr>
        <sz val="10"/>
        <color rgb="FF000000"/>
        <rFont val="Arial"/>
        <family val="2"/>
      </rPr>
      <t xml:space="preserve"> </t>
    </r>
    <r>
      <rPr>
        <sz val="10"/>
        <color rgb="FF000000"/>
        <rFont val="Arial"/>
        <family val="2"/>
      </rPr>
      <t xml:space="preserve">
</t>
    </r>
    <r>
      <rPr>
        <sz val="10"/>
        <color rgb="FF000000"/>
        <rFont val="Arial"/>
        <family val="2"/>
      </rPr>
      <t xml:space="preserve">For the RGB parallel output, set the frequency division ratio to </t>
    </r>
    <r>
      <rPr>
        <b/>
        <sz val="10"/>
        <color rgb="FF000000"/>
        <rFont val="Arial"/>
        <family val="2"/>
      </rPr>
      <t>1</t>
    </r>
    <r>
      <rPr>
        <sz val="10"/>
        <color rgb="FF000000"/>
        <rFont val="Arial"/>
        <family val="2"/>
      </rPr>
      <t>.</t>
    </r>
    <r>
      <rPr>
        <sz val="10"/>
        <color rgb="FF000000"/>
        <rFont val="Arial"/>
        <family val="2"/>
      </rPr>
      <t xml:space="preserve">
</t>
    </r>
  </si>
  <si>
    <r>
      <t xml:space="preserve">Horizontal active area: </t>
    </r>
    <r>
      <rPr>
        <b/>
        <sz val="10"/>
        <color rgb="FF000000"/>
        <rFont val="Arial"/>
        <family val="2"/>
      </rPr>
      <t>HACT</t>
    </r>
    <r>
      <rPr>
        <sz val="10"/>
        <color rgb="FF000000"/>
        <rFont val="Arial"/>
        <family val="2"/>
      </rPr>
      <t xml:space="preserve"> (pixel)</t>
    </r>
  </si>
  <si>
    <r>
      <t xml:space="preserve">Horizontal active area: </t>
    </r>
    <r>
      <rPr>
        <b/>
        <sz val="10"/>
        <color rgb="FF000000"/>
        <rFont val="Arial"/>
        <family val="2"/>
      </rPr>
      <t>u16Hact</t>
    </r>
    <r>
      <rPr>
        <sz val="10"/>
        <color rgb="FF000000"/>
        <rFont val="Arial"/>
        <family val="2"/>
      </rPr>
      <t xml:space="preserve"> (pixel)</t>
    </r>
  </si>
  <si>
    <r>
      <t xml:space="preserve">Horizontal back porch: </t>
    </r>
    <r>
      <rPr>
        <b/>
        <sz val="10"/>
        <color rgb="FF000000"/>
        <rFont val="Arial"/>
        <family val="2"/>
      </rPr>
      <t>HBP</t>
    </r>
    <r>
      <rPr>
        <sz val="10"/>
        <color rgb="FF000000"/>
        <rFont val="Arial"/>
        <family val="2"/>
      </rPr>
      <t xml:space="preserve"> (pixel)</t>
    </r>
  </si>
  <si>
    <r>
      <t xml:space="preserve">Horizontal back blank porch: </t>
    </r>
    <r>
      <rPr>
        <b/>
        <sz val="10"/>
        <color rgb="FF000000"/>
        <rFont val="Arial"/>
        <family val="2"/>
      </rPr>
      <t>u16Hbb</t>
    </r>
    <r>
      <rPr>
        <sz val="10"/>
        <color rgb="FF000000"/>
        <rFont val="Arial"/>
        <family val="2"/>
      </rPr>
      <t xml:space="preserve"> (pixel)</t>
    </r>
  </si>
  <si>
    <r>
      <t xml:space="preserve">Horizontal front porch: </t>
    </r>
    <r>
      <rPr>
        <b/>
        <sz val="10"/>
        <color rgb="FF000000"/>
        <rFont val="Arial"/>
        <family val="2"/>
      </rPr>
      <t>HFP</t>
    </r>
    <r>
      <rPr>
        <sz val="10"/>
        <color rgb="FF000000"/>
        <rFont val="Arial"/>
        <family val="2"/>
      </rPr>
      <t xml:space="preserve"> (pixel)</t>
    </r>
  </si>
  <si>
    <r>
      <t xml:space="preserve">Horizontal front blank porch: </t>
    </r>
    <r>
      <rPr>
        <b/>
        <sz val="10"/>
        <color rgb="FF000000"/>
        <rFont val="Arial"/>
        <family val="2"/>
      </rPr>
      <t>u16Hfb</t>
    </r>
    <r>
      <rPr>
        <sz val="10"/>
        <color rgb="FF000000"/>
        <rFont val="Arial"/>
        <family val="2"/>
      </rPr>
      <t xml:space="preserve"> (pixel)</t>
    </r>
  </si>
  <si>
    <r>
      <t xml:space="preserve">Horizontal sync active: </t>
    </r>
    <r>
      <rPr>
        <b/>
        <sz val="10"/>
        <color rgb="FF000000"/>
        <rFont val="Arial"/>
        <family val="2"/>
      </rPr>
      <t>HSA</t>
    </r>
    <r>
      <rPr>
        <sz val="10"/>
        <color rgb="FF000000"/>
        <rFont val="Arial"/>
        <family val="2"/>
      </rPr>
      <t xml:space="preserve"> (pixel)</t>
    </r>
  </si>
  <si>
    <r>
      <t xml:space="preserve">Horizontal pulse width: </t>
    </r>
    <r>
      <rPr>
        <b/>
        <sz val="10"/>
        <color rgb="FF000000"/>
        <rFont val="Arial"/>
        <family val="2"/>
      </rPr>
      <t>u16Hpw</t>
    </r>
    <r>
      <rPr>
        <sz val="10"/>
        <color rgb="FF000000"/>
        <rFont val="Arial"/>
        <family val="2"/>
      </rPr>
      <t xml:space="preserve"> (pixel)</t>
    </r>
  </si>
  <si>
    <r>
      <t xml:space="preserve">Vertical active area: </t>
    </r>
    <r>
      <rPr>
        <b/>
        <sz val="10"/>
        <color rgb="FF000000"/>
        <rFont val="Arial"/>
        <family val="2"/>
      </rPr>
      <t>VACT</t>
    </r>
    <r>
      <rPr>
        <sz val="10"/>
        <color rgb="FF000000"/>
        <rFont val="Arial"/>
        <family val="2"/>
      </rPr>
      <t xml:space="preserve"> (number of lines)</t>
    </r>
  </si>
  <si>
    <r>
      <t xml:space="preserve">Vertical active area: </t>
    </r>
    <r>
      <rPr>
        <b/>
        <sz val="10"/>
        <color rgb="FF000000"/>
        <rFont val="Arial"/>
        <family val="2"/>
      </rPr>
      <t>u16Vact</t>
    </r>
    <r>
      <rPr>
        <sz val="10"/>
        <color rgb="FF000000"/>
        <rFont val="Arial"/>
        <family val="2"/>
      </rPr>
      <t xml:space="preserve"> (number of lines)</t>
    </r>
  </si>
  <si>
    <r>
      <t xml:space="preserve">Vertical back porch: </t>
    </r>
    <r>
      <rPr>
        <b/>
        <sz val="10"/>
        <color rgb="FF000000"/>
        <rFont val="Arial"/>
        <family val="2"/>
      </rPr>
      <t>VBP</t>
    </r>
    <r>
      <rPr>
        <sz val="10"/>
        <color rgb="FF000000"/>
        <rFont val="Arial"/>
        <family val="2"/>
      </rPr>
      <t xml:space="preserve"> (number of lines)</t>
    </r>
  </si>
  <si>
    <r>
      <t xml:space="preserve">Vertical back blank porch: </t>
    </r>
    <r>
      <rPr>
        <b/>
        <sz val="10"/>
        <color rgb="FF000000"/>
        <rFont val="Arial"/>
        <family val="2"/>
      </rPr>
      <t>u16Vbb</t>
    </r>
    <r>
      <rPr>
        <sz val="10"/>
        <color rgb="FF000000"/>
        <rFont val="Arial"/>
        <family val="2"/>
      </rPr>
      <t xml:space="preserve"> (number of lines)</t>
    </r>
  </si>
  <si>
    <r>
      <t xml:space="preserve">Vertical front porch: </t>
    </r>
    <r>
      <rPr>
        <b/>
        <sz val="10"/>
        <color rgb="FF000000"/>
        <rFont val="Arial"/>
        <family val="2"/>
      </rPr>
      <t>VFP</t>
    </r>
    <r>
      <rPr>
        <sz val="10"/>
        <color rgb="FF000000"/>
        <rFont val="Arial"/>
        <family val="2"/>
      </rPr>
      <t xml:space="preserve"> (number of lines)</t>
    </r>
  </si>
  <si>
    <r>
      <t xml:space="preserve">Vertical front blank porch: </t>
    </r>
    <r>
      <rPr>
        <b/>
        <sz val="10"/>
        <color rgb="FF000000"/>
        <rFont val="Arial"/>
        <family val="2"/>
      </rPr>
      <t>u16Vfb</t>
    </r>
    <r>
      <rPr>
        <sz val="10"/>
        <color rgb="FF000000"/>
        <rFont val="Arial"/>
        <family val="2"/>
      </rPr>
      <t xml:space="preserve"> (number of lines)</t>
    </r>
  </si>
  <si>
    <r>
      <t xml:space="preserve">Vertical sync active: </t>
    </r>
    <r>
      <rPr>
        <b/>
        <sz val="10"/>
        <color rgb="FF000000"/>
        <rFont val="Arial"/>
        <family val="2"/>
      </rPr>
      <t>VSA</t>
    </r>
    <r>
      <rPr>
        <sz val="10"/>
        <color rgb="FF000000"/>
        <rFont val="Arial"/>
        <family val="2"/>
      </rPr>
      <t xml:space="preserve"> (number of lines)</t>
    </r>
  </si>
  <si>
    <r>
      <t xml:space="preserve">Vertical pulse width: </t>
    </r>
    <r>
      <rPr>
        <b/>
        <sz val="10"/>
        <color rgb="FF000000"/>
        <rFont val="Arial"/>
        <family val="2"/>
      </rPr>
      <t>u16Vpw</t>
    </r>
    <r>
      <rPr>
        <sz val="10"/>
        <color rgb="FF000000"/>
        <rFont val="Arial"/>
        <family val="2"/>
      </rPr>
      <t xml:space="preserve"> (number of lines)</t>
    </r>
  </si>
  <si>
    <r>
      <t xml:space="preserve">Device output frame rate: </t>
    </r>
    <r>
      <rPr>
        <b/>
        <sz val="10"/>
        <color rgb="FF000000"/>
        <rFont val="Arial"/>
        <family val="2"/>
      </rPr>
      <t>frame rate</t>
    </r>
  </si>
  <si>
    <r>
      <t xml:space="preserve">Interface clock: </t>
    </r>
    <r>
      <rPr>
        <b/>
        <sz val="10"/>
        <color rgb="FF000000"/>
        <rFont val="Arial"/>
        <family val="2"/>
      </rPr>
      <t>clk</t>
    </r>
    <r>
      <rPr>
        <sz val="10"/>
        <color rgb="FF000000"/>
        <rFont val="Arial"/>
        <family val="2"/>
      </rPr>
      <t xml:space="preserve"> (MHz)</t>
    </r>
  </si>
  <si>
    <r>
      <t xml:space="preserve">Pre-frequency division coefficient: </t>
    </r>
    <r>
      <rPr>
        <b/>
        <sz val="10"/>
        <color rgb="FF000000"/>
        <rFont val="Arial"/>
        <family val="2"/>
      </rPr>
      <t>u32PreDiv[1,32]</t>
    </r>
  </si>
  <si>
    <r>
      <t xml:space="preserve">Device clock frequency division coefficient </t>
    </r>
    <r>
      <rPr>
        <b/>
        <sz val="10"/>
        <color rgb="FF000000"/>
        <rFont val="Arial"/>
        <family val="2"/>
      </rPr>
      <t>u32DevDiv[1,4]</t>
    </r>
  </si>
  <si>
    <r>
      <t xml:space="preserve">LCD frequency division clock (&lt; 75 MHz): </t>
    </r>
    <r>
      <rPr>
        <b/>
        <sz val="10"/>
        <color rgb="FF000000"/>
        <rFont val="Arial"/>
        <family val="2"/>
      </rPr>
      <t xml:space="preserve">u32LcdMClkDiv </t>
    </r>
    <r>
      <rPr>
        <sz val="10"/>
        <color rgb="FF000000"/>
        <rFont val="Arial"/>
        <family val="2"/>
      </rPr>
      <t>(0x)</t>
    </r>
  </si>
  <si>
    <r>
      <t xml:space="preserve">PLL clock frequency division (&gt; 16.33 MHz): </t>
    </r>
    <r>
      <rPr>
        <b/>
        <sz val="10"/>
        <color rgb="FF000000"/>
        <rFont val="Arial"/>
        <family val="2"/>
      </rPr>
      <t>u32Fbdiv</t>
    </r>
  </si>
  <si>
    <r>
      <rPr>
        <b/>
        <sz val="10"/>
        <color rgb="FF000000"/>
        <rFont val="Arial"/>
        <family val="2"/>
      </rPr>
      <t xml:space="preserve">Note: </t>
    </r>
    <r>
      <rPr>
        <sz val="10"/>
        <color rgb="FF000000"/>
        <rFont val="Arial"/>
        <family val="2"/>
      </rPr>
      <t xml:space="preserve">
This sheet provides guidance on the VDP user timing and clock interface configuration for RGB panel interconnection. This sheet is not applicable to Hi3516E V200, Hi3516E V300, Hi3518E V300, and Hi3516D V200. For details, see the </t>
    </r>
    <r>
      <rPr>
        <b/>
        <sz val="10"/>
        <color rgb="FF000000"/>
        <rFont val="Arial"/>
        <family val="2"/>
      </rPr>
      <t>For Hi3516E V200 Series</t>
    </r>
    <r>
      <rPr>
        <sz val="10"/>
        <color rgb="FF000000"/>
        <rFont val="Arial"/>
        <family val="2"/>
      </rPr>
      <t xml:space="preserve"> sheet.   
</t>
    </r>
    <r>
      <rPr>
        <b/>
        <sz val="10"/>
        <color rgb="FF000000"/>
        <rFont val="Arial"/>
        <family val="2"/>
      </rPr>
      <t xml:space="preserve">Table description: </t>
    </r>
    <r>
      <rPr>
        <sz val="10"/>
        <color rgb="FF000000"/>
        <rFont val="Arial"/>
        <family val="2"/>
      </rPr>
      <t xml:space="preserve">
A chartreuse cell indicates a title. A blue cell indicates an attribute description. A green cell indicates an attribute to be user-defined. A red cell is an automatically generated attribute or judgment. A gray cell indicates the intermediate process of clock calculation and does not need to be user-defined.  
Cells B2–B10 are attribute parameters to be user-defined. The values can be obtained from the panel manual.  
Cells D2–D9 are timing attributes to be user-defined when the VO interface is in user-timing mode.  
Cells D15–D22 are part of the parameters to be user-defined when the VO interface is in user-clock mode. The clock source can be set to the LCD frequency division clock or the PLL clock as required.  
</t>
    </r>
    <r>
      <rPr>
        <b/>
        <sz val="10"/>
        <color rgb="FF000000"/>
        <rFont val="Arial"/>
        <family val="2"/>
      </rPr>
      <t xml:space="preserve">Instructions: </t>
    </r>
    <r>
      <rPr>
        <sz val="10"/>
        <color rgb="FF000000"/>
        <rFont val="Arial"/>
        <family val="2"/>
      </rPr>
      <t xml:space="preserve">
Set cells B2–B10 according to the panel manual, to obtain the values of the VO user-timing parameters.  
Set the device clock frequency division coefficient according to the RGB panel requirements, to obtain the parameter values that need to be set for the clock.
</t>
    </r>
  </si>
  <si>
    <r>
      <rPr>
        <b/>
        <sz val="10"/>
        <color rgb="FF000000"/>
        <rFont val="Arial"/>
        <family val="2"/>
      </rPr>
      <t xml:space="preserve">Configuration of the device clock frequency division coefficient </t>
    </r>
    <r>
      <rPr>
        <sz val="10"/>
        <color rgb="FF000000"/>
        <rFont val="Arial"/>
        <family val="2"/>
      </rPr>
      <t>(</t>
    </r>
    <r>
      <rPr>
        <b/>
        <sz val="10"/>
        <color rgb="FF000000"/>
        <rFont val="Arial"/>
        <family val="2"/>
      </rPr>
      <t>u32DevDiv[1,4]</t>
    </r>
    <r>
      <rPr>
        <sz val="10"/>
        <color rgb="FF000000"/>
        <rFont val="Arial"/>
        <family val="2"/>
      </rPr>
      <t xml:space="preserve">):  
For an LCD panel, constructing a pixel can take multiple clock cycles.  
For the RGB serial output, set it according to the LCD panel manual. 
If one pixel (R+G+B) is output every three clock cycles, set it to </t>
    </r>
    <r>
      <rPr>
        <b/>
        <sz val="10"/>
        <color rgb="FF000000"/>
        <rFont val="Arial"/>
        <family val="2"/>
      </rPr>
      <t>3</t>
    </r>
    <r>
      <rPr>
        <sz val="10"/>
        <color rgb="FF000000"/>
        <rFont val="Arial"/>
        <family val="2"/>
      </rPr>
      <t xml:space="preserve">. 
If one pixel (R+G+B+invalid data) is output every four clock cycles, set it to </t>
    </r>
    <r>
      <rPr>
        <b/>
        <sz val="10"/>
        <color rgb="FF000000"/>
        <rFont val="Arial"/>
        <family val="2"/>
      </rPr>
      <t>4</t>
    </r>
    <r>
      <rPr>
        <sz val="10"/>
        <color rgb="FF000000"/>
        <rFont val="Arial"/>
        <family val="2"/>
      </rPr>
      <t xml:space="preserve">.  
For the RGB parallel output, set it to </t>
    </r>
    <r>
      <rPr>
        <b/>
        <sz val="10"/>
        <color rgb="FF000000"/>
        <rFont val="Arial"/>
        <family val="2"/>
      </rPr>
      <t>1</t>
    </r>
    <r>
      <rPr>
        <sz val="10"/>
        <color rgb="FF000000"/>
        <rFont val="Arial"/>
        <family val="2"/>
      </rPr>
      <t xml:space="preserve">.
</t>
    </r>
  </si>
  <si>
    <r>
      <rPr>
        <sz val="10"/>
        <color rgb="FF000000"/>
        <rFont val="Arial"/>
        <family val="2"/>
      </rPr>
      <t xml:space="preserve">Horizontal active area: </t>
    </r>
    <r>
      <rPr>
        <b/>
        <sz val="10"/>
        <color rgb="FF000000"/>
        <rFont val="Arial"/>
        <family val="2"/>
      </rPr>
      <t>HACT</t>
    </r>
    <r>
      <rPr>
        <sz val="10"/>
        <color rgb="FF000000"/>
        <rFont val="Arial"/>
        <family val="2"/>
      </rPr>
      <t xml:space="preserve"> (pixel)</t>
    </r>
  </si>
  <si>
    <r>
      <rPr>
        <sz val="10"/>
        <color rgb="FF000000"/>
        <rFont val="Arial"/>
        <family val="2"/>
      </rPr>
      <t xml:space="preserve">Size of a sent packet: </t>
    </r>
    <r>
      <rPr>
        <b/>
        <sz val="10"/>
        <color rgb="FF000000"/>
        <rFont val="Arial"/>
        <family val="2"/>
      </rPr>
      <t>vid_pkt_size</t>
    </r>
  </si>
  <si>
    <r>
      <rPr>
        <sz val="10"/>
        <color rgb="FF000000"/>
        <rFont val="Arial"/>
        <family val="2"/>
      </rPr>
      <t xml:space="preserve">Horizontal active area: </t>
    </r>
    <r>
      <rPr>
        <b/>
        <sz val="10"/>
        <color rgb="FF000000"/>
        <rFont val="Arial"/>
        <family val="2"/>
      </rPr>
      <t>u16Hact</t>
    </r>
    <r>
      <rPr>
        <sz val="10"/>
        <color rgb="FF000000"/>
        <rFont val="Arial"/>
        <family val="2"/>
      </rPr>
      <t xml:space="preserve"> (pixel)</t>
    </r>
  </si>
  <si>
    <r>
      <rPr>
        <sz val="10"/>
        <color rgb="FF000000"/>
        <rFont val="Arial"/>
        <family val="2"/>
      </rPr>
      <t xml:space="preserve">Horizontal back porch: </t>
    </r>
    <r>
      <rPr>
        <b/>
        <sz val="10"/>
        <color rgb="FF000000"/>
        <rFont val="Arial"/>
        <family val="2"/>
      </rPr>
      <t>HBP</t>
    </r>
    <r>
      <rPr>
        <sz val="10"/>
        <color rgb="FF000000"/>
        <rFont val="Arial"/>
        <family val="2"/>
      </rPr>
      <t xml:space="preserve"> (pixel)</t>
    </r>
  </si>
  <si>
    <r>
      <rPr>
        <sz val="10"/>
        <color rgb="FF000000"/>
        <rFont val="Arial"/>
        <family val="2"/>
      </rPr>
      <t xml:space="preserve">Number of pixels in the horizontal sync back porch: </t>
    </r>
    <r>
      <rPr>
        <b/>
        <sz val="10"/>
        <color rgb="FF000000"/>
        <rFont val="Arial"/>
        <family val="2"/>
      </rPr>
      <t>vid_hbp_pixels</t>
    </r>
  </si>
  <si>
    <r>
      <rPr>
        <sz val="10"/>
        <color rgb="FF000000"/>
        <rFont val="Arial"/>
        <family val="2"/>
      </rPr>
      <t xml:space="preserve">Horizontal back blank porch: </t>
    </r>
    <r>
      <rPr>
        <b/>
        <sz val="10"/>
        <color rgb="FF000000"/>
        <rFont val="Arial"/>
        <family val="2"/>
      </rPr>
      <t>u16Hbb</t>
    </r>
    <r>
      <rPr>
        <sz val="10"/>
        <color rgb="FF000000"/>
        <rFont val="Arial"/>
        <family val="2"/>
      </rPr>
      <t xml:space="preserve"> (pixel)</t>
    </r>
  </si>
  <si>
    <r>
      <rPr>
        <sz val="10"/>
        <color rgb="FF000000"/>
        <rFont val="Arial"/>
        <family val="2"/>
      </rPr>
      <t xml:space="preserve">Horizontal front porch: </t>
    </r>
    <r>
      <rPr>
        <b/>
        <sz val="10"/>
        <color rgb="FF000000"/>
        <rFont val="Arial"/>
        <family val="2"/>
      </rPr>
      <t>HFP</t>
    </r>
    <r>
      <rPr>
        <sz val="10"/>
        <color rgb="FF000000"/>
        <rFont val="Arial"/>
        <family val="2"/>
      </rPr>
      <t xml:space="preserve"> (pixel)</t>
    </r>
  </si>
  <si>
    <r>
      <rPr>
        <sz val="10"/>
        <color rgb="FF000000"/>
        <rFont val="Arial"/>
        <family val="2"/>
      </rPr>
      <t>Number of pixels in the horizontal sync area:</t>
    </r>
    <r>
      <rPr>
        <b/>
        <sz val="10"/>
        <color rgb="FF000000"/>
        <rFont val="Arial"/>
        <family val="2"/>
      </rPr>
      <t xml:space="preserve"> vid_hsa_pixels</t>
    </r>
  </si>
  <si>
    <r>
      <rPr>
        <sz val="10"/>
        <color rgb="FF000000"/>
        <rFont val="Arial"/>
        <family val="2"/>
      </rPr>
      <t xml:space="preserve">Horizontal front blank porch: </t>
    </r>
    <r>
      <rPr>
        <b/>
        <sz val="10"/>
        <color rgb="FF000000"/>
        <rFont val="Arial"/>
        <family val="2"/>
      </rPr>
      <t>u16Hfb</t>
    </r>
    <r>
      <rPr>
        <sz val="10"/>
        <color rgb="FF000000"/>
        <rFont val="Arial"/>
        <family val="2"/>
      </rPr>
      <t xml:space="preserve"> (pixel)</t>
    </r>
  </si>
  <si>
    <r>
      <rPr>
        <sz val="10"/>
        <color rgb="FF000000"/>
        <rFont val="Arial"/>
        <family val="2"/>
      </rPr>
      <t xml:space="preserve">Horizontal sync active: </t>
    </r>
    <r>
      <rPr>
        <b/>
        <sz val="10"/>
        <color rgb="FF000000"/>
        <rFont val="Arial"/>
        <family val="2"/>
      </rPr>
      <t>HSA</t>
    </r>
    <r>
      <rPr>
        <sz val="10"/>
        <color rgb="FF000000"/>
        <rFont val="Arial"/>
        <family val="2"/>
      </rPr>
      <t xml:space="preserve"> (pixel)</t>
    </r>
  </si>
  <si>
    <r>
      <rPr>
        <sz val="10"/>
        <color rgb="FF000000"/>
        <rFont val="Arial"/>
        <family val="2"/>
      </rPr>
      <t xml:space="preserve">Number of pixels in each line: </t>
    </r>
    <r>
      <rPr>
        <b/>
        <sz val="10"/>
        <color rgb="FF000000"/>
        <rFont val="Arial"/>
        <family val="2"/>
      </rPr>
      <t>vid_hline_pixels</t>
    </r>
  </si>
  <si>
    <r>
      <rPr>
        <sz val="10"/>
        <color rgb="FF000000"/>
        <rFont val="Arial"/>
        <family val="2"/>
      </rPr>
      <t xml:space="preserve">Horizontal pulse width: </t>
    </r>
    <r>
      <rPr>
        <b/>
        <sz val="10"/>
        <color rgb="FF000000"/>
        <rFont val="Arial"/>
        <family val="2"/>
      </rPr>
      <t>u16Hpw</t>
    </r>
    <r>
      <rPr>
        <sz val="10"/>
        <color rgb="FF000000"/>
        <rFont val="Arial"/>
        <family val="2"/>
      </rPr>
      <t xml:space="preserve"> (pixel)</t>
    </r>
  </si>
  <si>
    <r>
      <rPr>
        <sz val="10"/>
        <color rgb="FF000000"/>
        <rFont val="Arial"/>
        <family val="2"/>
      </rPr>
      <t xml:space="preserve">Vertical active area: </t>
    </r>
    <r>
      <rPr>
        <b/>
        <sz val="10"/>
        <color rgb="FF000000"/>
        <rFont val="Arial"/>
        <family val="2"/>
      </rPr>
      <t>VACT</t>
    </r>
    <r>
      <rPr>
        <sz val="10"/>
        <color rgb="FF000000"/>
        <rFont val="Arial"/>
        <family val="2"/>
      </rPr>
      <t xml:space="preserve"> (number of lines)</t>
    </r>
  </si>
  <si>
    <r>
      <rPr>
        <sz val="10"/>
        <color rgb="FF000000"/>
        <rFont val="Arial"/>
        <family val="2"/>
      </rPr>
      <t xml:space="preserve">Number of lines in the vertical sync area: </t>
    </r>
    <r>
      <rPr>
        <b/>
        <sz val="10"/>
        <color rgb="FF000000"/>
        <rFont val="Arial"/>
        <family val="2"/>
      </rPr>
      <t>vid_vsa_lines</t>
    </r>
  </si>
  <si>
    <r>
      <rPr>
        <sz val="10"/>
        <color rgb="FF000000"/>
        <rFont val="Arial"/>
        <family val="2"/>
      </rPr>
      <t xml:space="preserve">Vertical active area: </t>
    </r>
    <r>
      <rPr>
        <b/>
        <sz val="10"/>
        <color rgb="FF000000"/>
        <rFont val="Arial"/>
        <family val="2"/>
      </rPr>
      <t>u16Vact</t>
    </r>
    <r>
      <rPr>
        <sz val="10"/>
        <color rgb="FF000000"/>
        <rFont val="Arial"/>
        <family val="2"/>
      </rPr>
      <t xml:space="preserve"> (number of lines)</t>
    </r>
  </si>
  <si>
    <r>
      <rPr>
        <sz val="10"/>
        <color rgb="FF000000"/>
        <rFont val="Arial"/>
        <family val="2"/>
      </rPr>
      <t xml:space="preserve">Vertical back porch: </t>
    </r>
    <r>
      <rPr>
        <b/>
        <sz val="10"/>
        <color rgb="FF000000"/>
        <rFont val="Arial"/>
        <family val="2"/>
      </rPr>
      <t>VBP</t>
    </r>
    <r>
      <rPr>
        <sz val="10"/>
        <color rgb="FF000000"/>
        <rFont val="Arial"/>
        <family val="2"/>
      </rPr>
      <t xml:space="preserve"> (number of lines)</t>
    </r>
  </si>
  <si>
    <r>
      <rPr>
        <sz val="10"/>
        <color rgb="FF000000"/>
        <rFont val="Arial"/>
        <family val="2"/>
      </rPr>
      <t xml:space="preserve">Number of lines in the vertical sync back porch: </t>
    </r>
    <r>
      <rPr>
        <b/>
        <sz val="10"/>
        <color rgb="FF000000"/>
        <rFont val="Arial"/>
        <family val="2"/>
      </rPr>
      <t>vid_vbp_lines</t>
    </r>
  </si>
  <si>
    <r>
      <rPr>
        <sz val="10"/>
        <color rgb="FF000000"/>
        <rFont val="Arial"/>
        <family val="2"/>
      </rPr>
      <t xml:space="preserve">Vertical back blank porch: </t>
    </r>
    <r>
      <rPr>
        <b/>
        <sz val="10"/>
        <color rgb="FF000000"/>
        <rFont val="Arial"/>
        <family val="2"/>
      </rPr>
      <t>u16Vbb</t>
    </r>
    <r>
      <rPr>
        <sz val="10"/>
        <color rgb="FF000000"/>
        <rFont val="Arial"/>
        <family val="2"/>
      </rPr>
      <t xml:space="preserve"> (number of lines)</t>
    </r>
  </si>
  <si>
    <r>
      <rPr>
        <sz val="10"/>
        <color rgb="FF000000"/>
        <rFont val="Arial"/>
        <family val="2"/>
      </rPr>
      <t xml:space="preserve">Vertical front porch: </t>
    </r>
    <r>
      <rPr>
        <b/>
        <sz val="10"/>
        <color rgb="FF000000"/>
        <rFont val="Arial"/>
        <family val="2"/>
      </rPr>
      <t>VFP</t>
    </r>
    <r>
      <rPr>
        <sz val="10"/>
        <color rgb="FF000000"/>
        <rFont val="Arial"/>
        <family val="2"/>
      </rPr>
      <t xml:space="preserve"> (number of lines)</t>
    </r>
  </si>
  <si>
    <r>
      <rPr>
        <sz val="10"/>
        <color rgb="FF000000"/>
        <rFont val="Arial"/>
        <family val="2"/>
      </rPr>
      <t xml:space="preserve">Number of lines in the vertical sync front porch: </t>
    </r>
    <r>
      <rPr>
        <b/>
        <sz val="10"/>
        <color rgb="FF000000"/>
        <rFont val="Arial"/>
        <family val="2"/>
      </rPr>
      <t>vid_vfp_lines</t>
    </r>
  </si>
  <si>
    <r>
      <rPr>
        <sz val="10"/>
        <color rgb="FF000000"/>
        <rFont val="Arial"/>
        <family val="2"/>
      </rPr>
      <t xml:space="preserve">Vertical front blank porch: </t>
    </r>
    <r>
      <rPr>
        <b/>
        <sz val="10"/>
        <color rgb="FF000000"/>
        <rFont val="Arial"/>
        <family val="2"/>
      </rPr>
      <t>u16Vfb</t>
    </r>
    <r>
      <rPr>
        <sz val="10"/>
        <color rgb="FF000000"/>
        <rFont val="Arial"/>
        <family val="2"/>
      </rPr>
      <t xml:space="preserve"> (number of lines)</t>
    </r>
  </si>
  <si>
    <r>
      <rPr>
        <sz val="10"/>
        <color rgb="FF000000"/>
        <rFont val="Arial"/>
        <family val="2"/>
      </rPr>
      <t xml:space="preserve">Vertical sync active: </t>
    </r>
    <r>
      <rPr>
        <b/>
        <sz val="10"/>
        <color rgb="FF000000"/>
        <rFont val="Arial"/>
        <family val="2"/>
      </rPr>
      <t>VSA</t>
    </r>
    <r>
      <rPr>
        <sz val="10"/>
        <color rgb="FF000000"/>
        <rFont val="Arial"/>
        <family val="2"/>
      </rPr>
      <t xml:space="preserve"> (number of lines)</t>
    </r>
  </si>
  <si>
    <r>
      <rPr>
        <sz val="10"/>
        <color rgb="FF000000"/>
        <rFont val="Arial"/>
        <family val="2"/>
      </rPr>
      <t>Active lines with valid frames:</t>
    </r>
    <r>
      <rPr>
        <b/>
        <sz val="10"/>
        <color rgb="FF000000"/>
        <rFont val="Arial"/>
        <family val="2"/>
      </rPr>
      <t xml:space="preserve"> vid_active_lines</t>
    </r>
  </si>
  <si>
    <r>
      <rPr>
        <sz val="10"/>
        <color rgb="FF000000"/>
        <rFont val="Arial"/>
        <family val="2"/>
      </rPr>
      <t xml:space="preserve">Vertical pulse width: </t>
    </r>
    <r>
      <rPr>
        <b/>
        <sz val="10"/>
        <color rgb="FF000000"/>
        <rFont val="Arial"/>
        <family val="2"/>
      </rPr>
      <t>u16Vpw</t>
    </r>
    <r>
      <rPr>
        <sz val="10"/>
        <color rgb="FF000000"/>
        <rFont val="Arial"/>
        <family val="2"/>
      </rPr>
      <t xml:space="preserve"> (number of lines)</t>
    </r>
  </si>
  <si>
    <r>
      <rPr>
        <sz val="10"/>
        <color rgb="FF000000"/>
        <rFont val="Arial"/>
        <family val="2"/>
      </rPr>
      <t xml:space="preserve">Device output frame rate: </t>
    </r>
    <r>
      <rPr>
        <b/>
        <sz val="10"/>
        <color rgb="FF000000"/>
        <rFont val="Arial"/>
        <family val="2"/>
      </rPr>
      <t>frame rate</t>
    </r>
  </si>
  <si>
    <r>
      <rPr>
        <sz val="10"/>
        <color rgb="FF000000"/>
        <rFont val="Arial"/>
        <family val="2"/>
      </rPr>
      <t xml:space="preserve">Input data rate: </t>
    </r>
    <r>
      <rPr>
        <b/>
        <sz val="10"/>
        <color rgb="FF000000"/>
        <rFont val="Arial"/>
        <family val="2"/>
      </rPr>
      <t>phy_data_rate</t>
    </r>
    <r>
      <rPr>
        <sz val="10"/>
        <color rgb="FF000000"/>
        <rFont val="Arial"/>
        <family val="2"/>
      </rPr>
      <t xml:space="preserve"> (Mbps)</t>
    </r>
  </si>
  <si>
    <r>
      <rPr>
        <sz val="10"/>
        <color rgb="FF000000"/>
        <rFont val="Arial"/>
        <family val="2"/>
      </rPr>
      <t xml:space="preserve">Interface clock: </t>
    </r>
    <r>
      <rPr>
        <b/>
        <sz val="10"/>
        <color rgb="FF000000"/>
        <rFont val="Arial"/>
        <family val="2"/>
      </rPr>
      <t>clk</t>
    </r>
    <r>
      <rPr>
        <sz val="10"/>
        <color rgb="FF000000"/>
        <rFont val="Arial"/>
        <family val="2"/>
      </rPr>
      <t xml:space="preserve"> (MHz)</t>
    </r>
  </si>
  <si>
    <r>
      <rPr>
        <sz val="10"/>
        <color rgb="FF000000"/>
        <rFont val="Arial"/>
        <family val="2"/>
      </rPr>
      <t xml:space="preserve">Output data format: </t>
    </r>
    <r>
      <rPr>
        <b/>
        <sz val="10"/>
        <color rgb="FF000000"/>
        <rFont val="Arial"/>
        <family val="2"/>
      </rPr>
      <t>output_format_t</t>
    </r>
  </si>
  <si>
    <r>
      <rPr>
        <sz val="10"/>
        <color rgb="FF000000"/>
        <rFont val="Arial"/>
        <family val="2"/>
      </rPr>
      <t xml:space="preserve">Pixel clock: </t>
    </r>
    <r>
      <rPr>
        <b/>
        <sz val="10"/>
        <color rgb="FF000000"/>
        <rFont val="Arial"/>
        <family val="2"/>
      </rPr>
      <t>pixel_clk</t>
    </r>
    <r>
      <rPr>
        <sz val="10"/>
        <color rgb="FF000000"/>
        <rFont val="Arial"/>
        <family val="2"/>
      </rPr>
      <t xml:space="preserve"> (kHz)</t>
    </r>
  </si>
  <si>
    <r>
      <rPr>
        <sz val="10"/>
        <color rgb="FF000000"/>
        <rFont val="Arial"/>
        <family val="2"/>
      </rPr>
      <t xml:space="preserve">Pre-frequency division coefficient: </t>
    </r>
    <r>
      <rPr>
        <b/>
        <sz val="10"/>
        <color rgb="FF000000"/>
        <rFont val="Arial"/>
        <family val="2"/>
      </rPr>
      <t>u32PreDiv[1,32]</t>
    </r>
  </si>
  <si>
    <r>
      <rPr>
        <sz val="10"/>
        <color rgb="FF000000"/>
        <rFont val="Arial"/>
        <family val="2"/>
      </rPr>
      <t xml:space="preserve">LCD frequency division clock (&lt; 75 MHz): </t>
    </r>
    <r>
      <rPr>
        <b/>
        <sz val="10"/>
        <color rgb="FF000000"/>
        <rFont val="Arial"/>
        <family val="2"/>
      </rPr>
      <t>u32LcdMClkDiv</t>
    </r>
    <r>
      <rPr>
        <sz val="10"/>
        <color rgb="FF000000"/>
        <rFont val="Arial"/>
        <family val="2"/>
      </rPr>
      <t xml:space="preserve"> (0x) </t>
    </r>
  </si>
  <si>
    <r>
      <rPr>
        <b/>
        <sz val="10"/>
        <color rgb="FF000000"/>
        <rFont val="Arial"/>
        <family val="2"/>
      </rPr>
      <t>Note</t>
    </r>
    <r>
      <rPr>
        <sz val="10"/>
        <color rgb="FF000000"/>
        <rFont val="Arial"/>
        <family val="2"/>
      </rPr>
      <t xml:space="preserve">:  
This sheet provides guidance on obtaining the MIPI device attributes, the VDP user timing, and clock interface configuration for MIPI panel interconnection. This sheet does not apply to Hi3516E V200.  
</t>
    </r>
    <r>
      <rPr>
        <b/>
        <sz val="10"/>
        <color rgb="FF000000"/>
        <rFont val="Arial"/>
        <family val="2"/>
      </rPr>
      <t xml:space="preserve">Table description: </t>
    </r>
    <r>
      <rPr>
        <sz val="10"/>
        <color rgb="FF000000"/>
        <rFont val="Arial"/>
        <family val="2"/>
      </rPr>
      <t xml:space="preserve">
A chartreuse cell indicates a title. A blue cell indicates an attribute description. A green cell indicates an attribute to be user-defined. A red cell is an automatically generated attribute. A gray cell indicates the intermediate process of clock calculation and does not need to be user-defined.  
Cells B2–B12 are attribute parameters to be user-defined. The values can be obtained from the panel manual. For the mapping between the value and format of cell B11, see the table on the lower right.  
Cell D2–D10 are device attribute values set for the MIPI.  
Cells F2–F9 are timing attributes to be user-defined when the VO interface is in user-timing mode.  
Cells F14–F21 are part of the parameters to be user-defined when the VO interface is in user-clock mode. The clock source can be set to the LCD frequency division clock or the PLL clock as required.  
</t>
    </r>
    <r>
      <rPr>
        <b/>
        <sz val="10"/>
        <color rgb="FF000000"/>
        <rFont val="Arial"/>
        <family val="2"/>
      </rPr>
      <t xml:space="preserve">Instructions: </t>
    </r>
    <r>
      <rPr>
        <sz val="10"/>
        <color rgb="FF000000"/>
        <rFont val="Arial"/>
        <family val="2"/>
      </rPr>
      <t xml:space="preserve">
Set cells B2–B12 according to the panel manual, to obtain the values of the MIPI device attributes and the VO user-timing parameters.  
For the mapping between the MIPI output data format</t>
    </r>
    <r>
      <rPr>
        <b/>
        <sz val="10"/>
        <color rgb="FF000000"/>
        <rFont val="Arial"/>
        <family val="2"/>
      </rPr>
      <t xml:space="preserve"> output_format_t</t>
    </r>
    <r>
      <rPr>
        <sz val="10"/>
        <color rgb="FF000000"/>
        <rFont val="Arial"/>
        <family val="2"/>
      </rPr>
      <t xml:space="preserve"> and values, see the table on the lower right.</t>
    </r>
  </si>
  <si>
    <r>
      <t xml:space="preserve">The clock value range that can be configured by </t>
    </r>
    <r>
      <rPr>
        <b/>
        <sz val="10"/>
        <rFont val="Arial"/>
        <family val="2"/>
      </rPr>
      <t>u32Fbdiv</t>
    </r>
    <r>
      <rPr>
        <sz val="10"/>
        <rFont val="Arial"/>
        <family val="2"/>
      </rPr>
      <t xml:space="preserve"> is [16.33 MHz,3200 MHz]. The value range of </t>
    </r>
    <r>
      <rPr>
        <b/>
        <sz val="10"/>
        <rFont val="Arial"/>
        <family val="2"/>
      </rPr>
      <t>u32LcdMClkDiv0x</t>
    </r>
    <r>
      <rPr>
        <sz val="10"/>
        <rFont val="Arial"/>
        <family val="2"/>
      </rPr>
      <t xml:space="preserve"> is [0 MHz,75 MHz]. Select a proper clock source based on the interface clock range.</t>
    </r>
  </si>
  <si>
    <t>OUTPUT_MODE_CSI</t>
    <phoneticPr fontId="1" type="noConversion"/>
  </si>
  <si>
    <t>OUTPUT_MODE_DSI_CMD</t>
    <phoneticPr fontId="1" type="noConversion"/>
  </si>
  <si>
    <t>MIPI TX output mode</t>
  </si>
  <si>
    <t>Output Mode</t>
    <phoneticPr fontId="1" type="noConversion"/>
  </si>
  <si>
    <t>output_mode_t</t>
    <phoneticPr fontId="1" type="noConversion"/>
  </si>
  <si>
    <r>
      <t xml:space="preserve">Number of bytes for the write memory command: </t>
    </r>
    <r>
      <rPr>
        <b/>
        <sz val="10"/>
        <rFont val="Arial"/>
        <family val="2"/>
      </rPr>
      <t>epdi_cmd_size</t>
    </r>
    <phoneticPr fontId="1" type="noConversion"/>
  </si>
  <si>
    <t>Representation Value</t>
    <phoneticPr fontId="1" type="noConversion"/>
  </si>
  <si>
    <t>OUTPUT_MODE_DSI_VIDEO</t>
    <phoneticPr fontId="1" type="noConversion"/>
  </si>
  <si>
    <t>01</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</si>
</sst>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00_ "/>
    <numFmt numFmtId="177" formatCode="0.00_ "/>
  </numFmts>
  <fonts count="10" x14ac:knownFonts="1">
    <font>
      <sz val="12"/>
      <name val="宋体"/>
      <charset val="134"/>
    </font>
    <font>
      <sz val="9"/>
      <name val="宋体"/>
      <family val="3"/>
      <charset val="134"/>
    </font>
    <font>
      <sz val="12"/>
      <name val="宋体"/>
      <family val="3"/>
      <charset val="134"/>
    </font>
    <font>
      <sz val="9"/>
      <name val="宋体"/>
      <family val="3"/>
      <charset val="134"/>
    </font>
    <font>
      <sz val="12"/>
      <name val="FrutigerNext LT Regular"/>
      <family val="2"/>
    </font>
    <font>
      <sz val="10"/>
      <name val="Arial"/>
      <family val="2"/>
    </font>
    <font>
      <b/>
      <sz val="10"/>
      <name val="Arial"/>
      <family val="2"/>
    </font>
    <font>
      <b/>
      <sz val="10"/>
      <color rgb="FF000000"/>
      <name val="Arial"/>
      <family val="2"/>
    </font>
    <font>
      <sz val="10"/>
      <color rgb="FF000000"/>
      <name val="Arial"/>
      <family val="2"/>
    </font>
    <font>
      <sz val="10"/>
      <color theme="1"/>
      <name val="Arial"/>
      <family val="2"/>
    </font>
  </fonts>
  <fills count="13">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theme="4" tint="0.39997558519241921"/>
        <bgColor indexed="64"/>
      </patternFill>
    </fill>
    <fill>
      <patternFill patternType="solid">
        <fgColor rgb="FFFFC000"/>
        <bgColor indexed="64"/>
      </patternFill>
    </fill>
    <fill>
      <patternFill patternType="solid">
        <fgColor rgb="FFFF00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indexed="26"/>
        <bgColor indexed="64"/>
      </patternFill>
    </fill>
    <fill>
      <patternFill patternType="solid">
        <fgColor indexed="4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2" fillId="0" borderId="0" applyFill="0">
      <alignment vertical="center"/>
    </xf>
    <xf numFmtId="0" fontId="4" fillId="0" borderId="0">
      <alignment vertical="center"/>
    </xf>
  </cellStyleXfs>
  <cellXfs count="59">
    <xf numFmtId="0" fontId="0" fillId="0" borderId="0" xfId="0">
      <alignment vertical="center"/>
    </xf>
    <xf numFmtId="0" fontId="5" fillId="0" borderId="0" xfId="0" applyFont="1">
      <alignment vertical="center"/>
    </xf>
    <xf numFmtId="0" fontId="5" fillId="2" borderId="1" xfId="0" applyFont="1" applyFill="1" applyBorder="1">
      <alignment vertical="center"/>
    </xf>
    <xf numFmtId="0" fontId="5" fillId="5" borderId="1" xfId="0" applyFont="1" applyFill="1" applyBorder="1">
      <alignment vertical="center"/>
    </xf>
    <xf numFmtId="0" fontId="5" fillId="9" borderId="1" xfId="0" applyFont="1" applyFill="1" applyBorder="1">
      <alignment vertical="center"/>
    </xf>
    <xf numFmtId="0" fontId="5" fillId="10" borderId="1" xfId="0" applyFont="1" applyFill="1" applyBorder="1">
      <alignment vertical="center"/>
    </xf>
    <xf numFmtId="0" fontId="5" fillId="0" borderId="0" xfId="0" applyFont="1" applyBorder="1">
      <alignment vertical="center"/>
    </xf>
    <xf numFmtId="0" fontId="6" fillId="4" borderId="1" xfId="0" applyFont="1" applyFill="1" applyBorder="1">
      <alignment vertical="center"/>
    </xf>
    <xf numFmtId="0" fontId="6" fillId="4" borderId="0" xfId="0" applyFont="1" applyFill="1" applyBorder="1">
      <alignment vertical="center"/>
    </xf>
    <xf numFmtId="0" fontId="6" fillId="10" borderId="1" xfId="0" applyFont="1" applyFill="1" applyBorder="1">
      <alignment vertical="center"/>
    </xf>
    <xf numFmtId="0" fontId="6" fillId="4" borderId="2" xfId="0" applyFont="1" applyFill="1" applyBorder="1">
      <alignment vertical="center"/>
    </xf>
    <xf numFmtId="0" fontId="5" fillId="2" borderId="0" xfId="0" applyFont="1" applyFill="1">
      <alignment vertical="center"/>
    </xf>
    <xf numFmtId="0" fontId="6" fillId="2" borderId="1" xfId="0" applyFont="1" applyFill="1" applyBorder="1">
      <alignment vertical="center"/>
    </xf>
    <xf numFmtId="0" fontId="6" fillId="9" borderId="1" xfId="0" applyFont="1" applyFill="1" applyBorder="1">
      <alignment vertical="center"/>
    </xf>
    <xf numFmtId="0" fontId="5" fillId="0" borderId="0" xfId="0" applyFont="1" applyFill="1" applyBorder="1">
      <alignmen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xf>
    <xf numFmtId="0" fontId="6" fillId="9" borderId="1" xfId="0" applyFont="1" applyFill="1" applyBorder="1" applyAlignment="1">
      <alignment horizontal="left" vertical="center"/>
    </xf>
    <xf numFmtId="0" fontId="6" fillId="12" borderId="1" xfId="1" applyFont="1" applyFill="1" applyBorder="1" applyAlignment="1" applyProtection="1">
      <alignment horizontal="center" vertical="center" wrapText="1"/>
    </xf>
    <xf numFmtId="177" fontId="5" fillId="11" borderId="1" xfId="1" applyNumberFormat="1" applyFont="1" applyFill="1" applyBorder="1" applyAlignment="1" applyProtection="1">
      <alignment horizontal="center" vertical="center" wrapText="1"/>
      <protection locked="0"/>
    </xf>
    <xf numFmtId="14" fontId="5" fillId="11" borderId="1" xfId="1" applyNumberFormat="1" applyFont="1" applyFill="1" applyBorder="1" applyAlignment="1" applyProtection="1">
      <alignment horizontal="center" vertical="center" wrapText="1"/>
      <protection locked="0"/>
    </xf>
    <xf numFmtId="0" fontId="5" fillId="0" borderId="0" xfId="2" applyFont="1">
      <alignment vertical="center"/>
    </xf>
    <xf numFmtId="0" fontId="6" fillId="12" borderId="1" xfId="1" applyFont="1" applyFill="1" applyBorder="1" applyAlignment="1" applyProtection="1">
      <alignment horizontal="center" wrapText="1"/>
    </xf>
    <xf numFmtId="0" fontId="6" fillId="12" borderId="1" xfId="1" applyNumberFormat="1" applyFont="1" applyFill="1" applyBorder="1" applyAlignment="1" applyProtection="1">
      <alignment horizontal="center" wrapText="1"/>
    </xf>
    <xf numFmtId="49" fontId="5" fillId="11" borderId="1" xfId="1" applyNumberFormat="1" applyFont="1" applyFill="1" applyBorder="1" applyAlignment="1" applyProtection="1">
      <alignment horizontal="center" vertical="center" wrapText="1"/>
      <protection locked="0"/>
    </xf>
    <xf numFmtId="0" fontId="5" fillId="11" borderId="1" xfId="1" applyNumberFormat="1" applyFont="1" applyFill="1" applyBorder="1" applyAlignment="1" applyProtection="1">
      <alignment horizontal="center" vertical="center" wrapText="1"/>
      <protection locked="0"/>
    </xf>
    <xf numFmtId="0" fontId="5" fillId="11" borderId="1" xfId="1" applyNumberFormat="1" applyFont="1" applyFill="1" applyBorder="1" applyAlignment="1" applyProtection="1">
      <alignment horizontal="left" vertical="center" wrapText="1"/>
      <protection locked="0"/>
    </xf>
    <xf numFmtId="0" fontId="5" fillId="8" borderId="1" xfId="0" applyFont="1" applyFill="1" applyBorder="1" applyAlignment="1">
      <alignment horizontal="right" vertical="center"/>
    </xf>
    <xf numFmtId="0" fontId="5" fillId="9" borderId="1" xfId="0" applyFont="1" applyFill="1" applyBorder="1" applyAlignment="1">
      <alignment horizontal="right" vertical="center"/>
    </xf>
    <xf numFmtId="0" fontId="5" fillId="0" borderId="0" xfId="0" applyFont="1" applyAlignment="1">
      <alignment horizontal="right" vertical="center"/>
    </xf>
    <xf numFmtId="0" fontId="5" fillId="5" borderId="1" xfId="0" applyFont="1" applyFill="1" applyBorder="1" applyAlignment="1">
      <alignment horizontal="right" vertical="center"/>
    </xf>
    <xf numFmtId="0" fontId="5" fillId="0" borderId="0" xfId="0" applyFont="1" applyFill="1" applyBorder="1" applyAlignment="1">
      <alignment horizontal="right" vertical="center"/>
    </xf>
    <xf numFmtId="0" fontId="5" fillId="0" borderId="0" xfId="0" applyFont="1" applyFill="1" applyAlignment="1">
      <alignment horizontal="right" vertical="center"/>
    </xf>
    <xf numFmtId="0" fontId="5" fillId="8" borderId="1" xfId="0" applyFont="1" applyFill="1" applyBorder="1">
      <alignment vertical="center"/>
    </xf>
    <xf numFmtId="0" fontId="5" fillId="8" borderId="0" xfId="0" applyFont="1" applyFill="1">
      <alignment vertical="center"/>
    </xf>
    <xf numFmtId="176" fontId="5" fillId="9" borderId="1" xfId="0" applyNumberFormat="1" applyFont="1" applyFill="1" applyBorder="1">
      <alignment vertical="center"/>
    </xf>
    <xf numFmtId="0" fontId="9" fillId="10" borderId="1" xfId="0" applyFont="1" applyFill="1" applyBorder="1">
      <alignment vertical="center"/>
    </xf>
    <xf numFmtId="176" fontId="9" fillId="10" borderId="1" xfId="0" applyNumberFormat="1" applyFont="1" applyFill="1" applyBorder="1">
      <alignment vertical="center"/>
    </xf>
    <xf numFmtId="0" fontId="5" fillId="0" borderId="0" xfId="0" applyFont="1" applyFill="1" applyBorder="1" applyAlignment="1">
      <alignment vertical="top" wrapText="1"/>
    </xf>
    <xf numFmtId="0" fontId="5" fillId="10" borderId="0" xfId="0" applyFont="1" applyFill="1" applyBorder="1" applyAlignment="1">
      <alignment vertical="top" wrapText="1"/>
    </xf>
    <xf numFmtId="0" fontId="5" fillId="8" borderId="5" xfId="0" applyFont="1" applyFill="1" applyBorder="1">
      <alignment vertical="center"/>
    </xf>
    <xf numFmtId="0" fontId="5" fillId="9" borderId="5" xfId="0" applyFont="1" applyFill="1" applyBorder="1">
      <alignment vertical="center"/>
    </xf>
    <xf numFmtId="0" fontId="6" fillId="10" borderId="1" xfId="0" applyFont="1" applyFill="1" applyBorder="1" applyAlignment="1">
      <alignment vertical="center" wrapText="1"/>
    </xf>
    <xf numFmtId="0" fontId="5" fillId="2" borderId="2" xfId="0" applyFont="1" applyFill="1" applyBorder="1">
      <alignment vertical="center"/>
    </xf>
    <xf numFmtId="0" fontId="9" fillId="8" borderId="0" xfId="0" applyFont="1" applyFill="1">
      <alignment vertical="center"/>
    </xf>
    <xf numFmtId="49" fontId="5" fillId="0" borderId="0" xfId="2" applyNumberFormat="1" applyFont="1">
      <alignment vertical="center"/>
    </xf>
    <xf numFmtId="49" fontId="6" fillId="12" borderId="1" xfId="1" applyNumberFormat="1" applyFont="1" applyFill="1" applyBorder="1" applyAlignment="1" applyProtection="1">
      <alignment horizontal="center" wrapText="1"/>
    </xf>
    <xf numFmtId="49" fontId="5" fillId="0" borderId="0" xfId="0" applyNumberFormat="1" applyFont="1">
      <alignment vertical="center"/>
    </xf>
    <xf numFmtId="0" fontId="6" fillId="12" borderId="5" xfId="1" applyNumberFormat="1" applyFont="1" applyFill="1" applyBorder="1" applyAlignment="1" applyProtection="1">
      <alignment horizontal="center"/>
    </xf>
    <xf numFmtId="0" fontId="6" fillId="12" borderId="4" xfId="1" applyFont="1" applyFill="1" applyBorder="1" applyAlignment="1">
      <alignment horizontal="center"/>
    </xf>
    <xf numFmtId="0" fontId="6" fillId="12" borderId="3" xfId="1" applyFont="1" applyFill="1" applyBorder="1" applyAlignment="1">
      <alignment horizontal="center"/>
    </xf>
    <xf numFmtId="0" fontId="5" fillId="4" borderId="1" xfId="0" applyFont="1" applyFill="1" applyBorder="1" applyAlignment="1">
      <alignment horizontal="left" vertical="top" wrapText="1"/>
    </xf>
    <xf numFmtId="0" fontId="5" fillId="4" borderId="1" xfId="0" applyFont="1" applyFill="1" applyBorder="1" applyAlignment="1">
      <alignment horizontal="left" vertical="top"/>
    </xf>
    <xf numFmtId="0" fontId="5" fillId="4" borderId="0" xfId="0" applyFont="1" applyFill="1" applyAlignment="1">
      <alignment horizontal="left" vertical="top" wrapText="1"/>
    </xf>
    <xf numFmtId="0" fontId="5" fillId="7" borderId="1" xfId="0" applyFont="1" applyFill="1" applyBorder="1" applyAlignment="1">
      <alignment horizontal="left" vertical="center"/>
    </xf>
    <xf numFmtId="0" fontId="5" fillId="3" borderId="1" xfId="0" applyFont="1" applyFill="1" applyBorder="1" applyAlignment="1">
      <alignment horizontal="left" vertical="center"/>
    </xf>
    <xf numFmtId="0" fontId="6" fillId="6" borderId="1" xfId="0" applyFont="1" applyFill="1" applyBorder="1" applyAlignment="1">
      <alignment horizontal="left" vertical="center"/>
    </xf>
    <xf numFmtId="0" fontId="5" fillId="4" borderId="1" xfId="0" applyFont="1" applyFill="1" applyBorder="1" applyAlignment="1">
      <alignment horizontal="left" vertical="center"/>
    </xf>
    <xf numFmtId="0" fontId="6" fillId="4" borderId="1" xfId="0" applyFont="1" applyFill="1" applyBorder="1" applyAlignment="1">
      <alignment horizontal="left" vertical="center"/>
    </xf>
  </cellXfs>
  <cellStyles count="3">
    <cellStyle name="常规" xfId="0" builtinId="0"/>
    <cellStyle name="常规_PCM03F01-Product Access Control List Form" xfId="1"/>
    <cellStyle name="常规_sheet" xfId="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C4E8C9"/>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topLeftCell="A10" workbookViewId="0">
      <selection activeCell="C29" sqref="C29"/>
    </sheetView>
  </sheetViews>
  <sheetFormatPr defaultColWidth="8.75" defaultRowHeight="12.75" x14ac:dyDescent="0.15"/>
  <cols>
    <col min="1" max="1" width="27" style="1" customWidth="1"/>
    <col min="2" max="2" width="42" style="47" customWidth="1"/>
    <col min="3" max="3" width="27" style="1" customWidth="1"/>
    <col min="4" max="4" width="17.75" style="1" customWidth="1"/>
    <col min="5" max="16384" width="8.75" style="1"/>
  </cols>
  <sheetData>
    <row r="1" spans="1:4" ht="66.75" customHeight="1" x14ac:dyDescent="0.15">
      <c r="A1" s="18" t="s">
        <v>0</v>
      </c>
      <c r="B1" s="24" t="s">
        <v>1</v>
      </c>
      <c r="C1" s="18" t="s">
        <v>2</v>
      </c>
      <c r="D1" s="19" t="s">
        <v>3</v>
      </c>
    </row>
    <row r="2" spans="1:4" ht="26.25" customHeight="1" x14ac:dyDescent="0.15">
      <c r="A2" s="18" t="s">
        <v>4</v>
      </c>
      <c r="B2" s="24"/>
      <c r="C2" s="18"/>
      <c r="D2" s="19"/>
    </row>
    <row r="3" spans="1:4" ht="23.45" customHeight="1" x14ac:dyDescent="0.15">
      <c r="A3" s="18" t="s">
        <v>5</v>
      </c>
      <c r="B3" s="24" t="s">
        <v>6</v>
      </c>
      <c r="C3" s="18"/>
      <c r="D3" s="19"/>
    </row>
    <row r="4" spans="1:4" ht="23.25" customHeight="1" x14ac:dyDescent="0.15">
      <c r="A4" s="18"/>
      <c r="B4" s="24"/>
      <c r="C4" s="18"/>
      <c r="D4" s="19"/>
    </row>
    <row r="5" spans="1:4" ht="17.25" customHeight="1" x14ac:dyDescent="0.15">
      <c r="A5" s="18" t="s">
        <v>7</v>
      </c>
      <c r="B5" s="24"/>
      <c r="C5" s="18" t="s">
        <v>8</v>
      </c>
      <c r="D5" s="20">
        <v>43556</v>
      </c>
    </row>
    <row r="6" spans="1:4" ht="21.75" customHeight="1" x14ac:dyDescent="0.15">
      <c r="A6" s="18" t="s">
        <v>9</v>
      </c>
      <c r="B6" s="24"/>
      <c r="C6" s="18" t="s">
        <v>8</v>
      </c>
      <c r="D6" s="20"/>
    </row>
    <row r="7" spans="1:4" ht="24" customHeight="1" x14ac:dyDescent="0.15">
      <c r="A7" s="18" t="s">
        <v>10</v>
      </c>
      <c r="B7" s="24"/>
      <c r="C7" s="18" t="s">
        <v>8</v>
      </c>
      <c r="D7" s="20"/>
    </row>
    <row r="8" spans="1:4" x14ac:dyDescent="0.15">
      <c r="A8" s="21"/>
      <c r="B8" s="45"/>
      <c r="C8" s="21"/>
      <c r="D8" s="21"/>
    </row>
    <row r="9" spans="1:4" x14ac:dyDescent="0.2">
      <c r="A9" s="48" t="s">
        <v>11</v>
      </c>
      <c r="B9" s="49"/>
      <c r="C9" s="49"/>
      <c r="D9" s="50"/>
    </row>
    <row r="10" spans="1:4" ht="14.45" customHeight="1" x14ac:dyDescent="0.2">
      <c r="A10" s="22" t="s">
        <v>8</v>
      </c>
      <c r="B10" s="46" t="s">
        <v>12</v>
      </c>
      <c r="C10" s="23" t="s">
        <v>13</v>
      </c>
      <c r="D10" s="23" t="s">
        <v>14</v>
      </c>
    </row>
    <row r="11" spans="1:4" x14ac:dyDescent="0.15">
      <c r="A11" s="20">
        <v>43556</v>
      </c>
      <c r="B11" s="24" t="s">
        <v>15</v>
      </c>
      <c r="C11" s="25" t="s">
        <v>16</v>
      </c>
      <c r="D11" s="25"/>
    </row>
    <row r="12" spans="1:4" ht="63.75" x14ac:dyDescent="0.15">
      <c r="A12" s="20">
        <v>43612</v>
      </c>
      <c r="B12" s="24" t="s">
        <v>17</v>
      </c>
      <c r="C12" s="26" t="s">
        <v>18</v>
      </c>
      <c r="D12" s="25"/>
    </row>
    <row r="13" spans="1:4" ht="25.5" x14ac:dyDescent="0.15">
      <c r="A13" s="20">
        <v>43638</v>
      </c>
      <c r="B13" s="24" t="s">
        <v>19</v>
      </c>
      <c r="C13" s="26" t="s">
        <v>20</v>
      </c>
      <c r="D13" s="25"/>
    </row>
    <row r="14" spans="1:4" ht="25.5" x14ac:dyDescent="0.15">
      <c r="A14" s="20">
        <v>43720</v>
      </c>
      <c r="B14" s="24" t="s">
        <v>137</v>
      </c>
      <c r="C14" s="26" t="s">
        <v>20</v>
      </c>
      <c r="D14" s="25"/>
    </row>
    <row r="15" spans="1:4" x14ac:dyDescent="0.15">
      <c r="A15" s="20"/>
      <c r="B15" s="24"/>
      <c r="C15" s="26"/>
      <c r="D15" s="25"/>
    </row>
    <row r="16" spans="1:4" x14ac:dyDescent="0.15">
      <c r="A16" s="20"/>
      <c r="B16" s="24"/>
      <c r="C16" s="26"/>
      <c r="D16" s="25"/>
    </row>
    <row r="17" spans="1:4" x14ac:dyDescent="0.15">
      <c r="A17" s="20"/>
      <c r="B17" s="24"/>
      <c r="C17" s="26"/>
      <c r="D17" s="25"/>
    </row>
    <row r="18" spans="1:4" x14ac:dyDescent="0.15">
      <c r="A18" s="20"/>
      <c r="B18" s="24"/>
      <c r="C18" s="26"/>
      <c r="D18" s="25"/>
    </row>
    <row r="19" spans="1:4" x14ac:dyDescent="0.15">
      <c r="A19" s="20"/>
      <c r="B19" s="24"/>
      <c r="C19" s="26"/>
      <c r="D19" s="25"/>
    </row>
    <row r="20" spans="1:4" x14ac:dyDescent="0.15">
      <c r="A20" s="20"/>
      <c r="B20" s="24"/>
      <c r="C20" s="26"/>
      <c r="D20" s="25"/>
    </row>
    <row r="21" spans="1:4" x14ac:dyDescent="0.15">
      <c r="A21" s="20"/>
      <c r="B21" s="24"/>
      <c r="C21" s="26"/>
      <c r="D21" s="25"/>
    </row>
    <row r="22" spans="1:4" x14ac:dyDescent="0.15">
      <c r="A22" s="20"/>
      <c r="B22" s="24"/>
      <c r="C22" s="26"/>
      <c r="D22" s="25"/>
    </row>
  </sheetData>
  <mergeCells count="1">
    <mergeCell ref="A9:D9"/>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workbookViewId="0">
      <selection activeCell="C42" sqref="C42"/>
    </sheetView>
  </sheetViews>
  <sheetFormatPr defaultColWidth="8.75" defaultRowHeight="12.75" x14ac:dyDescent="0.15"/>
  <cols>
    <col min="1" max="1" width="39.625" style="1" customWidth="1"/>
    <col min="2" max="2" width="11.5" style="1" customWidth="1"/>
    <col min="3" max="3" width="50" style="1" customWidth="1"/>
    <col min="4" max="4" width="12.125" style="1" bestFit="1" customWidth="1"/>
    <col min="5" max="5" width="20.875" style="1" customWidth="1"/>
    <col min="6" max="6" width="8.75" style="1"/>
    <col min="7" max="7" width="11.125" style="1" customWidth="1"/>
    <col min="8" max="8" width="8.75" style="1"/>
    <col min="9" max="9" width="18.5" style="1" customWidth="1"/>
    <col min="10" max="16384" width="8.75" style="1"/>
  </cols>
  <sheetData>
    <row r="1" spans="1:9" x14ac:dyDescent="0.15">
      <c r="A1" s="7" t="s">
        <v>21</v>
      </c>
      <c r="B1" s="7" t="s">
        <v>22</v>
      </c>
      <c r="C1" s="7" t="s">
        <v>23</v>
      </c>
      <c r="D1" s="7" t="s">
        <v>24</v>
      </c>
    </row>
    <row r="2" spans="1:9" x14ac:dyDescent="0.15">
      <c r="A2" s="2" t="s">
        <v>72</v>
      </c>
      <c r="B2" s="3">
        <v>838</v>
      </c>
      <c r="C2" s="2" t="s">
        <v>73</v>
      </c>
      <c r="D2" s="33">
        <f>B2</f>
        <v>838</v>
      </c>
    </row>
    <row r="3" spans="1:9" x14ac:dyDescent="0.15">
      <c r="A3" s="2" t="s">
        <v>74</v>
      </c>
      <c r="B3" s="3">
        <v>50</v>
      </c>
      <c r="C3" s="2" t="s">
        <v>75</v>
      </c>
      <c r="D3" s="33">
        <f>(B3+B5)</f>
        <v>100</v>
      </c>
    </row>
    <row r="4" spans="1:9" x14ac:dyDescent="0.15">
      <c r="A4" s="2" t="s">
        <v>76</v>
      </c>
      <c r="B4" s="3">
        <v>54</v>
      </c>
      <c r="C4" s="2" t="s">
        <v>77</v>
      </c>
      <c r="D4" s="33">
        <f>B4</f>
        <v>54</v>
      </c>
    </row>
    <row r="5" spans="1:9" x14ac:dyDescent="0.15">
      <c r="A5" s="2" t="s">
        <v>78</v>
      </c>
      <c r="B5" s="3">
        <v>50</v>
      </c>
      <c r="C5" s="2" t="s">
        <v>79</v>
      </c>
      <c r="D5" s="33">
        <f>B5</f>
        <v>50</v>
      </c>
    </row>
    <row r="6" spans="1:9" x14ac:dyDescent="0.15">
      <c r="A6" s="2" t="s">
        <v>80</v>
      </c>
      <c r="B6" s="3">
        <v>240</v>
      </c>
      <c r="C6" s="2" t="s">
        <v>81</v>
      </c>
      <c r="D6" s="33">
        <f>B6</f>
        <v>240</v>
      </c>
    </row>
    <row r="7" spans="1:9" x14ac:dyDescent="0.15">
      <c r="A7" s="2" t="s">
        <v>82</v>
      </c>
      <c r="B7" s="3">
        <v>15</v>
      </c>
      <c r="C7" s="2" t="s">
        <v>83</v>
      </c>
      <c r="D7" s="33">
        <f>(B7+B9)</f>
        <v>20</v>
      </c>
    </row>
    <row r="8" spans="1:9" x14ac:dyDescent="0.15">
      <c r="A8" s="2" t="s">
        <v>84</v>
      </c>
      <c r="B8" s="3">
        <v>20</v>
      </c>
      <c r="C8" s="2" t="s">
        <v>85</v>
      </c>
      <c r="D8" s="33">
        <f>B8</f>
        <v>20</v>
      </c>
    </row>
    <row r="9" spans="1:9" x14ac:dyDescent="0.15">
      <c r="A9" s="2" t="s">
        <v>86</v>
      </c>
      <c r="B9" s="3">
        <v>5</v>
      </c>
      <c r="C9" s="2" t="s">
        <v>87</v>
      </c>
      <c r="D9" s="33">
        <f>B9</f>
        <v>5</v>
      </c>
    </row>
    <row r="10" spans="1:9" x14ac:dyDescent="0.15">
      <c r="A10" s="2" t="s">
        <v>88</v>
      </c>
      <c r="B10" s="3">
        <v>60</v>
      </c>
      <c r="C10" s="4" t="s">
        <v>89</v>
      </c>
      <c r="D10" s="4">
        <f>((B2+B3+B4+B5)*(B6+B7+B8+B9)*B10/(10^6))</f>
        <v>16.665600000000001</v>
      </c>
      <c r="E10" s="42" t="s">
        <v>41</v>
      </c>
      <c r="F10" s="9" t="s">
        <v>24</v>
      </c>
      <c r="G10" s="9"/>
      <c r="I10" s="5">
        <v>0.122449</v>
      </c>
    </row>
    <row r="11" spans="1:9" x14ac:dyDescent="0.15">
      <c r="E11" s="5" t="s">
        <v>42</v>
      </c>
      <c r="F11" s="36">
        <f>INT(D10*D15*D16)</f>
        <v>16</v>
      </c>
      <c r="G11" s="5"/>
      <c r="I11" s="5">
        <v>1.4305110000000001</v>
      </c>
    </row>
    <row r="12" spans="1:9" x14ac:dyDescent="0.15">
      <c r="E12" s="5" t="s">
        <v>43</v>
      </c>
      <c r="F12" s="36">
        <f>MOD(D10*D15*D16,1)</f>
        <v>0.6656000000000013</v>
      </c>
      <c r="G12" s="5">
        <f>IF((F12&gt;0.5),0.5,F12)</f>
        <v>0.5</v>
      </c>
    </row>
    <row r="14" spans="1:9" x14ac:dyDescent="0.15">
      <c r="C14" s="7" t="s">
        <v>44</v>
      </c>
      <c r="D14" s="7" t="s">
        <v>24</v>
      </c>
      <c r="E14" s="8" t="s">
        <v>45</v>
      </c>
      <c r="F14" s="6"/>
    </row>
    <row r="15" spans="1:9" x14ac:dyDescent="0.15">
      <c r="C15" s="2" t="s">
        <v>90</v>
      </c>
      <c r="D15" s="33">
        <v>1</v>
      </c>
      <c r="E15" s="31"/>
    </row>
    <row r="16" spans="1:9" x14ac:dyDescent="0.15">
      <c r="C16" s="2" t="s">
        <v>91</v>
      </c>
      <c r="D16" s="3">
        <v>1</v>
      </c>
      <c r="E16" s="27" t="str">
        <f>IF((D16=INT(D16)),IF((D16&lt;5),IF((D16&gt;0),"OK","ERROR"),"ERROR"))</f>
        <v>OK</v>
      </c>
      <c r="F16" s="38"/>
      <c r="G16" s="38"/>
      <c r="H16" s="39" t="str">
        <f>DEC2HEX(IF(AND((F11+F12)&gt;=16.33,F11&lt;=66),INT(((((B2+B3+B4+B5)*(B6+B7+B8+B9)*B10/(10^6))-24/4/49*D18)*4*49/(24/(2^24)))),IF(AND(F11&gt;66,F11&lt;=3200),F11*(2^24),"ERROR")))</f>
        <v>1A36E2</v>
      </c>
    </row>
    <row r="17" spans="1:9" x14ac:dyDescent="0.15">
      <c r="C17" s="2" t="s">
        <v>92</v>
      </c>
      <c r="D17" s="33" t="str">
        <f>DEC2HEX(ROUNDUP((((D10*D16)/1188)*(2^27)),0))</f>
        <v>1CBADD</v>
      </c>
      <c r="E17" s="27" t="str">
        <f>IF(HEX2DEC(D17)&lt;8473341,"OK","ERROR")</f>
        <v>OK</v>
      </c>
      <c r="F17" s="51" t="s">
        <v>128</v>
      </c>
      <c r="G17" s="51"/>
      <c r="H17" s="51"/>
      <c r="I17" s="51"/>
    </row>
    <row r="18" spans="1:9" x14ac:dyDescent="0.15">
      <c r="C18" s="2" t="s">
        <v>93</v>
      </c>
      <c r="D18" s="33">
        <f>IF(AND((F11+F12)&gt;=16.33,F11&lt;=66),ROUNDUP((D10-I10)/I10,0),IF(AND(F11&gt;66,F11&lt;=3200),F11,"ERROR"))</f>
        <v>136</v>
      </c>
      <c r="E18" s="32"/>
      <c r="F18" s="51"/>
      <c r="G18" s="51"/>
      <c r="H18" s="51"/>
      <c r="I18" s="51"/>
    </row>
    <row r="19" spans="1:9" x14ac:dyDescent="0.15">
      <c r="C19" s="2" t="s">
        <v>47</v>
      </c>
      <c r="D19" s="33" t="str">
        <f>IF((HEX2DEC(H16) &gt; 16777215),DEC2HEX(16777215),H16)</f>
        <v>1A36E2</v>
      </c>
      <c r="E19" s="32"/>
      <c r="F19" s="51"/>
      <c r="G19" s="51"/>
      <c r="H19" s="51"/>
      <c r="I19" s="51"/>
    </row>
    <row r="20" spans="1:9" x14ac:dyDescent="0.15">
      <c r="C20" s="12" t="s">
        <v>48</v>
      </c>
      <c r="D20" s="33" t="str">
        <f>IF(AND(F11&gt;=16.33,F11&lt;=66),1,IF(AND(F11&gt;66,F11&lt;=264),2,IF(AND(F11&gt;264,F11&lt;=792),8,IF(AND(F11&gt;792,F11&lt;=3200),24,"ERROR"))))</f>
        <v>ERROR</v>
      </c>
      <c r="E20" s="32"/>
      <c r="F20" s="51"/>
      <c r="G20" s="51"/>
      <c r="H20" s="51"/>
      <c r="I20" s="51"/>
    </row>
    <row r="21" spans="1:9" x14ac:dyDescent="0.15">
      <c r="C21" s="12" t="s">
        <v>49</v>
      </c>
      <c r="D21" s="33" t="str">
        <f>IF(AND(F11&gt;=16.33,F11&lt;=66),7,IF(AND(F11&gt;66,F11&lt;=264),4,IF(AND(F11&gt;264,F11&lt;=792),3,IF(AND(F11&gt;792,F11&lt;=3200),1,"ERROR"))))</f>
        <v>ERROR</v>
      </c>
      <c r="E21" s="31"/>
      <c r="F21" s="51"/>
      <c r="G21" s="51"/>
      <c r="H21" s="51"/>
      <c r="I21" s="51"/>
    </row>
    <row r="22" spans="1:9" x14ac:dyDescent="0.15">
      <c r="C22" s="12" t="s">
        <v>50</v>
      </c>
      <c r="D22" s="33" t="str">
        <f>IF(AND(F11&gt;=16.33,F11&lt;=66),7,IF(AND(F11&gt;66,F11&lt;=264),3,IF(AND(F11&gt;264,F11&lt;=792),1,IF(AND(F11&gt;792,F11&lt;=3200),1,"ERROR"))))</f>
        <v>ERROR</v>
      </c>
      <c r="E22" s="31"/>
      <c r="F22" s="51"/>
      <c r="G22" s="51"/>
      <c r="H22" s="51"/>
      <c r="I22" s="51"/>
    </row>
    <row r="23" spans="1:9" x14ac:dyDescent="0.15">
      <c r="C23" s="13" t="s">
        <v>51</v>
      </c>
      <c r="D23" s="4">
        <v>24</v>
      </c>
      <c r="E23" s="29"/>
      <c r="F23" s="51"/>
      <c r="G23" s="51"/>
      <c r="H23" s="51"/>
      <c r="I23" s="51"/>
    </row>
    <row r="27" spans="1:9" ht="14.25" customHeight="1" x14ac:dyDescent="0.15">
      <c r="A27" s="51" t="s">
        <v>94</v>
      </c>
      <c r="B27" s="52"/>
      <c r="C27" s="52"/>
      <c r="D27" s="52"/>
      <c r="E27" s="51" t="s">
        <v>95</v>
      </c>
      <c r="F27" s="51"/>
      <c r="G27" s="51"/>
    </row>
    <row r="28" spans="1:9" x14ac:dyDescent="0.15">
      <c r="A28" s="52"/>
      <c r="B28" s="52"/>
      <c r="C28" s="52"/>
      <c r="D28" s="52"/>
      <c r="E28" s="51"/>
      <c r="F28" s="51"/>
      <c r="G28" s="51"/>
    </row>
    <row r="29" spans="1:9" x14ac:dyDescent="0.15">
      <c r="A29" s="52"/>
      <c r="B29" s="52"/>
      <c r="C29" s="52"/>
      <c r="D29" s="52"/>
      <c r="E29" s="51"/>
      <c r="F29" s="51"/>
      <c r="G29" s="51"/>
    </row>
    <row r="30" spans="1:9" x14ac:dyDescent="0.15">
      <c r="A30" s="52"/>
      <c r="B30" s="52"/>
      <c r="C30" s="52"/>
      <c r="D30" s="52"/>
      <c r="E30" s="51"/>
      <c r="F30" s="51"/>
      <c r="G30" s="51"/>
    </row>
    <row r="31" spans="1:9" x14ac:dyDescent="0.15">
      <c r="A31" s="52"/>
      <c r="B31" s="52"/>
      <c r="C31" s="52"/>
      <c r="D31" s="52"/>
      <c r="E31" s="51"/>
      <c r="F31" s="51"/>
      <c r="G31" s="51"/>
    </row>
    <row r="32" spans="1:9" x14ac:dyDescent="0.15">
      <c r="A32" s="52"/>
      <c r="B32" s="52"/>
      <c r="C32" s="52"/>
      <c r="D32" s="52"/>
      <c r="E32" s="51"/>
      <c r="F32" s="51"/>
      <c r="G32" s="51"/>
    </row>
    <row r="33" spans="1:7" x14ac:dyDescent="0.15">
      <c r="A33" s="52"/>
      <c r="B33" s="52"/>
      <c r="C33" s="52"/>
      <c r="D33" s="52"/>
      <c r="E33" s="51"/>
      <c r="F33" s="51"/>
      <c r="G33" s="51"/>
    </row>
    <row r="34" spans="1:7" x14ac:dyDescent="0.15">
      <c r="A34" s="52"/>
      <c r="B34" s="52"/>
      <c r="C34" s="52"/>
      <c r="D34" s="52"/>
      <c r="E34" s="51"/>
      <c r="F34" s="51"/>
      <c r="G34" s="51"/>
    </row>
    <row r="35" spans="1:7" x14ac:dyDescent="0.15">
      <c r="A35" s="52"/>
      <c r="B35" s="52"/>
      <c r="C35" s="52"/>
      <c r="D35" s="52"/>
      <c r="E35" s="51"/>
      <c r="F35" s="51"/>
      <c r="G35" s="51"/>
    </row>
    <row r="36" spans="1:7" x14ac:dyDescent="0.15">
      <c r="A36" s="52"/>
      <c r="B36" s="52"/>
      <c r="C36" s="52"/>
      <c r="D36" s="52"/>
      <c r="E36" s="51"/>
      <c r="F36" s="51"/>
      <c r="G36" s="51"/>
    </row>
    <row r="37" spans="1:7" x14ac:dyDescent="0.15">
      <c r="A37" s="52"/>
      <c r="B37" s="52"/>
      <c r="C37" s="52"/>
      <c r="D37" s="52"/>
      <c r="E37" s="51"/>
      <c r="F37" s="51"/>
      <c r="G37" s="51"/>
    </row>
    <row r="38" spans="1:7" x14ac:dyDescent="0.15">
      <c r="A38" s="52"/>
      <c r="B38" s="52"/>
      <c r="C38" s="52"/>
      <c r="D38" s="52"/>
      <c r="E38" s="51"/>
      <c r="F38" s="51"/>
      <c r="G38" s="51"/>
    </row>
    <row r="39" spans="1:7" x14ac:dyDescent="0.15">
      <c r="A39" s="52"/>
      <c r="B39" s="52"/>
      <c r="C39" s="52"/>
      <c r="D39" s="52"/>
      <c r="E39" s="51"/>
      <c r="F39" s="51"/>
      <c r="G39" s="51"/>
    </row>
    <row r="40" spans="1:7" x14ac:dyDescent="0.15">
      <c r="A40" s="52"/>
      <c r="B40" s="52"/>
      <c r="C40" s="52"/>
      <c r="D40" s="52"/>
      <c r="E40" s="51"/>
      <c r="F40" s="51"/>
      <c r="G40" s="51"/>
    </row>
  </sheetData>
  <mergeCells count="3">
    <mergeCell ref="A27:D40"/>
    <mergeCell ref="E27:G40"/>
    <mergeCell ref="F17:I23"/>
  </mergeCells>
  <phoneticPr fontId="1" type="noConversion"/>
  <pageMargins left="0.75" right="0.75" top="1" bottom="1" header="0.5" footer="0.5"/>
  <pageSetup paperSize="9" orientation="portrait" r:id="rId1"/>
  <headerFooter alignWithMargins="0">
    <oddHeader>&amp;L&amp;G&amp;C&amp;F&amp;RConfidentiality</oddHeader>
    <oddFooter>&amp;L&amp;D&amp;CHuawei Confidential&amp;RPage &amp;P of &amp;N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abSelected="1" workbookViewId="0">
      <selection activeCell="K30" sqref="K30"/>
    </sheetView>
  </sheetViews>
  <sheetFormatPr defaultColWidth="8.75" defaultRowHeight="12.75" x14ac:dyDescent="0.15"/>
  <cols>
    <col min="1" max="1" width="32" style="1" customWidth="1"/>
    <col min="2" max="2" width="11.25" style="1" customWidth="1"/>
    <col min="3" max="3" width="48.75" style="1" customWidth="1"/>
    <col min="4" max="4" width="12.125" style="1" customWidth="1"/>
    <col min="5" max="5" width="43.75" style="1" customWidth="1"/>
    <col min="6" max="6" width="13.625" style="1" customWidth="1"/>
    <col min="7" max="7" width="18.375" style="1" customWidth="1"/>
    <col min="8" max="8" width="12.125" style="1" bestFit="1" customWidth="1"/>
    <col min="9" max="9" width="8.5" style="1" bestFit="1" customWidth="1"/>
    <col min="10" max="16384" width="8.75" style="1"/>
  </cols>
  <sheetData>
    <row r="1" spans="1:11" x14ac:dyDescent="0.15">
      <c r="A1" s="7" t="s">
        <v>52</v>
      </c>
      <c r="B1" s="7" t="s">
        <v>22</v>
      </c>
      <c r="C1" s="7" t="s">
        <v>53</v>
      </c>
      <c r="D1" s="10" t="s">
        <v>24</v>
      </c>
      <c r="E1" s="7" t="s">
        <v>23</v>
      </c>
      <c r="F1" s="7" t="s">
        <v>24</v>
      </c>
    </row>
    <row r="2" spans="1:11" x14ac:dyDescent="0.15">
      <c r="A2" s="2" t="s">
        <v>96</v>
      </c>
      <c r="B2" s="3">
        <v>838</v>
      </c>
      <c r="C2" s="2" t="s">
        <v>97</v>
      </c>
      <c r="D2" s="33">
        <f>B2</f>
        <v>838</v>
      </c>
      <c r="E2" s="2" t="s">
        <v>98</v>
      </c>
      <c r="F2" s="33">
        <f>B2</f>
        <v>838</v>
      </c>
    </row>
    <row r="3" spans="1:11" x14ac:dyDescent="0.15">
      <c r="A3" s="2" t="s">
        <v>99</v>
      </c>
      <c r="B3" s="3">
        <v>50</v>
      </c>
      <c r="C3" s="2" t="s">
        <v>100</v>
      </c>
      <c r="D3" s="33">
        <f>B3</f>
        <v>50</v>
      </c>
      <c r="E3" s="2" t="s">
        <v>101</v>
      </c>
      <c r="F3" s="33">
        <f>B3+B5</f>
        <v>100</v>
      </c>
    </row>
    <row r="4" spans="1:11" x14ac:dyDescent="0.15">
      <c r="A4" s="2" t="s">
        <v>102</v>
      </c>
      <c r="B4" s="3">
        <v>54</v>
      </c>
      <c r="C4" s="11" t="s">
        <v>103</v>
      </c>
      <c r="D4" s="34">
        <f>B5</f>
        <v>50</v>
      </c>
      <c r="E4" s="2" t="s">
        <v>104</v>
      </c>
      <c r="F4" s="33">
        <f>B4</f>
        <v>54</v>
      </c>
    </row>
    <row r="5" spans="1:11" x14ac:dyDescent="0.15">
      <c r="A5" s="2" t="s">
        <v>105</v>
      </c>
      <c r="B5" s="3">
        <v>50</v>
      </c>
      <c r="C5" s="2" t="s">
        <v>106</v>
      </c>
      <c r="D5" s="33">
        <f>B2+B3+B4+B5</f>
        <v>992</v>
      </c>
      <c r="E5" s="2" t="s">
        <v>107</v>
      </c>
      <c r="F5" s="33">
        <f>B5</f>
        <v>50</v>
      </c>
    </row>
    <row r="6" spans="1:11" x14ac:dyDescent="0.15">
      <c r="A6" s="2" t="s">
        <v>108</v>
      </c>
      <c r="B6" s="3">
        <v>240</v>
      </c>
      <c r="C6" s="2" t="s">
        <v>109</v>
      </c>
      <c r="D6" s="33">
        <f>B9</f>
        <v>5</v>
      </c>
      <c r="E6" s="2" t="s">
        <v>110</v>
      </c>
      <c r="F6" s="33">
        <f>B6</f>
        <v>240</v>
      </c>
    </row>
    <row r="7" spans="1:11" x14ac:dyDescent="0.15">
      <c r="A7" s="2" t="s">
        <v>111</v>
      </c>
      <c r="B7" s="3">
        <v>15</v>
      </c>
      <c r="C7" s="2" t="s">
        <v>112</v>
      </c>
      <c r="D7" s="33">
        <f>B7</f>
        <v>15</v>
      </c>
      <c r="E7" s="2" t="s">
        <v>113</v>
      </c>
      <c r="F7" s="33">
        <f>B7+B9</f>
        <v>20</v>
      </c>
    </row>
    <row r="8" spans="1:11" x14ac:dyDescent="0.15">
      <c r="A8" s="2" t="s">
        <v>114</v>
      </c>
      <c r="B8" s="3">
        <v>20</v>
      </c>
      <c r="C8" s="2" t="s">
        <v>115</v>
      </c>
      <c r="D8" s="33">
        <f>B8</f>
        <v>20</v>
      </c>
      <c r="E8" s="2" t="s">
        <v>116</v>
      </c>
      <c r="F8" s="33">
        <f>B8</f>
        <v>20</v>
      </c>
    </row>
    <row r="9" spans="1:11" x14ac:dyDescent="0.15">
      <c r="A9" s="2" t="s">
        <v>117</v>
      </c>
      <c r="B9" s="3">
        <v>5</v>
      </c>
      <c r="C9" s="2" t="s">
        <v>118</v>
      </c>
      <c r="D9" s="33">
        <f>B6</f>
        <v>240</v>
      </c>
      <c r="E9" s="2" t="s">
        <v>119</v>
      </c>
      <c r="F9" s="33">
        <f>B9</f>
        <v>5</v>
      </c>
    </row>
    <row r="10" spans="1:11" ht="25.5" x14ac:dyDescent="0.15">
      <c r="A10" s="2" t="s">
        <v>120</v>
      </c>
      <c r="B10" s="3">
        <v>60</v>
      </c>
      <c r="C10" s="43" t="s">
        <v>134</v>
      </c>
      <c r="D10" s="44">
        <f>IF((B13 = 2),B2,0)</f>
        <v>0</v>
      </c>
      <c r="E10" s="4" t="s">
        <v>122</v>
      </c>
      <c r="F10" s="35">
        <f>((B2+B3+B4+B5)*(B6+B7+B8+B9)*B10/(10^6))</f>
        <v>16.665600000000001</v>
      </c>
      <c r="G10" s="42" t="s">
        <v>41</v>
      </c>
      <c r="H10" s="9" t="s">
        <v>24</v>
      </c>
      <c r="I10" s="9"/>
      <c r="K10" s="5">
        <v>0.12244898</v>
      </c>
    </row>
    <row r="11" spans="1:11" x14ac:dyDescent="0.15">
      <c r="A11" s="2" t="s">
        <v>123</v>
      </c>
      <c r="B11" s="3">
        <v>24</v>
      </c>
      <c r="C11" s="2" t="s">
        <v>121</v>
      </c>
      <c r="D11" s="33">
        <f>ROUNDUP((B2+B3+B4+B5)*(B6+B7+B8+B9)*B10*B11/B12/(10^6),0)</f>
        <v>200</v>
      </c>
      <c r="G11" s="5" t="s">
        <v>42</v>
      </c>
      <c r="H11" s="36">
        <f>INT(F10)*F14*F15</f>
        <v>16</v>
      </c>
      <c r="I11" s="5"/>
      <c r="K11" s="5">
        <v>1.4305114699999999</v>
      </c>
    </row>
    <row r="12" spans="1:11" x14ac:dyDescent="0.15">
      <c r="A12" s="2" t="s">
        <v>54</v>
      </c>
      <c r="B12" s="3">
        <v>2</v>
      </c>
      <c r="C12" s="2" t="s">
        <v>124</v>
      </c>
      <c r="D12" s="33">
        <f>ROUNDUP(((B2+B3+B4+B5)*(B6+B7+B8+B9)*B10/1000),0)</f>
        <v>16666</v>
      </c>
      <c r="G12" s="5" t="s">
        <v>43</v>
      </c>
      <c r="H12" s="37">
        <f>MOD(F10,1)*F14*F15</f>
        <v>0.6656000000000013</v>
      </c>
      <c r="I12" s="5">
        <f>IF((H12 &gt; 0.5),0.5,H12)</f>
        <v>0.5</v>
      </c>
    </row>
    <row r="13" spans="1:11" x14ac:dyDescent="0.15">
      <c r="A13" s="2" t="s">
        <v>131</v>
      </c>
      <c r="B13" s="3">
        <v>1</v>
      </c>
      <c r="E13" s="7" t="s">
        <v>44</v>
      </c>
      <c r="F13" s="7" t="s">
        <v>24</v>
      </c>
      <c r="G13" s="14"/>
    </row>
    <row r="14" spans="1:11" x14ac:dyDescent="0.15">
      <c r="A14" s="2"/>
      <c r="E14" s="2" t="s">
        <v>125</v>
      </c>
      <c r="F14" s="33">
        <v>1</v>
      </c>
      <c r="G14" s="14"/>
    </row>
    <row r="15" spans="1:11" x14ac:dyDescent="0.15">
      <c r="E15" s="2" t="s">
        <v>55</v>
      </c>
      <c r="F15" s="33">
        <v>1</v>
      </c>
      <c r="G15" s="14"/>
      <c r="H15" s="38"/>
      <c r="I15" s="38"/>
      <c r="J15" s="39" t="str">
        <f>DEC2HEX(IF(AND((H11+H12)&gt;=16.33,H11&lt;=66),INT(((((B2+B3+B4+B5)*(B6+B7+B8+B9)*B10/(10^6))-24/4/49*F17)*4*49/(24/(2^24)))),IF(AND(H11&gt;66,H11&lt;=3200),H12*(2^24),"ERROR")))</f>
        <v>1A36E2</v>
      </c>
    </row>
    <row r="16" spans="1:11" x14ac:dyDescent="0.15">
      <c r="E16" s="2" t="s">
        <v>126</v>
      </c>
      <c r="F16" s="40" t="str">
        <f>DEC2HEX((ROUNDUP(((F10/1188)*(2^27)),0)))</f>
        <v>1CBADD</v>
      </c>
      <c r="G16" s="51" t="s">
        <v>128</v>
      </c>
      <c r="H16" s="51"/>
      <c r="I16" s="51"/>
      <c r="J16" s="51"/>
    </row>
    <row r="17" spans="1:10" x14ac:dyDescent="0.15">
      <c r="E17" s="2" t="s">
        <v>93</v>
      </c>
      <c r="F17" s="40">
        <f>IF(AND((H11+H12)&gt;=16.33,H11&lt;=66),ROUNDUP((F10-K10)/K10,0),IF(AND(H11&gt;66,H11&lt;=3200),H11,"ERROR"))</f>
        <v>136</v>
      </c>
      <c r="G17" s="51"/>
      <c r="H17" s="51"/>
      <c r="I17" s="51"/>
      <c r="J17" s="51"/>
    </row>
    <row r="18" spans="1:10" x14ac:dyDescent="0.15">
      <c r="E18" s="15" t="s">
        <v>47</v>
      </c>
      <c r="F18" s="40" t="str">
        <f>IF((HEX2DEC(J15) &gt; 16777215),DEC2HEX(16777215),J15)</f>
        <v>1A36E2</v>
      </c>
      <c r="G18" s="51"/>
      <c r="H18" s="51"/>
      <c r="I18" s="51"/>
      <c r="J18" s="51"/>
    </row>
    <row r="19" spans="1:10" ht="14.25" customHeight="1" x14ac:dyDescent="0.15">
      <c r="A19" s="53" t="s">
        <v>127</v>
      </c>
      <c r="B19" s="53"/>
      <c r="C19" s="53"/>
      <c r="E19" s="16" t="s">
        <v>48</v>
      </c>
      <c r="F19" s="40">
        <f>IF(AND(H11&gt;=16,H11&lt;=66),4,IF(AND(H11&gt;66,H11&lt;=264),2,IF(AND(H11&gt;264,H11&lt;=792),8,IF(AND(H11&gt;792,H11&lt;=3200),24,"ERROR"))))</f>
        <v>4</v>
      </c>
      <c r="G19" s="51"/>
      <c r="H19" s="51"/>
      <c r="I19" s="51"/>
      <c r="J19" s="51"/>
    </row>
    <row r="20" spans="1:10" x14ac:dyDescent="0.15">
      <c r="A20" s="53"/>
      <c r="B20" s="53"/>
      <c r="C20" s="53"/>
      <c r="E20" s="16" t="s">
        <v>49</v>
      </c>
      <c r="F20" s="40">
        <f>IF(AND(H11&gt;=16,H11&lt;=66),7,IF(AND(H11&gt;66,H11&lt;=264),4,IF(AND(H11&gt;264,H11&lt;=792),3,IF(AND(H11&gt;792,H11&lt;=3200),1,"ERROR"))))</f>
        <v>7</v>
      </c>
      <c r="G20" s="51"/>
      <c r="H20" s="51"/>
      <c r="I20" s="51"/>
      <c r="J20" s="51"/>
    </row>
    <row r="21" spans="1:10" x14ac:dyDescent="0.15">
      <c r="A21" s="53"/>
      <c r="B21" s="53"/>
      <c r="C21" s="53"/>
      <c r="E21" s="16" t="s">
        <v>50</v>
      </c>
      <c r="F21" s="40">
        <f>IF(AND(H11&gt;=16,H11&lt;=66),7,IF(AND(H11&gt;66,H11&lt;=264),3,IF(AND(H11&gt;264,H11&lt;=792),1,IF(AND(H11&gt;792,H11&lt;=3200),1,"ERROR"))))</f>
        <v>7</v>
      </c>
      <c r="G21" s="51"/>
      <c r="H21" s="51"/>
      <c r="I21" s="51"/>
      <c r="J21" s="51"/>
    </row>
    <row r="22" spans="1:10" x14ac:dyDescent="0.15">
      <c r="A22" s="53"/>
      <c r="B22" s="53"/>
      <c r="C22" s="53"/>
      <c r="E22" s="17" t="s">
        <v>51</v>
      </c>
      <c r="F22" s="41">
        <v>24</v>
      </c>
      <c r="G22" s="51"/>
      <c r="H22" s="51"/>
      <c r="I22" s="51"/>
      <c r="J22" s="51"/>
    </row>
    <row r="23" spans="1:10" x14ac:dyDescent="0.15">
      <c r="A23" s="53"/>
      <c r="B23" s="53"/>
      <c r="C23" s="53"/>
    </row>
    <row r="24" spans="1:10" x14ac:dyDescent="0.15">
      <c r="A24" s="53"/>
      <c r="B24" s="53"/>
      <c r="C24" s="53"/>
    </row>
    <row r="25" spans="1:10" x14ac:dyDescent="0.15">
      <c r="A25" s="53"/>
      <c r="B25" s="53"/>
      <c r="C25" s="53"/>
      <c r="E25" s="56" t="s">
        <v>56</v>
      </c>
      <c r="F25" s="56"/>
      <c r="G25" s="56" t="s">
        <v>57</v>
      </c>
      <c r="H25" s="56"/>
    </row>
    <row r="26" spans="1:10" x14ac:dyDescent="0.15">
      <c r="A26" s="53"/>
      <c r="B26" s="53"/>
      <c r="C26" s="53"/>
      <c r="E26" s="57" t="s">
        <v>58</v>
      </c>
      <c r="F26" s="57"/>
      <c r="G26" s="58" t="s">
        <v>59</v>
      </c>
      <c r="H26" s="57"/>
    </row>
    <row r="27" spans="1:10" x14ac:dyDescent="0.15">
      <c r="A27" s="53"/>
      <c r="B27" s="53"/>
      <c r="C27" s="53"/>
      <c r="E27" s="54" t="s">
        <v>60</v>
      </c>
      <c r="F27" s="54"/>
      <c r="G27" s="55">
        <v>16</v>
      </c>
      <c r="H27" s="55"/>
    </row>
    <row r="28" spans="1:10" x14ac:dyDescent="0.15">
      <c r="A28" s="53"/>
      <c r="B28" s="53"/>
      <c r="C28" s="53"/>
      <c r="E28" s="54" t="s">
        <v>61</v>
      </c>
      <c r="F28" s="54"/>
      <c r="G28" s="55">
        <v>18</v>
      </c>
      <c r="H28" s="55"/>
    </row>
    <row r="29" spans="1:10" x14ac:dyDescent="0.15">
      <c r="A29" s="53"/>
      <c r="B29" s="53"/>
      <c r="C29" s="53"/>
      <c r="E29" s="54" t="s">
        <v>62</v>
      </c>
      <c r="F29" s="54"/>
      <c r="G29" s="55">
        <v>24</v>
      </c>
      <c r="H29" s="55"/>
    </row>
    <row r="30" spans="1:10" x14ac:dyDescent="0.15">
      <c r="A30" s="53"/>
      <c r="B30" s="53"/>
      <c r="C30" s="53"/>
      <c r="E30" s="54" t="s">
        <v>63</v>
      </c>
      <c r="F30" s="54"/>
      <c r="G30" s="55">
        <v>16</v>
      </c>
      <c r="H30" s="55"/>
    </row>
    <row r="31" spans="1:10" x14ac:dyDescent="0.15">
      <c r="A31" s="53"/>
      <c r="B31" s="53"/>
      <c r="C31" s="53"/>
      <c r="E31" s="54" t="s">
        <v>64</v>
      </c>
      <c r="F31" s="54"/>
      <c r="G31" s="55">
        <v>16</v>
      </c>
      <c r="H31" s="55"/>
    </row>
    <row r="32" spans="1:10" ht="15.75" customHeight="1" x14ac:dyDescent="0.15">
      <c r="A32" s="53"/>
      <c r="B32" s="53"/>
      <c r="C32" s="53"/>
      <c r="E32" s="54" t="s">
        <v>65</v>
      </c>
      <c r="F32" s="54"/>
      <c r="G32" s="55">
        <v>16</v>
      </c>
      <c r="H32" s="55"/>
    </row>
    <row r="33" spans="1:8" ht="15" customHeight="1" x14ac:dyDescent="0.15">
      <c r="A33" s="53"/>
      <c r="B33" s="53"/>
      <c r="C33" s="53"/>
    </row>
    <row r="34" spans="1:8" ht="24.6" customHeight="1" x14ac:dyDescent="0.15">
      <c r="A34" s="53"/>
      <c r="B34" s="53"/>
      <c r="C34" s="53"/>
      <c r="E34" s="56" t="s">
        <v>132</v>
      </c>
      <c r="F34" s="56"/>
      <c r="G34" s="56" t="s">
        <v>135</v>
      </c>
      <c r="H34" s="56"/>
    </row>
    <row r="35" spans="1:8" x14ac:dyDescent="0.15">
      <c r="E35" s="57" t="s">
        <v>133</v>
      </c>
      <c r="F35" s="57"/>
      <c r="G35" s="57" t="s">
        <v>133</v>
      </c>
      <c r="H35" s="57"/>
    </row>
    <row r="36" spans="1:8" x14ac:dyDescent="0.15">
      <c r="E36" s="54" t="s">
        <v>129</v>
      </c>
      <c r="F36" s="54"/>
      <c r="G36" s="55">
        <v>0</v>
      </c>
      <c r="H36" s="55"/>
    </row>
    <row r="37" spans="1:8" x14ac:dyDescent="0.15">
      <c r="E37" s="54" t="s">
        <v>136</v>
      </c>
      <c r="F37" s="54"/>
      <c r="G37" s="55">
        <v>1</v>
      </c>
      <c r="H37" s="55"/>
    </row>
    <row r="38" spans="1:8" x14ac:dyDescent="0.15">
      <c r="E38" s="54" t="s">
        <v>130</v>
      </c>
      <c r="F38" s="54"/>
      <c r="G38" s="55">
        <v>2</v>
      </c>
      <c r="H38" s="55"/>
    </row>
  </sheetData>
  <mergeCells count="28">
    <mergeCell ref="E31:F31"/>
    <mergeCell ref="G31:H31"/>
    <mergeCell ref="E32:F32"/>
    <mergeCell ref="G32:H32"/>
    <mergeCell ref="E38:F38"/>
    <mergeCell ref="G38:H38"/>
    <mergeCell ref="E35:F35"/>
    <mergeCell ref="G35:H35"/>
    <mergeCell ref="E36:F36"/>
    <mergeCell ref="G36:H36"/>
    <mergeCell ref="E37:F37"/>
    <mergeCell ref="G37:H37"/>
    <mergeCell ref="A19:C34"/>
    <mergeCell ref="E28:F28"/>
    <mergeCell ref="G28:H28"/>
    <mergeCell ref="E29:F29"/>
    <mergeCell ref="G29:H29"/>
    <mergeCell ref="E30:F30"/>
    <mergeCell ref="G30:H30"/>
    <mergeCell ref="E25:F25"/>
    <mergeCell ref="G25:H25"/>
    <mergeCell ref="E26:F26"/>
    <mergeCell ref="G26:H26"/>
    <mergeCell ref="E27:F27"/>
    <mergeCell ref="E34:F34"/>
    <mergeCell ref="G34:H34"/>
    <mergeCell ref="G16:J22"/>
    <mergeCell ref="G27:H27"/>
  </mergeCells>
  <phoneticPr fontId="1" type="noConversion"/>
  <pageMargins left="0.75" right="0.75" top="1" bottom="1" header="0.5" footer="0.5"/>
  <pageSetup paperSize="9" orientation="portrait" r:id="rId1"/>
  <headerFooter alignWithMargins="0">
    <oddHeader>&amp;L&amp;G&amp;C&amp;F&amp;RConfidentiality</oddHeader>
    <oddFooter>&amp;L&amp;D&amp;CHuawei Confidential&amp;RPage &amp;P of &amp;N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topLeftCell="A7" workbookViewId="0">
      <selection activeCell="L39" sqref="L39"/>
    </sheetView>
  </sheetViews>
  <sheetFormatPr defaultRowHeight="12.75" x14ac:dyDescent="0.15"/>
  <cols>
    <col min="1" max="1" width="39.625" style="1" customWidth="1"/>
    <col min="2" max="2" width="13.375" style="1" customWidth="1"/>
    <col min="3" max="3" width="45.125" style="1" customWidth="1"/>
    <col min="4" max="4" width="10.875" style="1" customWidth="1"/>
    <col min="5" max="5" width="20.875" style="1" customWidth="1"/>
    <col min="6" max="6" width="9" style="1"/>
    <col min="7" max="7" width="5.375" style="1" customWidth="1"/>
    <col min="8" max="8" width="10.75" style="1" customWidth="1"/>
    <col min="9" max="9" width="24.375" style="1" customWidth="1"/>
    <col min="10" max="10" width="4.25" style="1" customWidth="1"/>
    <col min="11" max="16384" width="9" style="1"/>
  </cols>
  <sheetData>
    <row r="1" spans="1:11" x14ac:dyDescent="0.15">
      <c r="A1" s="7" t="s">
        <v>21</v>
      </c>
      <c r="B1" s="7" t="s">
        <v>22</v>
      </c>
      <c r="C1" s="7" t="s">
        <v>23</v>
      </c>
      <c r="D1" s="7" t="s">
        <v>24</v>
      </c>
    </row>
    <row r="2" spans="1:11" x14ac:dyDescent="0.15">
      <c r="A2" s="2" t="s">
        <v>25</v>
      </c>
      <c r="B2" s="3"/>
      <c r="C2" s="2" t="s">
        <v>26</v>
      </c>
      <c r="D2" s="27">
        <f>B2</f>
        <v>0</v>
      </c>
    </row>
    <row r="3" spans="1:11" x14ac:dyDescent="0.15">
      <c r="A3" s="2" t="s">
        <v>27</v>
      </c>
      <c r="B3" s="3"/>
      <c r="C3" s="2" t="s">
        <v>28</v>
      </c>
      <c r="D3" s="27">
        <f>(B3+B5)</f>
        <v>0</v>
      </c>
    </row>
    <row r="4" spans="1:11" x14ac:dyDescent="0.15">
      <c r="A4" s="2" t="s">
        <v>29</v>
      </c>
      <c r="B4" s="3"/>
      <c r="C4" s="2" t="s">
        <v>30</v>
      </c>
      <c r="D4" s="27">
        <f>B4</f>
        <v>0</v>
      </c>
    </row>
    <row r="5" spans="1:11" x14ac:dyDescent="0.15">
      <c r="A5" s="2" t="s">
        <v>31</v>
      </c>
      <c r="B5" s="3"/>
      <c r="C5" s="2" t="s">
        <v>66</v>
      </c>
      <c r="D5" s="27">
        <f>B5</f>
        <v>0</v>
      </c>
    </row>
    <row r="6" spans="1:11" x14ac:dyDescent="0.15">
      <c r="A6" s="2" t="s">
        <v>32</v>
      </c>
      <c r="B6" s="3"/>
      <c r="C6" s="2" t="s">
        <v>33</v>
      </c>
      <c r="D6" s="27">
        <f>B6</f>
        <v>0</v>
      </c>
    </row>
    <row r="7" spans="1:11" x14ac:dyDescent="0.15">
      <c r="A7" s="2" t="s">
        <v>34</v>
      </c>
      <c r="B7" s="3"/>
      <c r="C7" s="2" t="s">
        <v>35</v>
      </c>
      <c r="D7" s="27">
        <f>(B7+B9)</f>
        <v>0</v>
      </c>
    </row>
    <row r="8" spans="1:11" x14ac:dyDescent="0.15">
      <c r="A8" s="2" t="s">
        <v>36</v>
      </c>
      <c r="B8" s="3"/>
      <c r="C8" s="2" t="s">
        <v>37</v>
      </c>
      <c r="D8" s="27">
        <f>B8</f>
        <v>0</v>
      </c>
    </row>
    <row r="9" spans="1:11" x14ac:dyDescent="0.15">
      <c r="A9" s="2" t="s">
        <v>38</v>
      </c>
      <c r="B9" s="3"/>
      <c r="C9" s="2" t="s">
        <v>39</v>
      </c>
      <c r="D9" s="27">
        <f>B9</f>
        <v>0</v>
      </c>
      <c r="E9" s="6"/>
      <c r="F9" s="6"/>
      <c r="G9" s="6"/>
      <c r="H9" s="6"/>
      <c r="I9" s="6"/>
      <c r="J9" s="6"/>
      <c r="K9" s="6"/>
    </row>
    <row r="10" spans="1:11" x14ac:dyDescent="0.15">
      <c r="A10" s="2" t="s">
        <v>67</v>
      </c>
      <c r="B10" s="3"/>
      <c r="C10" s="4" t="s">
        <v>40</v>
      </c>
      <c r="D10" s="28">
        <f>((B2+B3+B4+B5)*(B6+B7+B8+B9)*B10/(10^6))</f>
        <v>0</v>
      </c>
      <c r="E10" s="6"/>
      <c r="F10" s="6"/>
      <c r="G10" s="6"/>
      <c r="H10" s="6"/>
      <c r="I10" s="6"/>
      <c r="J10" s="6"/>
      <c r="K10" s="6"/>
    </row>
    <row r="11" spans="1:11" x14ac:dyDescent="0.15">
      <c r="D11" s="29"/>
      <c r="E11" s="6"/>
      <c r="F11" s="6"/>
      <c r="G11" s="6"/>
      <c r="H11" s="6"/>
      <c r="I11" s="6"/>
      <c r="J11" s="6"/>
      <c r="K11" s="6"/>
    </row>
    <row r="12" spans="1:11" x14ac:dyDescent="0.15">
      <c r="E12" s="6"/>
      <c r="F12" s="6"/>
      <c r="G12" s="6"/>
      <c r="H12" s="6"/>
      <c r="I12" s="6"/>
      <c r="J12" s="6"/>
      <c r="K12" s="6"/>
    </row>
    <row r="14" spans="1:11" x14ac:dyDescent="0.15">
      <c r="C14" s="7" t="s">
        <v>44</v>
      </c>
      <c r="E14" s="8" t="s">
        <v>45</v>
      </c>
      <c r="F14" s="6"/>
    </row>
    <row r="15" spans="1:11" x14ac:dyDescent="0.15">
      <c r="C15" s="2" t="s">
        <v>46</v>
      </c>
      <c r="D15" s="27">
        <v>1</v>
      </c>
      <c r="E15" s="27" t="str">
        <f>IF((D15=INT(D15)),IF((D15&lt;33),IF((D15&gt;0),"OK","ERROR"),"ERROR"))</f>
        <v>OK</v>
      </c>
    </row>
    <row r="16" spans="1:11" x14ac:dyDescent="0.15">
      <c r="C16" s="2" t="s">
        <v>68</v>
      </c>
      <c r="D16" s="30">
        <v>4</v>
      </c>
      <c r="E16" s="27" t="str">
        <f>IF((D16=INT(D16)),IF((D16&lt;5),IF((D16&gt;0),"OK","ERROR"),"ERROR"))</f>
        <v>OK</v>
      </c>
    </row>
    <row r="17" spans="1:9" x14ac:dyDescent="0.15">
      <c r="C17" s="2" t="s">
        <v>69</v>
      </c>
      <c r="D17" s="27" t="str">
        <f>DEC2HEX(ROUNDUP((((D10*D16)/1800)*(2^27)),0))</f>
        <v>0</v>
      </c>
      <c r="E17" s="27" t="str">
        <f>IF(HEX2DEC(D17)&lt;5592405,"OK","ERROR")</f>
        <v>OK</v>
      </c>
      <c r="F17" s="6"/>
      <c r="G17" s="6"/>
    </row>
    <row r="18" spans="1:9" x14ac:dyDescent="0.15">
      <c r="C18" s="6"/>
      <c r="D18" s="6"/>
    </row>
    <row r="19" spans="1:9" x14ac:dyDescent="0.15">
      <c r="C19" s="6"/>
      <c r="D19" s="6"/>
    </row>
    <row r="20" spans="1:9" x14ac:dyDescent="0.15">
      <c r="H20" s="6"/>
      <c r="I20" s="6"/>
    </row>
    <row r="21" spans="1:9" x14ac:dyDescent="0.15">
      <c r="H21" s="6"/>
    </row>
    <row r="22" spans="1:9" x14ac:dyDescent="0.15">
      <c r="D22" s="6"/>
      <c r="H22" s="6"/>
    </row>
    <row r="23" spans="1:9" x14ac:dyDescent="0.15">
      <c r="H23" s="6"/>
      <c r="I23" s="6"/>
    </row>
    <row r="24" spans="1:9" x14ac:dyDescent="0.15">
      <c r="H24" s="6"/>
      <c r="I24" s="6"/>
    </row>
    <row r="27" spans="1:9" ht="14.25" customHeight="1" x14ac:dyDescent="0.15">
      <c r="A27" s="51" t="s">
        <v>70</v>
      </c>
      <c r="B27" s="52"/>
      <c r="C27" s="52"/>
      <c r="D27" s="52"/>
      <c r="E27" s="51" t="s">
        <v>71</v>
      </c>
      <c r="F27" s="51"/>
      <c r="G27" s="51"/>
      <c r="H27" s="51"/>
      <c r="I27" s="51"/>
    </row>
    <row r="28" spans="1:9" x14ac:dyDescent="0.15">
      <c r="A28" s="52"/>
      <c r="B28" s="52"/>
      <c r="C28" s="52"/>
      <c r="D28" s="52"/>
      <c r="E28" s="51"/>
      <c r="F28" s="51"/>
      <c r="G28" s="51"/>
      <c r="H28" s="51"/>
      <c r="I28" s="51"/>
    </row>
    <row r="29" spans="1:9" x14ac:dyDescent="0.15">
      <c r="A29" s="52"/>
      <c r="B29" s="52"/>
      <c r="C29" s="52"/>
      <c r="D29" s="52"/>
      <c r="E29" s="51"/>
      <c r="F29" s="51"/>
      <c r="G29" s="51"/>
      <c r="H29" s="51"/>
      <c r="I29" s="51"/>
    </row>
    <row r="30" spans="1:9" x14ac:dyDescent="0.15">
      <c r="A30" s="52"/>
      <c r="B30" s="52"/>
      <c r="C30" s="52"/>
      <c r="D30" s="52"/>
      <c r="E30" s="51"/>
      <c r="F30" s="51"/>
      <c r="G30" s="51"/>
      <c r="H30" s="51"/>
      <c r="I30" s="51"/>
    </row>
    <row r="31" spans="1:9" x14ac:dyDescent="0.15">
      <c r="A31" s="52"/>
      <c r="B31" s="52"/>
      <c r="C31" s="52"/>
      <c r="D31" s="52"/>
      <c r="E31" s="51"/>
      <c r="F31" s="51"/>
      <c r="G31" s="51"/>
      <c r="H31" s="51"/>
      <c r="I31" s="51"/>
    </row>
    <row r="32" spans="1:9" x14ac:dyDescent="0.15">
      <c r="A32" s="52"/>
      <c r="B32" s="52"/>
      <c r="C32" s="52"/>
      <c r="D32" s="52"/>
      <c r="E32" s="51"/>
      <c r="F32" s="51"/>
      <c r="G32" s="51"/>
      <c r="H32" s="51"/>
      <c r="I32" s="51"/>
    </row>
    <row r="33" spans="1:9" x14ac:dyDescent="0.15">
      <c r="A33" s="52"/>
      <c r="B33" s="52"/>
      <c r="C33" s="52"/>
      <c r="D33" s="52"/>
      <c r="E33" s="51"/>
      <c r="F33" s="51"/>
      <c r="G33" s="51"/>
      <c r="H33" s="51"/>
      <c r="I33" s="51"/>
    </row>
    <row r="34" spans="1:9" x14ac:dyDescent="0.15">
      <c r="A34" s="52"/>
      <c r="B34" s="52"/>
      <c r="C34" s="52"/>
      <c r="D34" s="52"/>
      <c r="E34" s="51"/>
      <c r="F34" s="51"/>
      <c r="G34" s="51"/>
      <c r="H34" s="51"/>
      <c r="I34" s="51"/>
    </row>
    <row r="35" spans="1:9" x14ac:dyDescent="0.15">
      <c r="A35" s="52"/>
      <c r="B35" s="52"/>
      <c r="C35" s="52"/>
      <c r="D35" s="52"/>
      <c r="E35" s="51"/>
      <c r="F35" s="51"/>
      <c r="G35" s="51"/>
      <c r="H35" s="51"/>
      <c r="I35" s="51"/>
    </row>
    <row r="36" spans="1:9" x14ac:dyDescent="0.15">
      <c r="A36" s="52"/>
      <c r="B36" s="52"/>
      <c r="C36" s="52"/>
      <c r="D36" s="52"/>
      <c r="E36" s="51"/>
      <c r="F36" s="51"/>
      <c r="G36" s="51"/>
      <c r="H36" s="51"/>
      <c r="I36" s="51"/>
    </row>
    <row r="37" spans="1:9" x14ac:dyDescent="0.15">
      <c r="A37" s="52"/>
      <c r="B37" s="52"/>
      <c r="C37" s="52"/>
      <c r="D37" s="52"/>
      <c r="E37" s="51"/>
      <c r="F37" s="51"/>
      <c r="G37" s="51"/>
      <c r="H37" s="51"/>
      <c r="I37" s="51"/>
    </row>
    <row r="38" spans="1:9" x14ac:dyDescent="0.15">
      <c r="A38" s="52"/>
      <c r="B38" s="52"/>
      <c r="C38" s="52"/>
      <c r="D38" s="52"/>
      <c r="E38" s="51"/>
      <c r="F38" s="51"/>
      <c r="G38" s="51"/>
      <c r="H38" s="51"/>
      <c r="I38" s="51"/>
    </row>
    <row r="39" spans="1:9" x14ac:dyDescent="0.15">
      <c r="A39" s="52"/>
      <c r="B39" s="52"/>
      <c r="C39" s="52"/>
      <c r="D39" s="52"/>
      <c r="E39" s="51"/>
      <c r="F39" s="51"/>
      <c r="G39" s="51"/>
      <c r="H39" s="51"/>
      <c r="I39" s="51"/>
    </row>
    <row r="40" spans="1:9" x14ac:dyDescent="0.15">
      <c r="A40" s="52"/>
      <c r="B40" s="52"/>
      <c r="C40" s="52"/>
      <c r="D40" s="52"/>
      <c r="E40" s="51"/>
      <c r="F40" s="51"/>
      <c r="G40" s="51"/>
      <c r="H40" s="51"/>
      <c r="I40" s="51"/>
    </row>
  </sheetData>
  <mergeCells count="2">
    <mergeCell ref="A27:D40"/>
    <mergeCell ref="E27:I40"/>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Change History</vt:lpstr>
      <vt:lpstr>VDP Clock Timing for RGB Panel</vt:lpstr>
      <vt:lpstr>VDP Clock Timing for MIPI Panel</vt:lpstr>
      <vt:lpstr>For Hi3516E V200 Series</vt:lpstr>
    </vt:vector>
  </TitlesOfParts>
  <Company>Huawei Technologies Co.,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Zhanghuisheng (Anja, TSC)</dc:creator>
  <cp:lastModifiedBy>wWX205131</cp:lastModifiedBy>
  <cp:lastPrinted>2006-01-19T03:50:08Z</cp:lastPrinted>
  <dcterms:created xsi:type="dcterms:W3CDTF">2003-11-11T03:59:45Z</dcterms:created>
  <dcterms:modified xsi:type="dcterms:W3CDTF">2019-09-17T07:06:11Z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(4)xPIfDBNaCWEZOWKcMvMSURa7P5aZGT3vW89ptnwqENwFKhOYoj/4c5iQfJiQsmIVUBY5A9tV
SpQXKoG3kDrHxbtwjjI2bTOdUwIkYr/W5/+ylhwSIPBkBSDq6AQyWQGUv+jLThg3nrFatU8D
RxtLhhYzX+BOVOjRyKSUGFoqvbhe2mN9kaXYBU4xRuexYD0ZYCcYqGJrDgubNmnPhNmEYf4a
+x3adntaFX6SA9Biln0bE</vt:lpwstr>
  </property>
  <property fmtid="{D5CDD505-2E9C-101B-9397-08002B2CF9AE}" pid="3" name="_ms_pID_7253431">
    <vt:lpwstr>D8O3VmwI+Z+PlISGjFExb4WrgeTq4XPkfm0hCre81xp56PEebhl
XYYXFD11XlLvvike5JRQtmqtTp4NshrAT8MsoZP7ICMzMUYFkHT930bCAaaAhcJX/MpzdKQQ
4Hyq5K+q74HwhApKetItk1FOE2x06JQRrdmUyTTBnHF0jbdXNYG1uTWPm9eJFNsKgN98Nr25
s3UqtHQxxlK3pQexaSvmzHwV41HRA6xXiARy3iGtqp</vt:lpwstr>
  </property>
  <property fmtid="{D5CDD505-2E9C-101B-9397-08002B2CF9AE}" pid="4" name="_ms_pID_7253432">
    <vt:lpwstr>oNeTSWQYm0V5/MXRxHPt5ydn4yE2/u
OQM/XRq8IseLeSeO9Eh/26gAvz5+qhierc1T8lvMZuPaU36C/9G9PuxqRsVgLFiPPxNFudRA
AGuFqScwKMQtVeOuWcxq2qiNRCNBrGLp0A0L1Uba+TxrBvw/TowZdC4rQ07UpqVflcfepn32
QtuRfZiZW20W7j/yyk5RsN1Kd44oVQTQuz4kuVKSNALeLaLc5hVkRqeL3TvVNn/</vt:lpwstr>
  </property>
  <property fmtid="{D5CDD505-2E9C-101B-9397-08002B2CF9AE}" pid="5" name="_ms_pID_7253433">
    <vt:lpwstr>OZ31sW5W4
1++nvbQyLnNmMOnfXeqLBhOdakc=</vt:lpwstr>
  </property>
  <property fmtid="{D5CDD505-2E9C-101B-9397-08002B2CF9AE}" pid="6" name="_2015_ms_pID_725343">
    <vt:lpwstr>(3)lxYIFymIGUf7xFkdGny7jl+hnjdXdrlaNwBwsi62Gu6prdoVLSAmkoYIKEEiZ6zdFvA6ZGww
rAuLK+UlCOH0ihiuXSjxpUhhFMlTZw1abELXHs5EJ7JR+2hS/y97zdb6t+1ShfwCEHc1u5Et
oadx2NDkaXzmaSbFXRtvkCyl88/RGsDVWujusiR9J1ugfutH1nWLYDDvRuDpgbrvRyghcE/R
XjCFxQ/AZSrJIeQXZW</vt:lpwstr>
  </property>
  <property fmtid="{D5CDD505-2E9C-101B-9397-08002B2CF9AE}" pid="7" name="_2015_ms_pID_7253431">
    <vt:lpwstr>OOCPaI+5585TTTXhG3NcN+ElBjQPy4oSp0cmRBB8kmVckOOd7OHBg/
KIx1BkBE5LomrCpN5QGXredDDHObah2cdChoATkZ4dSf4D2RD6ALPvCUi4AsqbNNoaiJciwp
q93Nyfa2phgJTl3zjJjz99Nln9Vf5S4thxc9Xt8oC6sifnFsfoNYRniIXXNyZYlYTufubgPy
yHGlQtHjV9ytHw0MGGY0T207sHR59lavokYU</vt:lpwstr>
  </property>
  <property fmtid="{D5CDD505-2E9C-101B-9397-08002B2CF9AE}" pid="8" name="_2015_ms_pID_7253432">
    <vt:lpwstr>iygPKjpbxEDioqdYM7U8udE=</vt:lpwstr>
  </property>
  <property fmtid="{D5CDD505-2E9C-101B-9397-08002B2CF9AE}" pid="9" name="_readonly">
    <vt:lpwstr/>
  </property>
  <property fmtid="{D5CDD505-2E9C-101B-9397-08002B2CF9AE}" pid="10" name="_change">
    <vt:lpwstr/>
  </property>
  <property fmtid="{D5CDD505-2E9C-101B-9397-08002B2CF9AE}" pid="11" name="_full-control">
    <vt:lpwstr/>
  </property>
  <property fmtid="{D5CDD505-2E9C-101B-9397-08002B2CF9AE}" pid="12" name="sflag">
    <vt:lpwstr>1568250460</vt:lpwstr>
  </property>
</Properties>
</file>