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Документы-stud\prog\"/>
    </mc:Choice>
  </mc:AlternateContent>
  <xr:revisionPtr revIDLastSave="0" documentId="13_ncr:1_{634EF121-D541-4A17-A2FE-00E6732D5EF6}" xr6:coauthVersionLast="36" xr6:coauthVersionMax="36" xr10:uidLastSave="{00000000-0000-0000-0000-000000000000}"/>
  <bookViews>
    <workbookView xWindow="0" yWindow="0" windowWidth="28800" windowHeight="12375" xr2:uid="{BB004228-A063-41F2-9E08-16B7B7DD583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D9" i="1"/>
  <c r="C9" i="1"/>
  <c r="B9" i="1"/>
  <c r="E8" i="1"/>
  <c r="E7" i="1"/>
  <c r="E6" i="1"/>
  <c r="E5" i="1"/>
  <c r="E4" i="1"/>
  <c r="E3" i="1"/>
  <c r="E2" i="1"/>
  <c r="E9" i="1" s="1"/>
  <c r="K4" i="1" l="1"/>
  <c r="K8" i="1"/>
  <c r="J2" i="1"/>
  <c r="J3" i="1"/>
  <c r="J4" i="1"/>
  <c r="J5" i="1"/>
  <c r="J6" i="1"/>
  <c r="J7" i="1"/>
  <c r="J8" i="1"/>
  <c r="I2" i="1"/>
  <c r="I3" i="1"/>
  <c r="K3" i="1" s="1"/>
  <c r="I4" i="1"/>
  <c r="I5" i="1"/>
  <c r="K5" i="1" s="1"/>
  <c r="I6" i="1"/>
  <c r="K6" i="1" s="1"/>
  <c r="I7" i="1"/>
  <c r="K7" i="1" s="1"/>
  <c r="I8" i="1"/>
  <c r="K2" i="2"/>
  <c r="J2" i="2"/>
  <c r="H2" i="2"/>
  <c r="I9" i="1" l="1"/>
  <c r="K2" i="1"/>
  <c r="K9" i="1" s="1"/>
  <c r="J9" i="1"/>
  <c r="G7" i="2"/>
  <c r="O16" i="2"/>
</calcChain>
</file>

<file path=xl/sharedStrings.xml><?xml version="1.0" encoding="utf-8"?>
<sst xmlns="http://schemas.openxmlformats.org/spreadsheetml/2006/main" count="72" uniqueCount="66">
  <si>
    <t>Функция</t>
  </si>
  <si>
    <t>Лучш.</t>
  </si>
  <si>
    <t>Вероят.</t>
  </si>
  <si>
    <t>Худш.</t>
  </si>
  <si>
    <t>LOC ож i</t>
  </si>
  <si>
    <t xml:space="preserve">Стоимость[$] </t>
  </si>
  <si>
    <t>Произв. i [ LOC / чел.-мес]</t>
  </si>
  <si>
    <t>Затраты [чел-мес]</t>
  </si>
  <si>
    <t>А2Г</t>
  </si>
  <si>
    <t>УБД</t>
  </si>
  <si>
    <t>КДГ</t>
  </si>
  <si>
    <t>УП</t>
  </si>
  <si>
    <t>МПА</t>
  </si>
  <si>
    <t>Итого</t>
  </si>
  <si>
    <t>Характеристика</t>
  </si>
  <si>
    <t>Ожид.</t>
  </si>
  <si>
    <t>Сложность</t>
  </si>
  <si>
    <t>Количество</t>
  </si>
  <si>
    <t>Вводы</t>
  </si>
  <si>
    <t>х 4</t>
  </si>
  <si>
    <t>Выводы</t>
  </si>
  <si>
    <t>х 5</t>
  </si>
  <si>
    <t>Запросы</t>
  </si>
  <si>
    <t>Логические файлы</t>
  </si>
  <si>
    <t>х 10</t>
  </si>
  <si>
    <t>Интерфейсные файлы</t>
  </si>
  <si>
    <t>х 7</t>
  </si>
  <si>
    <t>Общее количество, ОбщКол</t>
  </si>
  <si>
    <t>Коэффициент регулировки сложности</t>
  </si>
  <si>
    <t>Оценка</t>
  </si>
  <si>
    <t>F 1</t>
  </si>
  <si>
    <t>Передачи данных</t>
  </si>
  <si>
    <t>F 2</t>
  </si>
  <si>
    <t>Распределенная обработка данных</t>
  </si>
  <si>
    <t>F 3</t>
  </si>
  <si>
    <t>Производительность</t>
  </si>
  <si>
    <t>F 4</t>
  </si>
  <si>
    <t>Распространенность используемой конфигурации</t>
  </si>
  <si>
    <t>F 5</t>
  </si>
  <si>
    <t>Скорость транзакций</t>
  </si>
  <si>
    <t>F 6</t>
  </si>
  <si>
    <t>Оперативный ввод данных</t>
  </si>
  <si>
    <t>F 7</t>
  </si>
  <si>
    <t>Эффективность работы конечного пользователя</t>
  </si>
  <si>
    <t>F 8</t>
  </si>
  <si>
    <t>Оперативное обновление</t>
  </si>
  <si>
    <t>F 9</t>
  </si>
  <si>
    <t>Сложность обработки</t>
  </si>
  <si>
    <t>F 10</t>
  </si>
  <si>
    <t>Повторная используемость</t>
  </si>
  <si>
    <t>F 11</t>
  </si>
  <si>
    <t>Легкость инсталляции</t>
  </si>
  <si>
    <t>F 12</t>
  </si>
  <si>
    <t>Легкость эксплуатации</t>
  </si>
  <si>
    <t>F 13</t>
  </si>
  <si>
    <t>Разнообразные условия размещения</t>
  </si>
  <si>
    <t>F 14</t>
  </si>
  <si>
    <t>Простота изменений</t>
  </si>
  <si>
    <t xml:space="preserve">FР </t>
  </si>
  <si>
    <t xml:space="preserve">Затраты </t>
  </si>
  <si>
    <t xml:space="preserve">Стоимость </t>
  </si>
  <si>
    <t>LOC ан i</t>
  </si>
  <si>
    <t>УД_СТОИМОСТЬ ан i [$ / LOC ]</t>
  </si>
  <si>
    <t>ПРОИЗВ ан i [ LOC /чел-мес]</t>
  </si>
  <si>
    <t>СУПИ</t>
  </si>
  <si>
    <t>A 3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</si>
</sst>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top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 wrapText="1"/>
    </xf>
    <xf numFmtId="2" fontId="0" fillId="0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0AB4-FC51-4E0C-B0B3-402219FEBF13}">
  <dimension ref="A1:K16"/>
  <sheetViews>
    <sheetView tabSelected="1" zoomScale="85" zoomScaleNormal="85" workbookViewId="0">
      <selection activeCell="I17" sqref="I17"/>
    </sheetView>
  </sheetViews>
  <sheetFormatPr defaultRowHeight="15" x14ac:dyDescent="0.25"/>
  <cols>
    <col min="2" max="4" width="9.28515625" bestFit="1" customWidth="1"/>
    <col min="5" max="5" width="12.140625" bestFit="1" customWidth="1"/>
    <col min="6" max="6" width="23" bestFit="1" customWidth="1"/>
    <col min="7" max="7" width="13.7109375" bestFit="1" customWidth="1"/>
    <col min="8" max="8" width="24.7109375" bestFit="1" customWidth="1"/>
    <col min="9" max="9" width="18" bestFit="1" customWidth="1"/>
    <col min="10" max="10" width="9.7109375" bestFit="1" customWidth="1"/>
    <col min="11" max="11" width="9.28515625" bestFit="1" customWidth="1"/>
  </cols>
  <sheetData>
    <row r="1" spans="1:11" s="2" customFormat="1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61</v>
      </c>
      <c r="G1" s="7" t="s">
        <v>62</v>
      </c>
      <c r="H1" s="7" t="s">
        <v>63</v>
      </c>
      <c r="I1" s="7" t="s">
        <v>6</v>
      </c>
      <c r="J1" s="9" t="s">
        <v>5</v>
      </c>
      <c r="K1" s="7" t="s">
        <v>7</v>
      </c>
    </row>
    <row r="2" spans="1:11" x14ac:dyDescent="0.25">
      <c r="A2" s="8" t="s">
        <v>64</v>
      </c>
      <c r="B2" s="10">
        <v>1800</v>
      </c>
      <c r="C2" s="10">
        <v>2400</v>
      </c>
      <c r="D2" s="10">
        <v>2650</v>
      </c>
      <c r="E2" s="11">
        <f>(B2+D2+4*C2)/6</f>
        <v>2341.6666666666665</v>
      </c>
      <c r="F2" s="10">
        <v>585</v>
      </c>
      <c r="G2" s="10">
        <v>14</v>
      </c>
      <c r="H2" s="10">
        <v>1260</v>
      </c>
      <c r="I2" s="11">
        <f>H2*(F2/E2)</f>
        <v>314.77580071174378</v>
      </c>
      <c r="J2" s="11">
        <f>E2*G2</f>
        <v>32783.333333333328</v>
      </c>
      <c r="K2" s="11">
        <f>E2/I2</f>
        <v>7.4391572076757253</v>
      </c>
    </row>
    <row r="3" spans="1:11" x14ac:dyDescent="0.25">
      <c r="A3" s="7" t="s">
        <v>8</v>
      </c>
      <c r="B3" s="12">
        <v>4100</v>
      </c>
      <c r="C3" s="12">
        <v>5200</v>
      </c>
      <c r="D3" s="12">
        <v>7400</v>
      </c>
      <c r="E3" s="13">
        <f t="shared" ref="E3:E8" si="0">(B3+D3+4*C3)/6</f>
        <v>5383.333333333333</v>
      </c>
      <c r="F3" s="12">
        <v>3000</v>
      </c>
      <c r="G3" s="12">
        <v>20</v>
      </c>
      <c r="H3" s="12">
        <v>440</v>
      </c>
      <c r="I3" s="13">
        <f t="shared" ref="I3:I8" si="1">H3*(F3/E3)</f>
        <v>245.20123839009287</v>
      </c>
      <c r="J3" s="13">
        <f t="shared" ref="J3:J8" si="2">E3*G3</f>
        <v>107666.66666666666</v>
      </c>
      <c r="K3" s="13">
        <f t="shared" ref="K3:K8" si="3">E3/I3</f>
        <v>21.954755892255893</v>
      </c>
    </row>
    <row r="4" spans="1:11" x14ac:dyDescent="0.25">
      <c r="A4" s="7" t="s">
        <v>65</v>
      </c>
      <c r="B4" s="12">
        <v>4600</v>
      </c>
      <c r="C4" s="12">
        <v>6900</v>
      </c>
      <c r="D4" s="12">
        <v>8600</v>
      </c>
      <c r="E4" s="13">
        <f t="shared" si="0"/>
        <v>6800</v>
      </c>
      <c r="F4" s="12">
        <v>3000</v>
      </c>
      <c r="G4" s="12">
        <v>20</v>
      </c>
      <c r="H4" s="12">
        <v>440</v>
      </c>
      <c r="I4" s="13">
        <f t="shared" si="1"/>
        <v>194.11764705882354</v>
      </c>
      <c r="J4" s="13">
        <f t="shared" si="2"/>
        <v>136000</v>
      </c>
      <c r="K4" s="13">
        <f t="shared" si="3"/>
        <v>35.030303030303031</v>
      </c>
    </row>
    <row r="5" spans="1:11" x14ac:dyDescent="0.25">
      <c r="A5" s="7" t="s">
        <v>9</v>
      </c>
      <c r="B5" s="12">
        <v>2950</v>
      </c>
      <c r="C5" s="12">
        <v>3400</v>
      </c>
      <c r="D5" s="12">
        <v>3600</v>
      </c>
      <c r="E5" s="13">
        <f t="shared" si="0"/>
        <v>3358.3333333333335</v>
      </c>
      <c r="F5" s="12">
        <v>1117</v>
      </c>
      <c r="G5" s="12">
        <v>18</v>
      </c>
      <c r="H5" s="12">
        <v>720</v>
      </c>
      <c r="I5" s="13">
        <f t="shared" si="1"/>
        <v>239.47593052109181</v>
      </c>
      <c r="J5" s="13">
        <f t="shared" si="2"/>
        <v>60450</v>
      </c>
      <c r="K5" s="13">
        <f t="shared" si="3"/>
        <v>14.023677978933874</v>
      </c>
    </row>
    <row r="6" spans="1:11" x14ac:dyDescent="0.25">
      <c r="A6" s="7" t="s">
        <v>10</v>
      </c>
      <c r="B6" s="12">
        <v>4050</v>
      </c>
      <c r="C6" s="12">
        <v>4900</v>
      </c>
      <c r="D6" s="12">
        <v>6200</v>
      </c>
      <c r="E6" s="13">
        <f t="shared" si="0"/>
        <v>4975</v>
      </c>
      <c r="F6" s="12">
        <v>2475</v>
      </c>
      <c r="G6" s="12">
        <v>22</v>
      </c>
      <c r="H6" s="12">
        <v>400</v>
      </c>
      <c r="I6" s="13">
        <f t="shared" si="1"/>
        <v>198.99497487437185</v>
      </c>
      <c r="J6" s="13">
        <f t="shared" si="2"/>
        <v>109450</v>
      </c>
      <c r="K6" s="13">
        <f t="shared" si="3"/>
        <v>25.000631313131315</v>
      </c>
    </row>
    <row r="7" spans="1:11" x14ac:dyDescent="0.25">
      <c r="A7" s="7" t="s">
        <v>11</v>
      </c>
      <c r="B7" s="12">
        <v>2000</v>
      </c>
      <c r="C7" s="12">
        <v>2100</v>
      </c>
      <c r="D7" s="12">
        <v>2450</v>
      </c>
      <c r="E7" s="13">
        <f t="shared" si="0"/>
        <v>2141.6666666666665</v>
      </c>
      <c r="F7" s="12">
        <v>214</v>
      </c>
      <c r="G7" s="12">
        <v>28</v>
      </c>
      <c r="H7" s="12">
        <v>1400</v>
      </c>
      <c r="I7" s="13">
        <f t="shared" si="1"/>
        <v>139.8910505836576</v>
      </c>
      <c r="J7" s="13">
        <f t="shared" si="2"/>
        <v>59966.666666666664</v>
      </c>
      <c r="K7" s="13">
        <f t="shared" si="3"/>
        <v>15.309533081145227</v>
      </c>
    </row>
    <row r="8" spans="1:11" x14ac:dyDescent="0.25">
      <c r="A8" s="7" t="s">
        <v>12</v>
      </c>
      <c r="B8" s="14">
        <v>6600</v>
      </c>
      <c r="C8" s="14">
        <v>8500</v>
      </c>
      <c r="D8" s="14">
        <v>9800</v>
      </c>
      <c r="E8" s="15">
        <f t="shared" si="0"/>
        <v>8400</v>
      </c>
      <c r="F8" s="14">
        <v>1400</v>
      </c>
      <c r="G8" s="14">
        <v>18</v>
      </c>
      <c r="H8" s="14">
        <v>1800</v>
      </c>
      <c r="I8" s="15">
        <f t="shared" si="1"/>
        <v>300</v>
      </c>
      <c r="J8" s="15">
        <f t="shared" si="2"/>
        <v>151200</v>
      </c>
      <c r="K8" s="15">
        <f t="shared" si="3"/>
        <v>28</v>
      </c>
    </row>
    <row r="9" spans="1:11" s="2" customFormat="1" x14ac:dyDescent="0.25">
      <c r="A9" s="7" t="s">
        <v>13</v>
      </c>
      <c r="B9" s="16">
        <f t="shared" ref="B9:K9" si="4">SUM(B2:B8)</f>
        <v>26100</v>
      </c>
      <c r="C9" s="3">
        <f t="shared" si="4"/>
        <v>33400</v>
      </c>
      <c r="D9" s="3">
        <f t="shared" si="4"/>
        <v>40700</v>
      </c>
      <c r="E9" s="3">
        <f t="shared" si="4"/>
        <v>33400</v>
      </c>
      <c r="F9" s="17">
        <f t="shared" si="4"/>
        <v>11791</v>
      </c>
      <c r="G9" s="17">
        <f t="shared" si="4"/>
        <v>140</v>
      </c>
      <c r="H9" s="17">
        <f t="shared" si="4"/>
        <v>6460</v>
      </c>
      <c r="I9" s="3">
        <f t="shared" si="4"/>
        <v>1632.4566421397813</v>
      </c>
      <c r="J9" s="3">
        <f t="shared" si="4"/>
        <v>657516.66666666674</v>
      </c>
      <c r="K9" s="3">
        <f t="shared" si="4"/>
        <v>146.75805850344506</v>
      </c>
    </row>
    <row r="16" spans="1:11" x14ac:dyDescent="0.25">
      <c r="F1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C929-B4EE-4E00-81B7-CEB65CEB63E9}">
  <dimension ref="A1:O16"/>
  <sheetViews>
    <sheetView topLeftCell="C1" zoomScaleNormal="100" workbookViewId="0">
      <selection activeCell="K2" sqref="K2"/>
    </sheetView>
  </sheetViews>
  <sheetFormatPr defaultRowHeight="15" x14ac:dyDescent="0.25"/>
  <cols>
    <col min="1" max="1" width="27.42578125" bestFit="1" customWidth="1"/>
    <col min="2" max="2" width="6.42578125" bestFit="1" customWidth="1"/>
    <col min="3" max="3" width="8" bestFit="1" customWidth="1"/>
    <col min="4" max="4" width="6.42578125" bestFit="1" customWidth="1"/>
    <col min="5" max="5" width="6.7109375" bestFit="1" customWidth="1"/>
    <col min="6" max="6" width="10.85546875" bestFit="1" customWidth="1"/>
    <col min="7" max="7" width="11.5703125" bestFit="1" customWidth="1"/>
    <col min="9" max="9" width="20.42578125" bestFit="1" customWidth="1"/>
    <col min="10" max="10" width="8.5703125" bestFit="1" customWidth="1"/>
    <col min="11" max="11" width="10.5703125" bestFit="1" customWidth="1"/>
    <col min="14" max="14" width="55.42578125" customWidth="1"/>
  </cols>
  <sheetData>
    <row r="1" spans="1:15" x14ac:dyDescent="0.25">
      <c r="A1" s="4" t="s">
        <v>14</v>
      </c>
      <c r="B1" s="4" t="s">
        <v>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17</v>
      </c>
      <c r="H1" s="4" t="s">
        <v>58</v>
      </c>
      <c r="I1" t="s">
        <v>35</v>
      </c>
      <c r="J1" s="4" t="s">
        <v>59</v>
      </c>
      <c r="K1" s="4" t="s">
        <v>60</v>
      </c>
      <c r="M1" s="6" t="s">
        <v>28</v>
      </c>
      <c r="N1" s="6"/>
      <c r="O1" s="4" t="s">
        <v>29</v>
      </c>
    </row>
    <row r="2" spans="1:15" x14ac:dyDescent="0.25">
      <c r="A2" s="4" t="s">
        <v>18</v>
      </c>
      <c r="B2" s="4">
        <v>20</v>
      </c>
      <c r="C2" s="4">
        <v>24</v>
      </c>
      <c r="D2" s="4">
        <v>30</v>
      </c>
      <c r="E2" s="4">
        <v>24</v>
      </c>
      <c r="F2" s="4" t="s">
        <v>19</v>
      </c>
      <c r="G2" s="4">
        <v>96</v>
      </c>
      <c r="H2" s="1">
        <f>G7*(0.65+0.01*(O16))</f>
        <v>372.06</v>
      </c>
      <c r="I2" s="1">
        <v>2.5499999999999998</v>
      </c>
      <c r="J2">
        <f>H2/I2</f>
        <v>145.90588235294118</v>
      </c>
      <c r="K2">
        <f>J2*4500</f>
        <v>656576.4705882353</v>
      </c>
      <c r="M2" s="4" t="s">
        <v>30</v>
      </c>
      <c r="N2" s="4" t="s">
        <v>31</v>
      </c>
      <c r="O2" s="4">
        <v>2</v>
      </c>
    </row>
    <row r="3" spans="1:15" x14ac:dyDescent="0.25">
      <c r="A3" s="4" t="s">
        <v>20</v>
      </c>
      <c r="B3" s="4">
        <v>12</v>
      </c>
      <c r="C3" s="4">
        <v>15</v>
      </c>
      <c r="D3" s="4">
        <v>22</v>
      </c>
      <c r="E3" s="4">
        <v>16</v>
      </c>
      <c r="F3" s="4" t="s">
        <v>21</v>
      </c>
      <c r="G3" s="4">
        <v>80</v>
      </c>
      <c r="M3" s="4" t="s">
        <v>32</v>
      </c>
      <c r="N3" s="4" t="s">
        <v>33</v>
      </c>
      <c r="O3" s="4">
        <v>0</v>
      </c>
    </row>
    <row r="4" spans="1:15" x14ac:dyDescent="0.25">
      <c r="A4" s="4" t="s">
        <v>22</v>
      </c>
      <c r="B4" s="4">
        <v>16</v>
      </c>
      <c r="C4" s="4">
        <v>22</v>
      </c>
      <c r="D4" s="4">
        <v>28</v>
      </c>
      <c r="E4" s="4">
        <v>22</v>
      </c>
      <c r="F4" s="4" t="s">
        <v>19</v>
      </c>
      <c r="G4" s="4">
        <v>88</v>
      </c>
      <c r="M4" s="4" t="s">
        <v>34</v>
      </c>
      <c r="N4" s="4" t="s">
        <v>35</v>
      </c>
      <c r="O4" s="4">
        <v>4</v>
      </c>
    </row>
    <row r="5" spans="1:15" x14ac:dyDescent="0.25">
      <c r="A5" s="4" t="s">
        <v>23</v>
      </c>
      <c r="B5" s="4">
        <v>4</v>
      </c>
      <c r="C5" s="4">
        <v>4</v>
      </c>
      <c r="D5" s="4">
        <v>5</v>
      </c>
      <c r="E5" s="4">
        <v>4</v>
      </c>
      <c r="F5" s="4" t="s">
        <v>24</v>
      </c>
      <c r="G5" s="4">
        <v>40</v>
      </c>
      <c r="M5" s="4" t="s">
        <v>36</v>
      </c>
      <c r="N5" s="4" t="s">
        <v>37</v>
      </c>
      <c r="O5" s="4">
        <v>3</v>
      </c>
    </row>
    <row r="6" spans="1:15" x14ac:dyDescent="0.25">
      <c r="A6" s="4" t="s">
        <v>25</v>
      </c>
      <c r="B6" s="4">
        <v>2</v>
      </c>
      <c r="C6" s="4">
        <v>2</v>
      </c>
      <c r="D6" s="4">
        <v>3</v>
      </c>
      <c r="E6" s="4">
        <v>2</v>
      </c>
      <c r="F6" s="4" t="s">
        <v>26</v>
      </c>
      <c r="G6" s="4">
        <v>14</v>
      </c>
      <c r="M6" s="4" t="s">
        <v>38</v>
      </c>
      <c r="N6" s="4" t="s">
        <v>39</v>
      </c>
      <c r="O6" s="4">
        <v>4</v>
      </c>
    </row>
    <row r="7" spans="1:15" x14ac:dyDescent="0.25">
      <c r="A7" s="4" t="s">
        <v>27</v>
      </c>
      <c r="B7" s="5"/>
      <c r="C7" s="5"/>
      <c r="D7" s="5"/>
      <c r="E7" s="5"/>
      <c r="F7" s="5"/>
      <c r="G7" s="5">
        <f t="shared" ref="C7:G7" si="0">SUM(G2:G6)</f>
        <v>318</v>
      </c>
      <c r="M7" s="4" t="s">
        <v>40</v>
      </c>
      <c r="N7" s="4" t="s">
        <v>41</v>
      </c>
      <c r="O7" s="4">
        <v>5</v>
      </c>
    </row>
    <row r="8" spans="1:15" x14ac:dyDescent="0.25">
      <c r="M8" s="4" t="s">
        <v>42</v>
      </c>
      <c r="N8" s="4" t="s">
        <v>43</v>
      </c>
      <c r="O8" s="4">
        <v>5</v>
      </c>
    </row>
    <row r="9" spans="1:15" x14ac:dyDescent="0.25">
      <c r="M9" s="4" t="s">
        <v>44</v>
      </c>
      <c r="N9" s="4" t="s">
        <v>45</v>
      </c>
      <c r="O9" s="4">
        <v>3</v>
      </c>
    </row>
    <row r="10" spans="1:15" x14ac:dyDescent="0.25">
      <c r="M10" s="4" t="s">
        <v>46</v>
      </c>
      <c r="N10" s="4" t="s">
        <v>47</v>
      </c>
      <c r="O10" s="4">
        <v>5</v>
      </c>
    </row>
    <row r="11" spans="1:15" x14ac:dyDescent="0.25">
      <c r="M11" s="4" t="s">
        <v>48</v>
      </c>
      <c r="N11" s="4" t="s">
        <v>49</v>
      </c>
      <c r="O11" s="4">
        <v>4</v>
      </c>
    </row>
    <row r="12" spans="1:15" x14ac:dyDescent="0.25">
      <c r="M12" s="4" t="s">
        <v>50</v>
      </c>
      <c r="N12" s="4" t="s">
        <v>51</v>
      </c>
      <c r="O12" s="4">
        <v>3</v>
      </c>
    </row>
    <row r="13" spans="1:15" x14ac:dyDescent="0.25">
      <c r="M13" s="4" t="s">
        <v>52</v>
      </c>
      <c r="N13" s="4" t="s">
        <v>53</v>
      </c>
      <c r="O13" s="4">
        <v>4</v>
      </c>
    </row>
    <row r="14" spans="1:15" x14ac:dyDescent="0.25">
      <c r="M14" s="4" t="s">
        <v>54</v>
      </c>
      <c r="N14" s="4" t="s">
        <v>55</v>
      </c>
      <c r="O14" s="4">
        <v>5</v>
      </c>
    </row>
    <row r="15" spans="1:15" x14ac:dyDescent="0.25">
      <c r="M15" s="4" t="s">
        <v>56</v>
      </c>
      <c r="N15" s="4" t="s">
        <v>57</v>
      </c>
      <c r="O15" s="4">
        <v>5</v>
      </c>
    </row>
    <row r="16" spans="1:15" x14ac:dyDescent="0.25">
      <c r="M16" s="4" t="s">
        <v>13</v>
      </c>
      <c r="O16">
        <f>SUM(O2:O15)</f>
        <v>52</v>
      </c>
    </row>
  </sheetData>
  <mergeCells count="1"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2024-10-20T10:20:18Z</dcterms:created>
  <dcterms:modified xsi:type="dcterms:W3CDTF">2024-10-20T11:38:27Z</dcterms:modified>
</cp:coreProperties>
</file>